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93" i="69"/>
  <c r="W23" i="26"/>
  <c r="W442" i="72"/>
  <c r="W424" i="72"/>
  <c r="W442" i="71"/>
  <c r="W144" i="63"/>
  <c r="W162" i="63"/>
  <c r="W23" i="15"/>
  <c r="W224" i="72"/>
  <c r="W242" i="72"/>
  <c r="W224" i="71"/>
  <c r="W242" i="71"/>
  <c r="W260" i="71"/>
  <c r="W144" i="52"/>
  <c r="W144" i="53"/>
  <c r="W162" i="51"/>
  <c r="W162" i="52"/>
  <c r="W162" i="53"/>
  <c r="W144" i="51"/>
  <c r="W81" i="54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162" i="62"/>
  <c r="W406" i="72"/>
  <c r="W162" i="61"/>
  <c r="W424" i="71"/>
  <c r="W144" i="62"/>
  <c r="W144" i="61"/>
  <c r="W406" i="71"/>
  <c r="W12" i="15"/>
  <c r="W260" i="7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81" i="5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0" i="4"/>
  <c r="B48" i="4"/>
  <c r="B24" i="4"/>
  <c r="B28" i="4"/>
  <c r="B46" i="4"/>
  <c r="B26" i="4"/>
  <c r="B45" i="4"/>
  <c r="B36" i="4"/>
  <c r="B34" i="4"/>
  <c r="B7" i="4"/>
  <c r="B11" i="4"/>
  <c r="B67" i="4"/>
  <c r="B22" i="4"/>
  <c r="B15" i="4"/>
  <c r="B66" i="4"/>
  <c r="B57" i="4"/>
  <c r="B4" i="4"/>
  <c r="B21" i="4"/>
  <c r="B37" i="4"/>
  <c r="B52" i="4"/>
  <c r="B60" i="4"/>
  <c r="B69" i="4"/>
  <c r="B70" i="4"/>
  <c r="B83" i="4"/>
  <c r="B59" i="4"/>
  <c r="B68" i="4"/>
  <c r="B40" i="4"/>
  <c r="B10" i="4"/>
  <c r="B65" i="4"/>
  <c r="B80" i="4"/>
  <c r="B12" i="4"/>
  <c r="B23" i="4"/>
  <c r="B55" i="4"/>
  <c r="B13" i="4"/>
  <c r="B72" i="4"/>
  <c r="B56" i="4"/>
  <c r="B49" i="4"/>
  <c r="B8" i="4"/>
  <c r="B61" i="4"/>
  <c r="B82" i="4"/>
  <c r="B71" i="4"/>
  <c r="B39" i="4"/>
  <c r="B14" i="4"/>
  <c r="B44" i="4"/>
  <c r="B58" i="4"/>
  <c r="B47" i="4"/>
  <c r="B17" i="4"/>
  <c r="B27" i="4"/>
  <c r="B76" i="4"/>
  <c r="B25" i="4"/>
  <c r="B35" i="4"/>
  <c r="B16" i="4"/>
  <c r="B84" i="4"/>
  <c r="B53" i="4"/>
  <c r="B33" i="4"/>
  <c r="B73" i="4"/>
  <c r="B38" i="4"/>
  <c r="B30" i="4"/>
  <c r="B9" i="4"/>
  <c r="B64" i="4"/>
  <c r="B78" i="4"/>
  <c r="B77" i="4"/>
  <c r="B79" i="4"/>
  <c r="B29" i="4"/>
  <c r="B54" i="4"/>
  <c r="B81" i="4"/>
  <c r="B41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B11" i="29" l="1"/>
  <c r="C23" i="29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D17" i="35"/>
  <c r="D27" i="29"/>
  <c r="D124" i="29"/>
  <c r="C17" i="36"/>
  <c r="C18" i="31"/>
  <c r="D17" i="30"/>
  <c r="B10" i="29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41" i="29" l="1"/>
  <c r="B9" i="29"/>
  <c r="B135" i="29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E139" i="29" s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3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<sst xmlns="http://schemas.openxmlformats.org/spreadsheetml/2006/main" count="18216" uniqueCount="4947">
  <si>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</si>
  <si>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</si>
  <si>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</si>
  <si>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</si>
  <si>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</si>
  <si>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</si>
  <si>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</si>
  <si>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</si>
  <si>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</si>
  <si>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</si>
  <si>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</si>
  <si>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</si>
  <si>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</si>
  <si>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</si>
  <si>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</si>
  <si>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</si>
  <si>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</si>
  <si>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</si>
  <si>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</si>
  <si>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</si>
  <si>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</si>
  <si>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</si>
  <si>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</si>
  <si>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</si>
  <si>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</si>
  <si>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</si>
  <si>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</si>
  <si>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</si>
  <si>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</si>
  <si>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</si>
  <si>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</si>
  <si>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</si>
  <si>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</si>
  <si>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</si>
  <si>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</si>
  <si>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</si>
  <si>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</si>
  <si>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</si>
  <si>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</si>
  <si>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</si>
  <si>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</si>
  <si>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</si>
  <si>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</si>
  <si>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</si>
  <si>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</si>
  <si>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</si>
  <si>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</si>
  <si>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</si>
  <si>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</si>
  <si>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</si>
  <si>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</si>
  <si>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</si>
  <si>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</si>
  <si>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</si>
  <si>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</si>
  <si>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</si>
  <si>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</si>
  <si>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</si>
  <si>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</si>
  <si>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</si>
  <si>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</si>
  <si>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</si>
  <si>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</si>
  <si>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</si>
  <si>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</si>
  <si>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</si>
  <si>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</si>
  <si>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</si>
  <si>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</si>
  <si>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</si>
  <si>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</si>
  <si>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</si>
  <si>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</si>
  <si>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</si>
  <si>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</si>
  <si>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</si>
  <si>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</si>
  <si>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</si>
  <si>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</si>
  <si>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</si>
  <si>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</si>
  <si>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</si>
  <si>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</si>
  <si>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</si>
  <si>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</si>
  <si>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</si>
  <si>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</si>
  <si>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</si>
  <si>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</si>
  <si>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</si>
  <si>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</si>
  <si>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</si>
  <si>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</si>
  <si>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</si>
  <si>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</si>
  <si>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</si>
  <si>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</si>
  <si>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</si>
  <si>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</si>
  <si>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</si>
  <si>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</si>
  <si>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</si>
  <si>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</si>
  <si>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</si>
  <si>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</si>
  <si>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</si>
  <si>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</si>
  <si>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</si>
  <si>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</si>
  <si>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</si>
  <si>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</si>
  <si>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</si>
  <si>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</si>
  <si>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</si>
  <si>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</si>
  <si>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</si>
  <si>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</si>
  <si>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</si>
  <si>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</si>
  <si>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</si>
  <si>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</si>
  <si>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</si>
  <si>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</si>
  <si>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</si>
  <si>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</si>
  <si>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</si>
  <si>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</si>
  <si>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</si>
  <si>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</si>
  <si>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</si>
  <si>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</si>
  <si>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</si>
  <si>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</si>
  <si>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</si>
  <si>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</si>
  <si>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</si>
  <si>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</si>
  <si>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</si>
  <si>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</si>
  <si>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</si>
  <si>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</si>
  <si>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</si>
  <si>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</si>
  <si>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</si>
  <si>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</si>
  <si>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</si>
  <si>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</si>
  <si>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</si>
  <si>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</si>
  <si>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</si>
  <si>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</si>
  <si>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</si>
  <si>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</si>
  <si>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</si>
  <si>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</si>
  <si>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</si>
  <si>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</si>
  <si>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</si>
  <si>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</si>
  <si>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</si>
  <si>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</si>
  <si>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</si>
  <si>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</si>
  <si>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</si>
  <si>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</si>
  <si>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</si>
  <si>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</si>
  <si>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</si>
  <si>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</si>
  <si>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</si>
  <si>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</si>
  <si>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</si>
  <si>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</si>
  <si>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</si>
  <si>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</si>
  <si>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</si>
  <si>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</si>
  <si>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</si>
  <si>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</si>
  <si>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</si>
  <si>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</si>
  <si>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</si>
  <si>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</si>
  <si>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</si>
  <si>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</si>
  <si>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</si>
  <si>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</si>
  <si>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</si>
  <si>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</si>
  <si>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</si>
  <si>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</si>
  <si>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</si>
  <si>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</si>
  <si>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</si>
  <si>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</si>
  <si>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</si>
  <si>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</si>
  <si>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</si>
  <si>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</si>
  <si>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</si>
  <si>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</si>
  <si>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</si>
  <si>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</si>
  <si>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</si>
  <si>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</si>
  <si>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</si>
  <si>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</si>
  <si>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</si>
  <si>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</si>
  <si>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</si>
  <si>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</si>
  <si>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</si>
  <si>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</si>
  <si>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</si>
  <si>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</si>
  <si>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</si>
  <si>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</si>
  <si>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</si>
  <si>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LT</t>
  </si>
  <si>
    <t>Lithuania</t>
  </si>
  <si>
    <t>LT - Residential sector summary</t>
  </si>
  <si>
    <t>Macro.Meuro2015.LT.ConsumptionExpenditure</t>
  </si>
  <si>
    <t>Macro.number.LT.Population</t>
  </si>
  <si>
    <t>NUM.number.LT.Res.HH</t>
  </si>
  <si>
    <t>SurfaceArea.ksqm.LT.Res.HH</t>
  </si>
  <si>
    <t>NUM.number.LT.Res.HHnew</t>
  </si>
  <si>
    <t>SurfaceArea.ksqm.LT.Res.HHnew</t>
  </si>
  <si>
    <t>HDD.Celsius.LT.Actual</t>
  </si>
  <si>
    <t>HDD.Celsius.LT.Mean</t>
  </si>
  <si>
    <t>HDD.ratio.LT.Relative</t>
  </si>
  <si>
    <t>FEC.ktoe.LT.ES.Res</t>
  </si>
  <si>
    <t>FEC.ktoe.LT.ES.Res.Solids</t>
  </si>
  <si>
    <t>FEC.ktoe.LT.ES.Res.LPG</t>
  </si>
  <si>
    <t>FEC.ktoe.LT.ES.Res.Oil</t>
  </si>
  <si>
    <t>FEC.ktoe.LT.ES.Res.NG</t>
  </si>
  <si>
    <t>FEC.ktoe.LT.ES.Res.Biomass_Waste</t>
  </si>
  <si>
    <t>FEC.ktoe.LT.ES.Res.Biogas</t>
  </si>
  <si>
    <t>FEC.ktoe.LT.ES.Res.LiqBio</t>
  </si>
  <si>
    <t>FEC.ktoe.LT.ES.Res.Solar</t>
  </si>
  <si>
    <t>FEC.ktoe.LT.ES.Res.Geo</t>
  </si>
  <si>
    <t>FEC.ktoe.LT.ES.Res.Ambient</t>
  </si>
  <si>
    <t>FEC.ktoe.LT.ES.Res.Steam_Distr</t>
  </si>
  <si>
    <t>FEC.ktoe.LT.ES.Res.Elec</t>
  </si>
  <si>
    <t>FEC.ktoe.LT.Res.HH</t>
  </si>
  <si>
    <t>FEC.ktoe.LT.Res.HH.Thermal</t>
  </si>
  <si>
    <t>FEC.ktoe.LT.Res.HH.Thermal.SH</t>
  </si>
  <si>
    <t>FEC.ktoe.LT.Res.HH.Thermal.SC</t>
  </si>
  <si>
    <t>FEC.ktoe.LT.Res.HH.Thermal.WH</t>
  </si>
  <si>
    <t>FEC.ktoe.LT.Res.HH.Thermal.CO</t>
  </si>
  <si>
    <t>FEC.ktoe.LT.Res.HH.Appl</t>
  </si>
  <si>
    <t>EMI.ktCO2.LT.ES.Res</t>
  </si>
  <si>
    <t>EMI.ktCO2.LT.ES.Res.Solids</t>
  </si>
  <si>
    <t>EMI.ktCO2.LT.ES.Res.LPG</t>
  </si>
  <si>
    <t>EMI.ktCO2.LT.ES.Res.Oil</t>
  </si>
  <si>
    <t>EMI.ktCO2.LT.ES.Res.NG</t>
  </si>
  <si>
    <t>EMI.ktCO2.LT.ES.Res.Biomass_Waste</t>
  </si>
  <si>
    <t>EMI.ktCO2.LT.ES.Res.Biogas</t>
  </si>
  <si>
    <t>EMI.ktCO2.LT.ES.Res.LiqBio</t>
  </si>
  <si>
    <t>EMI.ktCO2.LT.ES.Res.Solar</t>
  </si>
  <si>
    <t>EMI.ktCO2.LT.ES.Res.Geo</t>
  </si>
  <si>
    <t>EMI.ktCO2.LT.ES.Res.Ambient</t>
  </si>
  <si>
    <t>EMI.ktCO2.LT.ES.Res.Steam_Distr</t>
  </si>
  <si>
    <t>EMI.ktCO2.LT.ES.Res.Elec</t>
  </si>
  <si>
    <t>EMI.ktCO2.LT.Res.HH</t>
  </si>
  <si>
    <t>EMI.ktCO2.LT.Res.HH.Thermal</t>
  </si>
  <si>
    <t>EMI.ktCO2.LT.Res.HH.Thermal.SH</t>
  </si>
  <si>
    <t>EMI.ktCO2.LT.Res.HH.Thermal.SC</t>
  </si>
  <si>
    <t>EMI.ktCO2.LT.Res.HH.Thermal.WH</t>
  </si>
  <si>
    <t>EMI.ktCO2.LT.Res.HH.Thermal.CO</t>
  </si>
  <si>
    <t>EMI.ktCO2.LT.Res.HH.Appl</t>
  </si>
  <si>
    <t>FEC_per_household.kWh.LT.Res.HH</t>
  </si>
  <si>
    <t>FEC_per_household.kWh.LT.Res.HH.Thermal</t>
  </si>
  <si>
    <t>FEC_per_household.kWh.LT.Res.HH.Thermal.SH</t>
  </si>
  <si>
    <t>FEC_per_household.kWh.LT.Res.HH.Thermal.SC</t>
  </si>
  <si>
    <t>FEC_per_household.kWh.LT.Res.HH.Thermal.WH</t>
  </si>
  <si>
    <t>FEC_per_household.kWh.LT.Res.HH.Thermal.CO</t>
  </si>
  <si>
    <t>FEC_per_household.kWh.LT.Res.HH.Appl</t>
  </si>
  <si>
    <t>TES_per_household.kWh.LT.Res.HH.Thermal</t>
  </si>
  <si>
    <t>TES_per_household.kWh.LT.Res.HH.Thermal.SH</t>
  </si>
  <si>
    <t>TES_per_household.kWh.LT.Res.HH.Thermal.SC</t>
  </si>
  <si>
    <t>TES_per_household.kWh.LT.Res.HH.Thermal.WH</t>
  </si>
  <si>
    <t>TES_per_household.kWh.LT.Res.HH.Thermal.CO</t>
  </si>
  <si>
    <t>EMI_per_household.kgCO2.LT.Res.HH</t>
  </si>
  <si>
    <t>EMI_per_household.kgCO2.LT.Res.HH.Thermal</t>
  </si>
  <si>
    <t>EMI_per_household.kgCO2.LT.Res.HH.Thermal.SH</t>
  </si>
  <si>
    <t>EMI_per_household.kgCO2.LT.Res.HH.Thermal.SC</t>
  </si>
  <si>
    <t>EMI_per_household.kgCO2.LT.Res.HH.Thermal.WH</t>
  </si>
  <si>
    <t>EMI_per_household.kgCO2.LT.Res.HH.Thermal.CO</t>
  </si>
  <si>
    <t>EMI_per_household.kgCO2.LT.Res.HH.Appl</t>
  </si>
  <si>
    <t>Eff.ratio.LT.Res.HH.Thermal</t>
  </si>
  <si>
    <t>Eff.ratio.LT.Res.HH.Thermal.SH</t>
  </si>
  <si>
    <t>Eff.ratio.LT.Res.HH.Thermal.SC</t>
  </si>
  <si>
    <t>Eff.ratio.LT.Res.HH.Thermal.WH</t>
  </si>
  <si>
    <t>Eff.ratio.LT.Res.HH.Thermal.CO</t>
  </si>
  <si>
    <t>FEC_per_sqm.kWh.LT.Res.HH</t>
  </si>
  <si>
    <t>FEC_per_sqm.kWh.LT.Res.HH.Thermal</t>
  </si>
  <si>
    <t>FEC_per_sqm.kWh.LT.Res.HH.Thermal.SH</t>
  </si>
  <si>
    <t>FEC_per_sqm.kWh.LT.Res.HH.Thermal.SC</t>
  </si>
  <si>
    <t>FEC_per_sqm.kWh.LT.Res.HH.Thermal.WH</t>
  </si>
  <si>
    <t>FEC_per_sqm.kWh.LT.Res.HH.Thermal.CO</t>
  </si>
  <si>
    <t>FEC_per_sqm.kWh.LT.Res.HH.Appl</t>
  </si>
  <si>
    <t>TES_per_sqm.kWh.LT.Res.HH.Thermal</t>
  </si>
  <si>
    <t>TES_per_sqm.kWh.LT.Res.HH.Thermal.SH</t>
  </si>
  <si>
    <t>TES_per_sqm.kWh.LT.Res.HH.Thermal.SC</t>
  </si>
  <si>
    <t>TES_per_sqm.kWh.LT.Res.HH.Thermal.WH</t>
  </si>
  <si>
    <t>TES_per_sqm.kWh.LT.Res.HH.Thermal.CO</t>
  </si>
  <si>
    <t>EMI_per_sqm.kgCO2.LT.Res.HH</t>
  </si>
  <si>
    <t>EMI_per_sqm.kgCO2.LT.Res.HH.Thermal</t>
  </si>
  <si>
    <t>EMI_per_sqm.kgCO2.LT.Res.HH.Thermal.SH</t>
  </si>
  <si>
    <t>EMI_per_sqm.kgCO2.LT.Res.HH.Thermal.SC</t>
  </si>
  <si>
    <t>EMI_per_sqm.kgCO2.LT.Res.HH.Thermal.WH</t>
  </si>
  <si>
    <t>EMI_per_sqm.kgCO2.LT.Res.HH.Thermal.CO</t>
  </si>
  <si>
    <t>EMI_per_sqm.kgCO2.LT.Res.HH.Appl</t>
  </si>
  <si>
    <t>FEC_per_capita.kWh.LT.Res.HH</t>
  </si>
  <si>
    <t>FEC_per_capita.kWh.LT.Res.HH.Thermal</t>
  </si>
  <si>
    <t>FEC_per_capita.kWh.LT.Res.HH.Thermal.SH</t>
  </si>
  <si>
    <t>FEC_per_capita.kWh.LT.Res.HH.Thermal.SC</t>
  </si>
  <si>
    <t>FEC_per_capita.kWh.LT.Res.HH.Thermal.WH</t>
  </si>
  <si>
    <t>FEC_per_capita.kWh.LT.Res.HH.Thermal.CO</t>
  </si>
  <si>
    <t>FEC_per_capita.kWh.LT.Res.HH.Appl</t>
  </si>
  <si>
    <t>TES_per_capita.kWh.LT.Res.HH.Thermal</t>
  </si>
  <si>
    <t>TES_per_capita.kWh.LT.Res.HH.Thermal.SH</t>
  </si>
  <si>
    <t>TES_per_capita.kWh.LT.Res.HH.Thermal.SC</t>
  </si>
  <si>
    <t>TES_per_capita.kWh.LT.Res.HH.Thermal.WH</t>
  </si>
  <si>
    <t>TES_per_capita.kWh.LT.Res.HH.Thermal.CO</t>
  </si>
  <si>
    <t>EMI_per_capita.kgCO2.LT.Res.HH</t>
  </si>
  <si>
    <t>EMI_per_capita.kgCO2.LT.Res.HH.Thermal</t>
  </si>
  <si>
    <t>EMI_per_capita.kgCO2.LT.Res.HH.Thermal.SH</t>
  </si>
  <si>
    <t>EMI_per_capita.kgCO2.LT.Res.HH.Thermal.SC</t>
  </si>
  <si>
    <t>EMI_per_capita.kgCO2.LT.Res.HH.Thermal.WH</t>
  </si>
  <si>
    <t>EMI_per_capita.kgCO2.LT.Res.HH.Thermal.CO</t>
  </si>
  <si>
    <t>EMI_per_capita.kgCO2.LT.Res.HH.Appl</t>
  </si>
  <si>
    <t>LT - Number of households</t>
  </si>
  <si>
    <t>NUM.number.LT.Res.HH.Thermal</t>
  </si>
  <si>
    <t>NUM.number.LT.Res.HH.Thermal.SH</t>
  </si>
  <si>
    <t>NUM.number.LT.Res.HH.Thermal.SH.Solids</t>
  </si>
  <si>
    <t>NUM.number.LT.Res.HH.Thermal.SH.LPG</t>
  </si>
  <si>
    <t>NUM.number.LT.Res.HH.Thermal.SH.Oil</t>
  </si>
  <si>
    <t>NUM.number.LT.Res.HH.Thermal.SH.Gas</t>
  </si>
  <si>
    <t>NUM.number.LT.Res.HH.Thermal.SH.Biomass</t>
  </si>
  <si>
    <t>NUM.number.LT.Res.HH.Thermal.SH.Geo</t>
  </si>
  <si>
    <t>NUM.number.LT.Res.HH.Thermal.SH.DistrHeat</t>
  </si>
  <si>
    <t>NUM.number.LT.Res.HH.Thermal.SH.AdvElc</t>
  </si>
  <si>
    <t>NUM.number.LT.Res.HH.Thermal.SH.ConvElc</t>
  </si>
  <si>
    <t>NUM.number.LT.Res.HH.Thermal.SC</t>
  </si>
  <si>
    <t>NUM.number.LT.Res.HH.Thermal.SC.AC</t>
  </si>
  <si>
    <t>NUM.number.LT.Res.HH.Thermal.WH</t>
  </si>
  <si>
    <t>NUM.number.LT.Res.HH.Thermal.WH.Solids</t>
  </si>
  <si>
    <t>NUM.number.LT.Res.HH.Thermal.WH.LPG</t>
  </si>
  <si>
    <t>NUM.number.LT.Res.HH.Thermal.WH.Oil</t>
  </si>
  <si>
    <t>NUM.number.LT.Res.HH.Thermal.WH.Gas</t>
  </si>
  <si>
    <t>NUM.number.LT.Res.HH.Thermal.WH.Biomass</t>
  </si>
  <si>
    <t>NUM.number.LT.Res.HH.Thermal.WH.Geo</t>
  </si>
  <si>
    <t>NUM.number.LT.Res.HH.Thermal.WH.DistrHeat</t>
  </si>
  <si>
    <t>NUM.number.LT.Res.HH.Thermal.WH.Elc</t>
  </si>
  <si>
    <t>NUM.number.LT.Res.HH.Thermal.WH.Solar</t>
  </si>
  <si>
    <t>NUM.number.LT.Res.HH.Thermal.CO</t>
  </si>
  <si>
    <t>NUM.number.LT.Res.HH.Thermal.CO.Solids</t>
  </si>
  <si>
    <t>NUM.number.LT.Res.HH.Thermal.CO.LPG</t>
  </si>
  <si>
    <t>NUM.number.LT.Res.HH.Thermal.CO.Gas</t>
  </si>
  <si>
    <t>NUM.number.LT.Res.HH.Thermal.CO.Biomass</t>
  </si>
  <si>
    <t>NUM.number.LT.Res.HH.Thermal.CO.Elc</t>
  </si>
  <si>
    <t>LT - Final energy consumption</t>
  </si>
  <si>
    <t>FEC.ktoe.LT.Res.HH.Thermal.SH.Solids.Solids</t>
  </si>
  <si>
    <t>FEC.ktoe.LT.Res.HH.Thermal.SH.LPG.LPG</t>
  </si>
  <si>
    <t>FEC.ktoe.LT.Res.HH.Thermal.SH.Oil.Oil_LiqBio</t>
  </si>
  <si>
    <t>FEC.ktoe.LT.Res.HH.Thermal.SH.Gas.NG_Biogas</t>
  </si>
  <si>
    <t>FEC.ktoe.LT.Res.HH.Thermal.SH.Biomass.Biomass_Waste</t>
  </si>
  <si>
    <t>FEC.ktoe.LT.Res.HH.Thermal.SH.Geo.Geo</t>
  </si>
  <si>
    <t>FEC.ktoe.LT.Res.HH.Thermal.SH.DistrHeat.Steam_Distr</t>
  </si>
  <si>
    <t>FEC.ktoe.LT.Res.HH.Thermal.SH.AdvElc.Elec</t>
  </si>
  <si>
    <t>FEC.ktoe.LT.Res.HH.Thermal.SH.ConvElc.Elec</t>
  </si>
  <si>
    <t>FEC.ktoe.LT.Res.HH.Thermal.SH.TotalCirculation.Elec</t>
  </si>
  <si>
    <t>FEC.ktoe.LT.Res.HH.Thermal.SC.AC.Elec</t>
  </si>
  <si>
    <t>FEC.ktoe.LT.Res.HH.Thermal.WH.Solids.Solids</t>
  </si>
  <si>
    <t>FEC.ktoe.LT.Res.HH.Thermal.WH.LPG.LPG</t>
  </si>
  <si>
    <t>FEC.ktoe.LT.Res.HH.Thermal.WH.Oil.Oil_LiqBio</t>
  </si>
  <si>
    <t>FEC.ktoe.LT.Res.HH.Thermal.WH.Gas.NG_Biogas</t>
  </si>
  <si>
    <t>FEC.ktoe.LT.Res.HH.Thermal.WH.Biomass.Biomass_Waste</t>
  </si>
  <si>
    <t>FEC.ktoe.LT.Res.HH.Thermal.WH.Geo.Geo</t>
  </si>
  <si>
    <t>FEC.ktoe.LT.Res.HH.Thermal.WH.DistrHeat.Steam_Distr</t>
  </si>
  <si>
    <t>FEC.ktoe.LT.Res.HH.Thermal.WH.Elc.Elec</t>
  </si>
  <si>
    <t>FEC.ktoe.LT.Res.HH.Thermal.WH.TotalSolar.Solar</t>
  </si>
  <si>
    <t>FEC.ktoe.LT.Res.HH.Thermal.CO.Solids.Solids</t>
  </si>
  <si>
    <t>FEC.ktoe.LT.Res.HH.Thermal.CO.LPG.LPG</t>
  </si>
  <si>
    <t>FEC.ktoe.LT.Res.HH.Thermal.CO.Gas.NG_Biogas</t>
  </si>
  <si>
    <t>FEC.ktoe.LT.Res.HH.Thermal.CO.Biomass.Biomass_Waste</t>
  </si>
  <si>
    <t>FEC.ktoe.LT.Res.HH.Thermal.CO.Elc.Elec</t>
  </si>
  <si>
    <t>LT - Thermal energy service</t>
  </si>
  <si>
    <t>TES.ktoe.LT.Res.HH.Thermal</t>
  </si>
  <si>
    <t>TES.ktoe.LT.Res.HH.Thermal.SH</t>
  </si>
  <si>
    <t>TES.ktoe.LT.Res.HH.Thermal.SH.Solids.Solids</t>
  </si>
  <si>
    <t>TES.ktoe.LT.Res.HH.Thermal.SH.LPG.LPG</t>
  </si>
  <si>
    <t>TES.ktoe.LT.Res.HH.Thermal.SH.Oil.Oil_LiqBio</t>
  </si>
  <si>
    <t>TES.ktoe.LT.Res.HH.Thermal.SH.Gas.NG_Biogas</t>
  </si>
  <si>
    <t>TES.ktoe.LT.Res.HH.Thermal.SH.Biomass.Biomass_Waste</t>
  </si>
  <si>
    <t>TES.ktoe.LT.Res.HH.Thermal.SH.Geo.Geo</t>
  </si>
  <si>
    <t>TES.ktoe.LT.Res.HH.Thermal.SH.DistrHeat.Steam_Distr</t>
  </si>
  <si>
    <t>TES.ktoe.LT.Res.HH.Thermal.SH.AdvElc.Elec</t>
  </si>
  <si>
    <t>TES.ktoe.LT.Res.HH.Thermal.SH.ConvElc.Elec</t>
  </si>
  <si>
    <t>TES.ktoe.LT.Res.HH.Thermal.SH.TotalCirculation.Elec</t>
  </si>
  <si>
    <t>TES.ktoe.LT.Res.HH.Thermal.SC</t>
  </si>
  <si>
    <t>TES.ktoe.LT.Res.HH.Thermal.SC.AC.Elec</t>
  </si>
  <si>
    <t>TES.ktoe.LT.Res.HH.Thermal.WH</t>
  </si>
  <si>
    <t>TES.ktoe.LT.Res.HH.Thermal.WH.Solids.Solids</t>
  </si>
  <si>
    <t>TES.ktoe.LT.Res.HH.Thermal.WH.LPG.LPG</t>
  </si>
  <si>
    <t>TES.ktoe.LT.Res.HH.Thermal.WH.Oil.Oil_LiqBio</t>
  </si>
  <si>
    <t>TES.ktoe.LT.Res.HH.Thermal.WH.Gas.NG_Biogas</t>
  </si>
  <si>
    <t>TES.ktoe.LT.Res.HH.Thermal.WH.Biomass.Biomass_Waste</t>
  </si>
  <si>
    <t>TES.ktoe.LT.Res.HH.Thermal.WH.Geo.Geo</t>
  </si>
  <si>
    <t>TES.ktoe.LT.Res.HH.Thermal.WH.DistrHeat.Steam_Distr</t>
  </si>
  <si>
    <t>TES.ktoe.LT.Res.HH.Thermal.WH.Elc.Elec</t>
  </si>
  <si>
    <t>TES.ktoe.LT.Res.HH.Thermal.WH.TotalSolar.Solar</t>
  </si>
  <si>
    <t>TES.ktoe.LT.Res.HH.Thermal.CO</t>
  </si>
  <si>
    <t>TES.ktoe.LT.Res.HH.Thermal.CO.Solids.Solids</t>
  </si>
  <si>
    <t>TES.ktoe.LT.Res.HH.Thermal.CO.LPG.LPG</t>
  </si>
  <si>
    <t>TES.ktoe.LT.Res.HH.Thermal.CO.Gas.NG_Biogas</t>
  </si>
  <si>
    <t>TES.ktoe.LT.Res.HH.Thermal.CO.Biomass.Biomass_Waste</t>
  </si>
  <si>
    <t>TES.ktoe.LT.Res.HH.Thermal.CO.Elc.Elec</t>
  </si>
  <si>
    <t>LT - System efficiency indicator of total stock</t>
  </si>
  <si>
    <t>Eff.ratio.LT.Res.HH.Thermal.SH.Solids.Solids</t>
  </si>
  <si>
    <t>Eff.ratio.LT.Res.HH.Thermal.SH.LPG.LPG</t>
  </si>
  <si>
    <t>Eff.ratio.LT.Res.HH.Thermal.SH.Oil.Oil_LiqBio</t>
  </si>
  <si>
    <t>Eff.ratio.LT.Res.HH.Thermal.SH.Gas.NG_Biogas</t>
  </si>
  <si>
    <t>Eff.ratio.LT.Res.HH.Thermal.SH.Biomass.Biomass_Waste</t>
  </si>
  <si>
    <t>Eff.ratio.LT.Res.HH.Thermal.SH.Geo.Geo</t>
  </si>
  <si>
    <t>Eff.ratio.LT.Res.HH.Thermal.SH.DistrHeat.Steam_Distr</t>
  </si>
  <si>
    <t>Eff.ratio.LT.Res.HH.Thermal.SH.AdvElc.Elec</t>
  </si>
  <si>
    <t>Eff.ratio.LT.Res.HH.Thermal.SH.ConvElc.Elec</t>
  </si>
  <si>
    <t>Eff.ratio.LT.Res.HH.Thermal.SH.TotalCirculation.Elec</t>
  </si>
  <si>
    <t>Eff.ratio.LT.Res.HH.Thermal.SC.AC.Elec</t>
  </si>
  <si>
    <t>Eff.ratio.LT.Res.HH.Thermal.WH.Solids.Solids</t>
  </si>
  <si>
    <t>Eff.ratio.LT.Res.HH.Thermal.WH.LPG.LPG</t>
  </si>
  <si>
    <t>Eff.ratio.LT.Res.HH.Thermal.WH.Oil.Oil_LiqBio</t>
  </si>
  <si>
    <t>Eff.ratio.LT.Res.HH.Thermal.WH.Gas.NG_Biogas</t>
  </si>
  <si>
    <t>Eff.ratio.LT.Res.HH.Thermal.WH.Biomass.Biomass_Waste</t>
  </si>
  <si>
    <t>Eff.ratio.LT.Res.HH.Thermal.WH.Geo.Geo</t>
  </si>
  <si>
    <t>Eff.ratio.LT.Res.HH.Thermal.WH.DistrHeat.Steam_Distr</t>
  </si>
  <si>
    <t>Eff.ratio.LT.Res.HH.Thermal.WH.Elc.Elec</t>
  </si>
  <si>
    <t>Eff.ratio.LT.Res.HH.Thermal.WH.TotalSolar.Solar</t>
  </si>
  <si>
    <t>Eff.ratio.LT.Res.HH.Thermal.CO.Solids.Solids</t>
  </si>
  <si>
    <t>Eff.ratio.LT.Res.HH.Thermal.CO.LPG.LPG</t>
  </si>
  <si>
    <t>Eff.ratio.LT.Res.HH.Thermal.CO.Gas.NG_Biogas</t>
  </si>
  <si>
    <t>Eff.ratio.LT.Res.HH.Thermal.CO.Biomass.Biomass_Waste</t>
  </si>
  <si>
    <t>Eff.ratio.LT.Res.HH.Thermal.CO.Elc.Elec</t>
  </si>
  <si>
    <t>LT - CO2 emissions</t>
  </si>
  <si>
    <t>EMI.ktCO2.LT.Res.HH.Thermal.SH.Solids.Solids</t>
  </si>
  <si>
    <t>EMI.ktCO2.LT.Res.HH.Thermal.SH.LPG.LPG</t>
  </si>
  <si>
    <t>EMI.ktCO2.LT.Res.HH.Thermal.SH.Oil.Oil_LiqBio</t>
  </si>
  <si>
    <t>EMI.ktCO2.LT.Res.HH.Thermal.SH.Gas.NG_Biogas</t>
  </si>
  <si>
    <t>EMI.ktCO2.LT.Res.HH.Thermal.SH.Biomass.Biomass_Waste</t>
  </si>
  <si>
    <t>EMI.ktCO2.LT.Res.HH.Thermal.SH.Geo.Geo</t>
  </si>
  <si>
    <t>EMI.ktCO2.LT.Res.HH.Thermal.SH.DistrHeat.Steam_Distr</t>
  </si>
  <si>
    <t>EMI.ktCO2.LT.Res.HH.Thermal.SH.AdvElc.Elec</t>
  </si>
  <si>
    <t>EMI.ktCO2.LT.Res.HH.Thermal.SH.ConvElc.Elec</t>
  </si>
  <si>
    <t>EMI.ktCO2.LT.Res.HH.Thermal.SH.TotalCirculation.Elec</t>
  </si>
  <si>
    <t>EMI.ktCO2.LT.Res.HH.Thermal.SC.AC.Elec</t>
  </si>
  <si>
    <t>EMI.ktCO2.LT.Res.HH.Thermal.WH.Solids.Solids</t>
  </si>
  <si>
    <t>EMI.ktCO2.LT.Res.HH.Thermal.WH.LPG.LPG</t>
  </si>
  <si>
    <t>EMI.ktCO2.LT.Res.HH.Thermal.WH.Oil.Oil_LiqBio</t>
  </si>
  <si>
    <t>EMI.ktCO2.LT.Res.HH.Thermal.WH.Gas.NG_Biogas</t>
  </si>
  <si>
    <t>EMI.ktCO2.LT.Res.HH.Thermal.WH.Biomass.Biomass_Waste</t>
  </si>
  <si>
    <t>EMI.ktCO2.LT.Res.HH.Thermal.WH.Geo.Geo</t>
  </si>
  <si>
    <t>EMI.ktCO2.LT.Res.HH.Thermal.WH.DistrHeat.Steam_Distr</t>
  </si>
  <si>
    <t>EMI.ktCO2.LT.Res.HH.Thermal.WH.Elc.Elec</t>
  </si>
  <si>
    <t>EMI.ktCO2.LT.Res.HH.Thermal.WH.TotalSolar.Solar</t>
  </si>
  <si>
    <t>EMI.ktCO2.LT.Res.HH.Thermal.CO.Solids.Solids</t>
  </si>
  <si>
    <t>EMI.ktCO2.LT.Res.HH.Thermal.CO.LPG.LPG</t>
  </si>
  <si>
    <t>EMI.ktCO2.LT.Res.HH.Thermal.CO.Gas.NG_Biogas</t>
  </si>
  <si>
    <t>EMI.ktCO2.LT.Res.HH.Thermal.CO.Biomass.Biomass_Waste</t>
  </si>
  <si>
    <t>EMI.ktCO2.LT.Res.HH.Thermal.CO.Elc.Elec</t>
  </si>
  <si>
    <t>LT - Final energy consumption per household</t>
  </si>
  <si>
    <t>FEC_per_household.kWh.LT.Res.HH.Thermal.SH.Solids.Solids</t>
  </si>
  <si>
    <t>FEC_per_household.kWh.LT.Res.HH.Thermal.SH.LPG.LPG</t>
  </si>
  <si>
    <t>FEC_per_household.kWh.LT.Res.HH.Thermal.SH.Oil.Oil_LiqBio</t>
  </si>
  <si>
    <t>FEC_per_household.kWh.LT.Res.HH.Thermal.SH.Gas.NG_Biogas</t>
  </si>
  <si>
    <t>FEC_per_household.kWh.LT.Res.HH.Thermal.SH.Biomass.Biomass_Waste</t>
  </si>
  <si>
    <t>FEC_per_household.kWh.LT.Res.HH.Thermal.SH.Geo.Geo</t>
  </si>
  <si>
    <t>FEC_per_household.kWh.LT.Res.HH.Thermal.SH.DistrHeat.Steam_Distr</t>
  </si>
  <si>
    <t>FEC_per_household.kWh.LT.Res.HH.Thermal.SH.AdvElc.Elec</t>
  </si>
  <si>
    <t>FEC_per_household.kWh.LT.Res.HH.Thermal.SH.ConvElc.Elec</t>
  </si>
  <si>
    <t>FEC_per_household.kWh.LT.Res.HH.Thermal.SH.TotalCirculation.Elec</t>
  </si>
  <si>
    <t>FEC_per_household.kWh.LT.Res.HH.Thermal.SC.AC.Elec</t>
  </si>
  <si>
    <t>FEC_per_household.kWh.LT.Res.HH.Thermal.WH.Solids.Solids</t>
  </si>
  <si>
    <t>FEC_per_household.kWh.LT.Res.HH.Thermal.WH.LPG.LPG</t>
  </si>
  <si>
    <t>FEC_per_household.kWh.LT.Res.HH.Thermal.WH.Oil.Oil_LiqBio</t>
  </si>
  <si>
    <t>FEC_per_household.kWh.LT.Res.HH.Thermal.WH.Gas.NG_Biogas</t>
  </si>
  <si>
    <t>FEC_per_household.kWh.LT.Res.HH.Thermal.WH.Biomass.Biomass_Waste</t>
  </si>
  <si>
    <t>FEC_per_household.kWh.LT.Res.HH.Thermal.WH.Geo.Geo</t>
  </si>
  <si>
    <t>FEC_per_household.kWh.LT.Res.HH.Thermal.WH.DistrHeat.Steam_Distr</t>
  </si>
  <si>
    <t>FEC_per_household.kWh.LT.Res.HH.Thermal.WH.Elc.Elec</t>
  </si>
  <si>
    <t>FEC_per_household.kWh.LT.Res.HH.Thermal.WH.TotalSolar.Solar</t>
  </si>
  <si>
    <t>FEC_per_household.kWh.LT.Res.HH.Thermal.CO.Solids.Solids</t>
  </si>
  <si>
    <t>FEC_per_household.kWh.LT.Res.HH.Thermal.CO.LPG.LPG</t>
  </si>
  <si>
    <t>FEC_per_household.kWh.LT.Res.HH.Thermal.CO.Gas.NG_Biogas</t>
  </si>
  <si>
    <t>FEC_per_household.kWh.LT.Res.HH.Thermal.CO.Biomass.Biomass_Waste</t>
  </si>
  <si>
    <t>FEC_per_household.kWh.LT.Res.HH.Thermal.CO.Elc.Elec</t>
  </si>
  <si>
    <t>LT - Thermal energy service per household</t>
  </si>
  <si>
    <t>TES_per_household.kWh.LT.Res.HH.Thermal.SH.Solids.Solids</t>
  </si>
  <si>
    <t>TES_per_household.kWh.LT.Res.HH.Thermal.SH.LPG.LPG</t>
  </si>
  <si>
    <t>TES_per_household.kWh.LT.Res.HH.Thermal.SH.Oil.Oil_LiqBio</t>
  </si>
  <si>
    <t>TES_per_household.kWh.LT.Res.HH.Thermal.SH.Gas.NG_Biogas</t>
  </si>
  <si>
    <t>TES_per_household.kWh.LT.Res.HH.Thermal.SH.Biomass.Biomass_Waste</t>
  </si>
  <si>
    <t>TES_per_household.kWh.LT.Res.HH.Thermal.SH.Geo.Geo</t>
  </si>
  <si>
    <t>TES_per_household.kWh.LT.Res.HH.Thermal.SH.DistrHeat.Steam_Distr</t>
  </si>
  <si>
    <t>TES_per_household.kWh.LT.Res.HH.Thermal.SH.AdvElc.Elec</t>
  </si>
  <si>
    <t>TES_per_household.kWh.LT.Res.HH.Thermal.SH.ConvElc.Elec</t>
  </si>
  <si>
    <t>TES_per_household.kWh.LT.Res.HH.Thermal.SH.TotalCirculation.Elec</t>
  </si>
  <si>
    <t>TES_per_household.kWh.LT.Res.HH.Thermal.SC.AC.Elec</t>
  </si>
  <si>
    <t>TES_per_household.kWh.LT.Res.HH.Thermal.WH.Solids.Solids</t>
  </si>
  <si>
    <t>TES_per_household.kWh.LT.Res.HH.Thermal.WH.LPG.LPG</t>
  </si>
  <si>
    <t>TES_per_household.kWh.LT.Res.HH.Thermal.WH.Oil.Oil_LiqBio</t>
  </si>
  <si>
    <t>TES_per_household.kWh.LT.Res.HH.Thermal.WH.Gas.NG_Biogas</t>
  </si>
  <si>
    <t>TES_per_household.kWh.LT.Res.HH.Thermal.WH.Biomass.Biomass_Waste</t>
  </si>
  <si>
    <t>TES_per_household.kWh.LT.Res.HH.Thermal.WH.Geo.Geo</t>
  </si>
  <si>
    <t>TES_per_household.kWh.LT.Res.HH.Thermal.WH.DistrHeat.Steam_Distr</t>
  </si>
  <si>
    <t>TES_per_household.kWh.LT.Res.HH.Thermal.WH.Elc.Elec</t>
  </si>
  <si>
    <t>TES_per_household.kWh.LT.Res.HH.Thermal.WH.TotalSolar.Solar</t>
  </si>
  <si>
    <t>TES_per_household.kWh.LT.Res.HH.Thermal.CO.Solids.Solids</t>
  </si>
  <si>
    <t>TES_per_household.kWh.LT.Res.HH.Thermal.CO.LPG.LPG</t>
  </si>
  <si>
    <t>TES_per_household.kWh.LT.Res.HH.Thermal.CO.Gas.NG_Biogas</t>
  </si>
  <si>
    <t>TES_per_household.kWh.LT.Res.HH.Thermal.CO.Biomass.Biomass_Waste</t>
  </si>
  <si>
    <t>TES_per_household.kWh.LT.Res.HH.Thermal.CO.Elc.Elec</t>
  </si>
  <si>
    <t>LT - CO2 emissions per household</t>
  </si>
  <si>
    <t>EMI_per_household.kgCO2.LT.Res.HH.Thermal.SH.Solids.Solids</t>
  </si>
  <si>
    <t>EMI_per_household.kgCO2.LT.Res.HH.Thermal.SH.LPG.LPG</t>
  </si>
  <si>
    <t>EMI_per_household.kgCO2.LT.Res.HH.Thermal.SH.Oil.Oil_LiqBio</t>
  </si>
  <si>
    <t>EMI_per_household.kgCO2.LT.Res.HH.Thermal.SH.Gas.NG_Biogas</t>
  </si>
  <si>
    <t>EMI_per_household.kgCO2.LT.Res.HH.Thermal.SH.Biomass.Biomass_Waste</t>
  </si>
  <si>
    <t>EMI_per_household.kgCO2.LT.Res.HH.Thermal.SH.Geo.Geo</t>
  </si>
  <si>
    <t>EMI_per_household.kgCO2.LT.Res.HH.Thermal.SH.DistrHeat.Steam_Distr</t>
  </si>
  <si>
    <t>EMI_per_household.kgCO2.LT.Res.HH.Thermal.SH.AdvElc.Elec</t>
  </si>
  <si>
    <t>EMI_per_household.kgCO2.LT.Res.HH.Thermal.SH.ConvElc.Elec</t>
  </si>
  <si>
    <t>EMI_per_household.kgCO2.LT.Res.HH.Thermal.SH.TotalCirculation.Elec</t>
  </si>
  <si>
    <t>EMI_per_household.kgCO2.LT.Res.HH.Thermal.SC.AC.Elec</t>
  </si>
  <si>
    <t>EMI_per_household.kgCO2.LT.Res.HH.Thermal.WH.Solids.Solids</t>
  </si>
  <si>
    <t>EMI_per_household.kgCO2.LT.Res.HH.Thermal.WH.LPG.LPG</t>
  </si>
  <si>
    <t>EMI_per_household.kgCO2.LT.Res.HH.Thermal.WH.Oil.Oil_LiqBio</t>
  </si>
  <si>
    <t>EMI_per_household.kgCO2.LT.Res.HH.Thermal.WH.Gas.NG_Biogas</t>
  </si>
  <si>
    <t>EMI_per_household.kgCO2.LT.Res.HH.Thermal.WH.Biomass.Biomass_Waste</t>
  </si>
  <si>
    <t>EMI_per_household.kgCO2.LT.Res.HH.Thermal.WH.Geo.Geo</t>
  </si>
  <si>
    <t>EMI_per_household.kgCO2.LT.Res.HH.Thermal.WH.DistrHeat.Steam_Distr</t>
  </si>
  <si>
    <t>EMI_per_household.kgCO2.LT.Res.HH.Thermal.WH.Elc.Elec</t>
  </si>
  <si>
    <t>EMI_per_household.kgCO2.LT.Res.HH.Thermal.WH.TotalSolar.Solar</t>
  </si>
  <si>
    <t>EMI_per_household.kgCO2.LT.Res.HH.Thermal.CO.Solids.Solids</t>
  </si>
  <si>
    <t>EMI_per_household.kgCO2.LT.Res.HH.Thermal.CO.LPG.LPG</t>
  </si>
  <si>
    <t>EMI_per_household.kgCO2.LT.Res.HH.Thermal.CO.Gas.NG_Biogas</t>
  </si>
  <si>
    <t>EMI_per_household.kgCO2.LT.Res.HH.Thermal.CO.Biomass.Biomass_Waste</t>
  </si>
  <si>
    <t>EMI_per_household.kgCO2.LT.Res.HH.Thermal.CO.Elc.Elec</t>
  </si>
  <si>
    <t>LT - Final energy consumption per surface area</t>
  </si>
  <si>
    <t>FEC_per_sqm.kWh.LT.Res.HH.Thermal.SH.Solids.Solids</t>
  </si>
  <si>
    <t>FEC_per_sqm.kWh.LT.Res.HH.Thermal.SH.LPG.LPG</t>
  </si>
  <si>
    <t>FEC_per_sqm.kWh.LT.Res.HH.Thermal.SH.Oil.Oil_LiqBio</t>
  </si>
  <si>
    <t>FEC_per_sqm.kWh.LT.Res.HH.Thermal.SH.Gas.NG_Biogas</t>
  </si>
  <si>
    <t>FEC_per_sqm.kWh.LT.Res.HH.Thermal.SH.Biomass.Biomass_Waste</t>
  </si>
  <si>
    <t>FEC_per_sqm.kWh.LT.Res.HH.Thermal.SH.Geo.Geo</t>
  </si>
  <si>
    <t>FEC_per_sqm.kWh.LT.Res.HH.Thermal.SH.DistrHeat.Steam_Distr</t>
  </si>
  <si>
    <t>FEC_per_sqm.kWh.LT.Res.HH.Thermal.SH.AdvElc.Elec</t>
  </si>
  <si>
    <t>FEC_per_sqm.kWh.LT.Res.HH.Thermal.SH.ConvElc.Elec</t>
  </si>
  <si>
    <t>FEC_per_sqm.kWh.LT.Res.HH.Thermal.SH.TotalCirculation.Elec</t>
  </si>
  <si>
    <t>FEC_per_sqm.kWh.LT.Res.HH.Thermal.SC.AC.Elec</t>
  </si>
  <si>
    <t>FEC_per_sqm.kWh.LT.Res.HH.Thermal.WH.Solids.Solids</t>
  </si>
  <si>
    <t>FEC_per_sqm.kWh.LT.Res.HH.Thermal.WH.LPG.LPG</t>
  </si>
  <si>
    <t>FEC_per_sqm.kWh.LT.Res.HH.Thermal.WH.Oil.Oil_LiqBio</t>
  </si>
  <si>
    <t>FEC_per_sqm.kWh.LT.Res.HH.Thermal.WH.Gas.NG_Biogas</t>
  </si>
  <si>
    <t>FEC_per_sqm.kWh.LT.Res.HH.Thermal.WH.Biomass.Biomass_Waste</t>
  </si>
  <si>
    <t>FEC_per_sqm.kWh.LT.Res.HH.Thermal.WH.Geo.Geo</t>
  </si>
  <si>
    <t>FEC_per_sqm.kWh.LT.Res.HH.Thermal.WH.DistrHeat.Steam_Distr</t>
  </si>
  <si>
    <t>FEC_per_sqm.kWh.LT.Res.HH.Thermal.WH.Elc.Elec</t>
  </si>
  <si>
    <t>FEC_per_sqm.kWh.LT.Res.HH.Thermal.WH.TotalSolar.Solar</t>
  </si>
  <si>
    <t>FEC_per_sqm.kWh.LT.Res.HH.Thermal.CO.Solids.Solids</t>
  </si>
  <si>
    <t>FEC_per_sqm.kWh.LT.Res.HH.Thermal.CO.LPG.LPG</t>
  </si>
  <si>
    <t>FEC_per_sqm.kWh.LT.Res.HH.Thermal.CO.Gas.NG_Biogas</t>
  </si>
  <si>
    <t>FEC_per_sqm.kWh.LT.Res.HH.Thermal.CO.Biomass.Biomass_Waste</t>
  </si>
  <si>
    <t>FEC_per_sqm.kWh.LT.Res.HH.Thermal.CO.Elc.Elec</t>
  </si>
  <si>
    <t>LT - Thermal energy service per surface area</t>
  </si>
  <si>
    <t>TES_per_sqm.kWh.LT.Res.HH.Thermal.SH.Solids.Solids</t>
  </si>
  <si>
    <t>TES_per_sqm.kWh.LT.Res.HH.Thermal.SH.LPG.LPG</t>
  </si>
  <si>
    <t>TES_per_sqm.kWh.LT.Res.HH.Thermal.SH.Oil.Oil_LiqBio</t>
  </si>
  <si>
    <t>TES_per_sqm.kWh.LT.Res.HH.Thermal.SH.Gas.NG_Biogas</t>
  </si>
  <si>
    <t>TES_per_sqm.kWh.LT.Res.HH.Thermal.SH.Biomass.Biomass_Waste</t>
  </si>
  <si>
    <t>TES_per_sqm.kWh.LT.Res.HH.Thermal.SH.Geo.Geo</t>
  </si>
  <si>
    <t>TES_per_sqm.kWh.LT.Res.HH.Thermal.SH.DistrHeat.Steam_Distr</t>
  </si>
  <si>
    <t>TES_per_sqm.kWh.LT.Res.HH.Thermal.SH.AdvElc.Elec</t>
  </si>
  <si>
    <t>TES_per_sqm.kWh.LT.Res.HH.Thermal.SH.ConvElc.Elec</t>
  </si>
  <si>
    <t>TES_per_sqm.kWh.LT.Res.HH.Thermal.SH.TotalCirculation.Elec</t>
  </si>
  <si>
    <t>TES_per_sqm.kWh.LT.Res.HH.Thermal.SC.AC.Elec</t>
  </si>
  <si>
    <t>TES_per_sqm.kWh.LT.Res.HH.Thermal.WH.Solids.Solids</t>
  </si>
  <si>
    <t>TES_per_sqm.kWh.LT.Res.HH.Thermal.WH.LPG.LPG</t>
  </si>
  <si>
    <t>TES_per_sqm.kWh.LT.Res.HH.Thermal.WH.Oil.Oil_LiqBio</t>
  </si>
  <si>
    <t>TES_per_sqm.kWh.LT.Res.HH.Thermal.WH.Gas.NG_Biogas</t>
  </si>
  <si>
    <t>TES_per_sqm.kWh.LT.Res.HH.Thermal.WH.Biomass.Biomass_Waste</t>
  </si>
  <si>
    <t>TES_per_sqm.kWh.LT.Res.HH.Thermal.WH.Geo.Geo</t>
  </si>
  <si>
    <t>TES_per_sqm.kWh.LT.Res.HH.Thermal.WH.DistrHeat.Steam_Distr</t>
  </si>
  <si>
    <t>TES_per_sqm.kWh.LT.Res.HH.Thermal.WH.Elc.Elec</t>
  </si>
  <si>
    <t>TES_per_sqm.kWh.LT.Res.HH.Thermal.WH.TotalSolar.Solar</t>
  </si>
  <si>
    <t>TES_per_sqm.kWh.LT.Res.HH.Thermal.CO.Solids.Solids</t>
  </si>
  <si>
    <t>TES_per_sqm.kWh.LT.Res.HH.Thermal.CO.LPG.LPG</t>
  </si>
  <si>
    <t>TES_per_sqm.kWh.LT.Res.HH.Thermal.CO.Gas.NG_Biogas</t>
  </si>
  <si>
    <t>TES_per_sqm.kWh.LT.Res.HH.Thermal.CO.Biomass.Biomass_Waste</t>
  </si>
  <si>
    <t>TES_per_sqm.kWh.LT.Res.HH.Thermal.CO.Elc.Elec</t>
  </si>
  <si>
    <t>LT - CO2 emissions per surface area</t>
  </si>
  <si>
    <t>EMI_per_sqm.kgCO2.LT.Res.HH.Thermal.SH.Solids.Solids</t>
  </si>
  <si>
    <t>EMI_per_sqm.kgCO2.LT.Res.HH.Thermal.SH.LPG.LPG</t>
  </si>
  <si>
    <t>EMI_per_sqm.kgCO2.LT.Res.HH.Thermal.SH.Oil.Oil_LiqBio</t>
  </si>
  <si>
    <t>EMI_per_sqm.kgCO2.LT.Res.HH.Thermal.SH.Gas.NG_Biogas</t>
  </si>
  <si>
    <t>EMI_per_sqm.kgCO2.LT.Res.HH.Thermal.SH.Biomass.Biomass_Waste</t>
  </si>
  <si>
    <t>EMI_per_sqm.kgCO2.LT.Res.HH.Thermal.SH.Geo.Geo</t>
  </si>
  <si>
    <t>EMI_per_sqm.kgCO2.LT.Res.HH.Thermal.SH.DistrHeat.Steam_Distr</t>
  </si>
  <si>
    <t>EMI_per_sqm.kgCO2.LT.Res.HH.Thermal.SH.AdvElc.Elec</t>
  </si>
  <si>
    <t>EMI_per_sqm.kgCO2.LT.Res.HH.Thermal.SH.ConvElc.Elec</t>
  </si>
  <si>
    <t>EMI_per_sqm.kgCO2.LT.Res.HH.Thermal.SH.TotalCirculation.Elec</t>
  </si>
  <si>
    <t>EMI_per_sqm.kgCO2.LT.Res.HH.Thermal.SC.AC.Elec</t>
  </si>
  <si>
    <t>EMI_per_sqm.kgCO2.LT.Res.HH.Thermal.WH.Solids.Solids</t>
  </si>
  <si>
    <t>EMI_per_sqm.kgCO2.LT.Res.HH.Thermal.WH.LPG.LPG</t>
  </si>
  <si>
    <t>EMI_per_sqm.kgCO2.LT.Res.HH.Thermal.WH.Oil.Oil_LiqBio</t>
  </si>
  <si>
    <t>EMI_per_sqm.kgCO2.LT.Res.HH.Thermal.WH.Gas.NG_Biogas</t>
  </si>
  <si>
    <t>EMI_per_sqm.kgCO2.LT.Res.HH.Thermal.WH.Biomass.Biomass_Waste</t>
  </si>
  <si>
    <t>EMI_per_sqm.kgCO2.LT.Res.HH.Thermal.WH.Geo.Geo</t>
  </si>
  <si>
    <t>EMI_per_sqm.kgCO2.LT.Res.HH.Thermal.WH.DistrHeat.Steam_Distr</t>
  </si>
  <si>
    <t>EMI_per_sqm.kgCO2.LT.Res.HH.Thermal.WH.Elc.Elec</t>
  </si>
  <si>
    <t>EMI_per_sqm.kgCO2.LT.Res.HH.Thermal.WH.TotalSolar.Solar</t>
  </si>
  <si>
    <t>EMI_per_sqm.kgCO2.LT.Res.HH.Thermal.CO.Solids.Solids</t>
  </si>
  <si>
    <t>EMI_per_sqm.kgCO2.LT.Res.HH.Thermal.CO.LPG.LPG</t>
  </si>
  <si>
    <t>EMI_per_sqm.kgCO2.LT.Res.HH.Thermal.CO.Gas.NG_Biogas</t>
  </si>
  <si>
    <t>EMI_per_sqm.kgCO2.LT.Res.HH.Thermal.CO.Biomass.Biomass_Waste</t>
  </si>
  <si>
    <t>EMI_per_sqm.kgCO2.LT.Res.HH.Thermal.CO.Elc.Elec</t>
  </si>
  <si>
    <t>LT - Number of new and renovated households</t>
  </si>
  <si>
    <t>NUM.number.LT.Res.HHnew.Thermal</t>
  </si>
  <si>
    <t>NUM.number.LT.Res.HHnew.Thermal.SH</t>
  </si>
  <si>
    <t>NUM.number.LT.Res.HHnew.Thermal.SH.Solids</t>
  </si>
  <si>
    <t>NUM.number.LT.Res.HHnew.Thermal.SH.LPG</t>
  </si>
  <si>
    <t>NUM.number.LT.Res.HHnew.Thermal.SH.Oil</t>
  </si>
  <si>
    <t>NUM.number.LT.Res.HHnew.Thermal.SH.Gas</t>
  </si>
  <si>
    <t>NUM.number.LT.Res.HHnew.Thermal.SH.Biomass</t>
  </si>
  <si>
    <t>NUM.number.LT.Res.HHnew.Thermal.SH.Geo</t>
  </si>
  <si>
    <t>NUM.number.LT.Res.HHnew.Thermal.SH.DistrHeat</t>
  </si>
  <si>
    <t>NUM.number.LT.Res.HHnew.Thermal.SH.AdvElc</t>
  </si>
  <si>
    <t>NUM.number.LT.Res.HHnew.Thermal.SH.ConvElc</t>
  </si>
  <si>
    <t>NUM.number.LT.Res.HHnew.Thermal.SC</t>
  </si>
  <si>
    <t>NUM.number.LT.Res.HHnew.Thermal.SC.AC</t>
  </si>
  <si>
    <t>NUM.number.LT.Res.HHnew.Thermal.WH</t>
  </si>
  <si>
    <t>NUM.number.LT.Res.HHnew.Thermal.WH.Solids</t>
  </si>
  <si>
    <t>NUM.number.LT.Res.HHnew.Thermal.WH.LPG</t>
  </si>
  <si>
    <t>NUM.number.LT.Res.HHnew.Thermal.WH.Oil</t>
  </si>
  <si>
    <t>NUM.number.LT.Res.HHnew.Thermal.WH.Gas</t>
  </si>
  <si>
    <t>NUM.number.LT.Res.HHnew.Thermal.WH.Biomass</t>
  </si>
  <si>
    <t>NUM.number.LT.Res.HHnew.Thermal.WH.Geo</t>
  </si>
  <si>
    <t>NUM.number.LT.Res.HHnew.Thermal.WH.DistrHeat</t>
  </si>
  <si>
    <t>NUM.number.LT.Res.HHnew.Thermal.WH.Elc</t>
  </si>
  <si>
    <t>NUM.number.LT.Res.HHnew.Thermal.WH.Solar</t>
  </si>
  <si>
    <t>NUM.number.LT.Res.HHnew.Thermal.CO</t>
  </si>
  <si>
    <t>NUM.number.LT.Res.HHnew.Thermal.CO.Solids</t>
  </si>
  <si>
    <t>NUM.number.LT.Res.HHnew.Thermal.CO.LPG</t>
  </si>
  <si>
    <t>NUM.number.LT.Res.HHnew.Thermal.CO.Gas</t>
  </si>
  <si>
    <t>NUM.number.LT.Res.HHnew.Thermal.CO.Biomass</t>
  </si>
  <si>
    <t>NUM.number.LT.Res.HHnew.Thermal.CO.Elc</t>
  </si>
  <si>
    <t>LT - Final energy consumption in new and renovated households</t>
  </si>
  <si>
    <t>FEC.ktoe.LT.Res.HHnew.Thermal</t>
  </si>
  <si>
    <t>FEC.ktoe.LT.Res.HHnew.Thermal.SH</t>
  </si>
  <si>
    <t>FEC.ktoe.LT.Res.HHnew.Thermal.SH.Solids.Solids</t>
  </si>
  <si>
    <t>FEC.ktoe.LT.Res.HHnew.Thermal.SH.LPG.LPG</t>
  </si>
  <si>
    <t>FEC.ktoe.LT.Res.HHnew.Thermal.SH.Oil.Oil_LiqBio</t>
  </si>
  <si>
    <t>FEC.ktoe.LT.Res.HHnew.Thermal.SH.Gas.NG_Biogas</t>
  </si>
  <si>
    <t>FEC.ktoe.LT.Res.HHnew.Thermal.SH.Biomass.Biomass_Waste</t>
  </si>
  <si>
    <t>FEC.ktoe.LT.Res.HHnew.Thermal.SH.Geo.Geo</t>
  </si>
  <si>
    <t>FEC.ktoe.LT.Res.HHnew.Thermal.SH.DistrHeat.Steam_Distr</t>
  </si>
  <si>
    <t>FEC.ktoe.LT.Res.HHnew.Thermal.SH.AdvElc.Elec</t>
  </si>
  <si>
    <t>FEC.ktoe.LT.Res.HHnew.Thermal.SH.ConvElc.Elec</t>
  </si>
  <si>
    <t>FEC.ktoe.LT.Res.HHnew.Thermal.SH.TotalCirculation.Elec</t>
  </si>
  <si>
    <t>FEC.ktoe.LT.Res.HHnew.Thermal.SC</t>
  </si>
  <si>
    <t>FEC.ktoe.LT.Res.HHnew.Thermal.SC.AC.Elec</t>
  </si>
  <si>
    <t>FEC.ktoe.LT.Res.HHnew.Thermal.WH</t>
  </si>
  <si>
    <t>FEC.ktoe.LT.Res.HHnew.Thermal.WH.Solids.Solids</t>
  </si>
  <si>
    <t>FEC.ktoe.LT.Res.HHnew.Thermal.WH.LPG.LPG</t>
  </si>
  <si>
    <t>FEC.ktoe.LT.Res.HHnew.Thermal.WH.Oil.Oil_LiqBio</t>
  </si>
  <si>
    <t>FEC.ktoe.LT.Res.HHnew.Thermal.WH.Gas.NG_Biogas</t>
  </si>
  <si>
    <t>FEC.ktoe.LT.Res.HHnew.Thermal.WH.Biomass.Biomass_Waste</t>
  </si>
  <si>
    <t>FEC.ktoe.LT.Res.HHnew.Thermal.WH.Geo.Geo</t>
  </si>
  <si>
    <t>FEC.ktoe.LT.Res.HHnew.Thermal.WH.DistrHeat.Steam_Distr</t>
  </si>
  <si>
    <t>FEC.ktoe.LT.Res.HHnew.Thermal.WH.Elc.Elec</t>
  </si>
  <si>
    <t>FEC.ktoe.LT.Res.HHnew.Thermal.WH.TotalSolar.Solar</t>
  </si>
  <si>
    <t>FEC.ktoe.LT.Res.HHnew.Thermal.CO</t>
  </si>
  <si>
    <t>FEC.ktoe.LT.Res.HHnew.Thermal.CO.Solids.Solids</t>
  </si>
  <si>
    <t>FEC.ktoe.LT.Res.HHnew.Thermal.CO.LPG.LPG</t>
  </si>
  <si>
    <t>FEC.ktoe.LT.Res.HHnew.Thermal.CO.Gas.NG_Biogas</t>
  </si>
  <si>
    <t>FEC.ktoe.LT.Res.HHnew.Thermal.CO.Biomass.Biomass_Waste</t>
  </si>
  <si>
    <t>FEC.ktoe.LT.Res.HHnew.Thermal.CO.Elc.Elec</t>
  </si>
  <si>
    <t>LT - Thermal energy service in new and renovated households</t>
  </si>
  <si>
    <t>TES.ktoe.LT.Res.HHnew.Thermal</t>
  </si>
  <si>
    <t>TES.ktoe.LT.Res.HHnew.Thermal.SH</t>
  </si>
  <si>
    <t>TES.ktoe.LT.Res.HHnew.Thermal.SH.Solids.Solids</t>
  </si>
  <si>
    <t>TES.ktoe.LT.Res.HHnew.Thermal.SH.LPG.LPG</t>
  </si>
  <si>
    <t>TES.ktoe.LT.Res.HHnew.Thermal.SH.Oil.Oil_LiqBio</t>
  </si>
  <si>
    <t>TES.ktoe.LT.Res.HHnew.Thermal.SH.Gas.NG_Biogas</t>
  </si>
  <si>
    <t>TES.ktoe.LT.Res.HHnew.Thermal.SH.Biomass.Biomass_Waste</t>
  </si>
  <si>
    <t>TES.ktoe.LT.Res.HHnew.Thermal.SH.Geo.Geo</t>
  </si>
  <si>
    <t>TES.ktoe.LT.Res.HHnew.Thermal.SH.DistrHeat.Steam_Distr</t>
  </si>
  <si>
    <t>TES.ktoe.LT.Res.HHnew.Thermal.SH.AdvElc.Elec</t>
  </si>
  <si>
    <t>TES.ktoe.LT.Res.HHnew.Thermal.SH.ConvElc.Elec</t>
  </si>
  <si>
    <t>TES.ktoe.LT.Res.HHnew.Thermal.SH.TotalCirculation.Elec</t>
  </si>
  <si>
    <t>TES.ktoe.LT.Res.HHnew.Thermal.SC</t>
  </si>
  <si>
    <t>TES.ktoe.LT.Res.HHnew.Thermal.SC.AC.Elec</t>
  </si>
  <si>
    <t>TES.ktoe.LT.Res.HHnew.Thermal.WH</t>
  </si>
  <si>
    <t>TES.ktoe.LT.Res.HHnew.Thermal.WH.Solids.Solids</t>
  </si>
  <si>
    <t>TES.ktoe.LT.Res.HHnew.Thermal.WH.LPG.LPG</t>
  </si>
  <si>
    <t>TES.ktoe.LT.Res.HHnew.Thermal.WH.Oil.Oil_LiqBio</t>
  </si>
  <si>
    <t>TES.ktoe.LT.Res.HHnew.Thermal.WH.Gas.NG_Biogas</t>
  </si>
  <si>
    <t>TES.ktoe.LT.Res.HHnew.Thermal.WH.Biomass.Biomass_Waste</t>
  </si>
  <si>
    <t>TES.ktoe.LT.Res.HHnew.Thermal.WH.Geo.Geo</t>
  </si>
  <si>
    <t>TES.ktoe.LT.Res.HHnew.Thermal.WH.DistrHeat.Steam_Distr</t>
  </si>
  <si>
    <t>TES.ktoe.LT.Res.HHnew.Thermal.WH.Elc.Elec</t>
  </si>
  <si>
    <t>TES.ktoe.LT.Res.HHnew.Thermal.WH.TotalSolar.Solar</t>
  </si>
  <si>
    <t>TES.ktoe.LT.Res.HHnew.Thermal.CO</t>
  </si>
  <si>
    <t>TES.ktoe.LT.Res.HHnew.Thermal.CO.Solids.Solids</t>
  </si>
  <si>
    <t>TES.ktoe.LT.Res.HHnew.Thermal.CO.LPG.LPG</t>
  </si>
  <si>
    <t>TES.ktoe.LT.Res.HHnew.Thermal.CO.Gas.NG_Biogas</t>
  </si>
  <si>
    <t>TES.ktoe.LT.Res.HHnew.Thermal.CO.Biomass.Biomass_Waste</t>
  </si>
  <si>
    <t>TES.ktoe.LT.Res.HHnew.Thermal.CO.Elc.Elec</t>
  </si>
  <si>
    <t>LT - System efficiency indicator of new and renovated households</t>
  </si>
  <si>
    <t>Eff.ratio.LT.Res.HHnew.Thermal</t>
  </si>
  <si>
    <t>Eff.ratio.LT.Res.HHnew.Thermal.SH</t>
  </si>
  <si>
    <t>Eff.ratio.LT.Res.HHnew.Thermal.SH.Solids.Solids</t>
  </si>
  <si>
    <t>Eff.ratio.LT.Res.HHnew.Thermal.SH.LPG.LPG</t>
  </si>
  <si>
    <t>Eff.ratio.LT.Res.HHnew.Thermal.SH.Oil.Oil_LiqBio</t>
  </si>
  <si>
    <t>Eff.ratio.LT.Res.HHnew.Thermal.SH.Gas.NG_Biogas</t>
  </si>
  <si>
    <t>Eff.ratio.LT.Res.HHnew.Thermal.SH.Biomass.Biomass_Waste</t>
  </si>
  <si>
    <t>Eff.ratio.LT.Res.HHnew.Thermal.SH.Geo.Geo</t>
  </si>
  <si>
    <t>Eff.ratio.LT.Res.HHnew.Thermal.SH.DistrHeat.Steam_Distr</t>
  </si>
  <si>
    <t>Eff.ratio.LT.Res.HHnew.Thermal.SH.AdvElc.Elec</t>
  </si>
  <si>
    <t>Eff.ratio.LT.Res.HHnew.Thermal.SH.ConvElc.Elec</t>
  </si>
  <si>
    <t>Eff.ratio.LT.Res.HHnew.Thermal.SH.TotalCirculation.Elec</t>
  </si>
  <si>
    <t>Eff.ratio.LT.Res.HHnew.Thermal.SC</t>
  </si>
  <si>
    <t>Eff.ratio.LT.Res.HHnew.Thermal.SC.AC.Elec</t>
  </si>
  <si>
    <t>Eff.ratio.LT.Res.HHnew.Thermal.WH</t>
  </si>
  <si>
    <t>Eff.ratio.LT.Res.HHnew.Thermal.WH.Solids.Solids</t>
  </si>
  <si>
    <t>Eff.ratio.LT.Res.HHnew.Thermal.WH.LPG.LPG</t>
  </si>
  <si>
    <t>Eff.ratio.LT.Res.HHnew.Thermal.WH.Oil.Oil_LiqBio</t>
  </si>
  <si>
    <t>Eff.ratio.LT.Res.HHnew.Thermal.WH.Gas.NG_Biogas</t>
  </si>
  <si>
    <t>Eff.ratio.LT.Res.HHnew.Thermal.WH.Biomass.Biomass_Waste</t>
  </si>
  <si>
    <t>Eff.ratio.LT.Res.HHnew.Thermal.WH.Geo.Geo</t>
  </si>
  <si>
    <t>Eff.ratio.LT.Res.HHnew.Thermal.WH.DistrHeat.Steam_Distr</t>
  </si>
  <si>
    <t>Eff.ratio.LT.Res.HHnew.Thermal.WH.Elc.Elec</t>
  </si>
  <si>
    <t>Eff.ratio.LT.Res.HHnew.Thermal.WH.TotalSolar.Solar</t>
  </si>
  <si>
    <t>Eff.ratio.LT.Res.HHnew.Thermal.CO</t>
  </si>
  <si>
    <t>Eff.ratio.LT.Res.HHnew.Thermal.CO.Solids.Solids</t>
  </si>
  <si>
    <t>Eff.ratio.LT.Res.HHnew.Thermal.CO.LPG.LPG</t>
  </si>
  <si>
    <t>Eff.ratio.LT.Res.HHnew.Thermal.CO.Gas.NG_Biogas</t>
  </si>
  <si>
    <t>Eff.ratio.LT.Res.HHnew.Thermal.CO.Biomass.Biomass_Waste</t>
  </si>
  <si>
    <t>Eff.ratio.LT.Res.HHnew.Thermal.CO.Elc.Elec</t>
  </si>
  <si>
    <t>LT - CO2 emissions in new and renovated households</t>
  </si>
  <si>
    <t>EMI.ktCO2.LT.Res.HHnew.Thermal</t>
  </si>
  <si>
    <t>EMI.ktCO2.LT.Res.HHnew.Thermal.SH</t>
  </si>
  <si>
    <t>EMI.ktCO2.LT.Res.HHnew.Thermal.SH.Solids.Solids</t>
  </si>
  <si>
    <t>EMI.ktCO2.LT.Res.HHnew.Thermal.SH.LPG.LPG</t>
  </si>
  <si>
    <t>EMI.ktCO2.LT.Res.HHnew.Thermal.SH.Oil.Oil_LiqBio</t>
  </si>
  <si>
    <t>EMI.ktCO2.LT.Res.HHnew.Thermal.SH.Gas.NG_Biogas</t>
  </si>
  <si>
    <t>EMI.ktCO2.LT.Res.HHnew.Thermal.SH.Biomass.Biomass_Waste</t>
  </si>
  <si>
    <t>EMI.ktCO2.LT.Res.HHnew.Thermal.SH.Geo.Geo</t>
  </si>
  <si>
    <t>EMI.ktCO2.LT.Res.HHnew.Thermal.SH.DistrHeat.Steam_Distr</t>
  </si>
  <si>
    <t>EMI.ktCO2.LT.Res.HHnew.Thermal.SH.AdvElc.Elec</t>
  </si>
  <si>
    <t>EMI.ktCO2.LT.Res.HHnew.Thermal.SH.ConvElc.Elec</t>
  </si>
  <si>
    <t>EMI.ktCO2.LT.Res.HHnew.Thermal.SH.TotalCirculation.Elec</t>
  </si>
  <si>
    <t>EMI.ktCO2.LT.Res.HHnew.Thermal.SC</t>
  </si>
  <si>
    <t>EMI.ktCO2.LT.Res.HHnew.Thermal.SC.AC.Elec</t>
  </si>
  <si>
    <t>EMI.ktCO2.LT.Res.HHnew.Thermal.WH</t>
  </si>
  <si>
    <t>EMI.ktCO2.LT.Res.HHnew.Thermal.WH.Solids.Solids</t>
  </si>
  <si>
    <t>EMI.ktCO2.LT.Res.HHnew.Thermal.WH.LPG.LPG</t>
  </si>
  <si>
    <t>EMI.ktCO2.LT.Res.HHnew.Thermal.WH.Oil.Oil_LiqBio</t>
  </si>
  <si>
    <t>EMI.ktCO2.LT.Res.HHnew.Thermal.WH.Gas.NG_Biogas</t>
  </si>
  <si>
    <t>EMI.ktCO2.LT.Res.HHnew.Thermal.WH.Biomass.Biomass_Waste</t>
  </si>
  <si>
    <t>EMI.ktCO2.LT.Res.HHnew.Thermal.WH.Geo.Geo</t>
  </si>
  <si>
    <t>EMI.ktCO2.LT.Res.HHnew.Thermal.WH.DistrHeat.Steam_Distr</t>
  </si>
  <si>
    <t>EMI.ktCO2.LT.Res.HHnew.Thermal.WH.Elc.Elec</t>
  </si>
  <si>
    <t>EMI.ktCO2.LT.Res.HHnew.Thermal.WH.TotalSolar.Solar</t>
  </si>
  <si>
    <t>EMI.ktCO2.LT.Res.HHnew.Thermal.CO</t>
  </si>
  <si>
    <t>EMI.ktCO2.LT.Res.HHnew.Thermal.CO.Solids.Solids</t>
  </si>
  <si>
    <t>EMI.ktCO2.LT.Res.HHnew.Thermal.CO.LPG.LPG</t>
  </si>
  <si>
    <t>EMI.ktCO2.LT.Res.HHnew.Thermal.CO.Gas.NG_Biogas</t>
  </si>
  <si>
    <t>EMI.ktCO2.LT.Res.HHnew.Thermal.CO.Biomass.Biomass_Waste</t>
  </si>
  <si>
    <t>EMI.ktCO2.LT.Res.HHnew.Thermal.CO.Elc.Elec</t>
  </si>
  <si>
    <t>LT - Final energy consumption of new and renovated households (per household)</t>
  </si>
  <si>
    <t>FEC_per_household.kWh.LT.Res.HHnew.Thermal</t>
  </si>
  <si>
    <t>FEC_per_household.kWh.LT.Res.HHnew.Thermal.SH</t>
  </si>
  <si>
    <t>FEC_per_household.kWh.LT.Res.HHnew.Thermal.SH.Solids.Solids</t>
  </si>
  <si>
    <t>FEC_per_household.kWh.LT.Res.HHnew.Thermal.SH.LPG.LPG</t>
  </si>
  <si>
    <t>FEC_per_household.kWh.LT.Res.HHnew.Thermal.SH.Oil.Oil_LiqBio</t>
  </si>
  <si>
    <t>FEC_per_household.kWh.LT.Res.HHnew.Thermal.SH.Gas.NG_Biogas</t>
  </si>
  <si>
    <t>FEC_per_household.kWh.LT.Res.HHnew.Thermal.SH.Biomass.Biomass_Waste</t>
  </si>
  <si>
    <t>FEC_per_household.kWh.LT.Res.HHnew.Thermal.SH.Geo.Geo</t>
  </si>
  <si>
    <t>FEC_per_household.kWh.LT.Res.HHnew.Thermal.SH.DistrHeat.Steam_Distr</t>
  </si>
  <si>
    <t>FEC_per_household.kWh.LT.Res.HHnew.Thermal.SH.AdvElc.Elec</t>
  </si>
  <si>
    <t>FEC_per_household.kWh.LT.Res.HHnew.Thermal.SH.ConvElc.Elec</t>
  </si>
  <si>
    <t>FEC_per_household.kWh.LT.Res.HHnew.Thermal.SH.TotalCirculation.Elec</t>
  </si>
  <si>
    <t>FEC_per_household.kWh.LT.Res.HHnew.Thermal.SC</t>
  </si>
  <si>
    <t>FEC_per_household.kWh.LT.Res.HHnew.Thermal.SC.AC.Elec</t>
  </si>
  <si>
    <t>FEC_per_household.kWh.LT.Res.HHnew.Thermal.WH</t>
  </si>
  <si>
    <t>FEC_per_household.kWh.LT.Res.HHnew.Thermal.WH.Solids.Solids</t>
  </si>
  <si>
    <t>FEC_per_household.kWh.LT.Res.HHnew.Thermal.WH.LPG.LPG</t>
  </si>
  <si>
    <t>FEC_per_household.kWh.LT.Res.HHnew.Thermal.WH.Oil.Oil_LiqBio</t>
  </si>
  <si>
    <t>FEC_per_household.kWh.LT.Res.HHnew.Thermal.WH.Gas.NG_Biogas</t>
  </si>
  <si>
    <t>FEC_per_household.kWh.LT.Res.HHnew.Thermal.WH.Biomass.Biomass_Waste</t>
  </si>
  <si>
    <t>FEC_per_household.kWh.LT.Res.HHnew.Thermal.WH.Geo.Geo</t>
  </si>
  <si>
    <t>FEC_per_household.kWh.LT.Res.HHnew.Thermal.WH.DistrHeat.Steam_Distr</t>
  </si>
  <si>
    <t>FEC_per_household.kWh.LT.Res.HHnew.Thermal.WH.Elc.Elec</t>
  </si>
  <si>
    <t>FEC_per_household.kWh.LT.Res.HHnew.Thermal.WH.TotalSolar.Solar</t>
  </si>
  <si>
    <t>FEC_per_household.kWh.LT.Res.HHnew.Thermal.CO</t>
  </si>
  <si>
    <t>FEC_per_household.kWh.LT.Res.HHnew.Thermal.CO.Solids.Solids</t>
  </si>
  <si>
    <t>FEC_per_household.kWh.LT.Res.HHnew.Thermal.CO.LPG.LPG</t>
  </si>
  <si>
    <t>FEC_per_household.kWh.LT.Res.HHnew.Thermal.CO.Gas.NG_Biogas</t>
  </si>
  <si>
    <t>FEC_per_household.kWh.LT.Res.HHnew.Thermal.CO.Biomass.Biomass_Waste</t>
  </si>
  <si>
    <t>FEC_per_household.kWh.LT.Res.HHnew.Thermal.CO.Elc.Elec</t>
  </si>
  <si>
    <t>LT - Thermal energy service of new and renovated households (per household)</t>
  </si>
  <si>
    <t>TES_per_household.kWh.LT.Res.HHnew.Thermal</t>
  </si>
  <si>
    <t>TES_per_household.kWh.LT.Res.HHnew.Thermal.SH</t>
  </si>
  <si>
    <t>TES_per_household.kWh.LT.Res.HHnew.Thermal.SH.Solids.Solids</t>
  </si>
  <si>
    <t>TES_per_household.kWh.LT.Res.HHnew.Thermal.SH.LPG.LPG</t>
  </si>
  <si>
    <t>TES_per_household.kWh.LT.Res.HHnew.Thermal.SH.Oil.Oil_LiqBio</t>
  </si>
  <si>
    <t>TES_per_household.kWh.LT.Res.HHnew.Thermal.SH.Gas.NG_Biogas</t>
  </si>
  <si>
    <t>TES_per_household.kWh.LT.Res.HHnew.Thermal.SH.Biomass.Biomass_Waste</t>
  </si>
  <si>
    <t>TES_per_household.kWh.LT.Res.HHnew.Thermal.SH.Geo.Geo</t>
  </si>
  <si>
    <t>TES_per_household.kWh.LT.Res.HHnew.Thermal.SH.DistrHeat.Steam_Distr</t>
  </si>
  <si>
    <t>TES_per_household.kWh.LT.Res.HHnew.Thermal.SH.AdvElc.Elec</t>
  </si>
  <si>
    <t>TES_per_household.kWh.LT.Res.HHnew.Thermal.SH.ConvElc.Elec</t>
  </si>
  <si>
    <t>TES_per_household.kWh.LT.Res.HHnew.Thermal.SH.TotalCirculation.Elec</t>
  </si>
  <si>
    <t>TES_per_household.kWh.LT.Res.HHnew.Thermal.SC</t>
  </si>
  <si>
    <t>TES_per_household.kWh.LT.Res.HHnew.Thermal.SC.AC.Elec</t>
  </si>
  <si>
    <t>TES_per_household.kWh.LT.Res.HHnew.Thermal.WH</t>
  </si>
  <si>
    <t>TES_per_household.kWh.LT.Res.HHnew.Thermal.WH.Solids.Solids</t>
  </si>
  <si>
    <t>TES_per_household.kWh.LT.Res.HHnew.Thermal.WH.LPG.LPG</t>
  </si>
  <si>
    <t>TES_per_household.kWh.LT.Res.HHnew.Thermal.WH.Oil.Oil_LiqBio</t>
  </si>
  <si>
    <t>TES_per_household.kWh.LT.Res.HHnew.Thermal.WH.Gas.NG_Biogas</t>
  </si>
  <si>
    <t>TES_per_household.kWh.LT.Res.HHnew.Thermal.WH.Biomass.Biomass_Waste</t>
  </si>
  <si>
    <t>TES_per_household.kWh.LT.Res.HHnew.Thermal.WH.Geo.Geo</t>
  </si>
  <si>
    <t>TES_per_household.kWh.LT.Res.HHnew.Thermal.WH.DistrHeat.Steam_Distr</t>
  </si>
  <si>
    <t>TES_per_household.kWh.LT.Res.HHnew.Thermal.WH.Elc.Elec</t>
  </si>
  <si>
    <t>TES_per_household.kWh.LT.Res.HHnew.Thermal.WH.TotalSolar.Solar</t>
  </si>
  <si>
    <t>TES_per_household.kWh.LT.Res.HHnew.Thermal.CO</t>
  </si>
  <si>
    <t>TES_per_household.kWh.LT.Res.HHnew.Thermal.CO.Solids.Solids</t>
  </si>
  <si>
    <t>TES_per_household.kWh.LT.Res.HHnew.Thermal.CO.LPG.LPG</t>
  </si>
  <si>
    <t>TES_per_household.kWh.LT.Res.HHnew.Thermal.CO.Gas.NG_Biogas</t>
  </si>
  <si>
    <t>TES_per_household.kWh.LT.Res.HHnew.Thermal.CO.Biomass.Biomass_Waste</t>
  </si>
  <si>
    <t>TES_per_household.kWh.LT.Res.HHnew.Thermal.CO.Elc.Elec</t>
  </si>
  <si>
    <t>LT - CO2 emissions in new and renovated households (per household)</t>
  </si>
  <si>
    <t>EMI_per_household.kgCO2.LT.Res.HHnew.Thermal</t>
  </si>
  <si>
    <t>EMI_per_household.kgCO2.LT.Res.HHnew.Thermal.SH</t>
  </si>
  <si>
    <t>EMI_per_household.kgCO2.LT.Res.HHnew.Thermal.SH.Solids.Solids</t>
  </si>
  <si>
    <t>EMI_per_household.kgCO2.LT.Res.HHnew.Thermal.SH.LPG.LPG</t>
  </si>
  <si>
    <t>EMI_per_household.kgCO2.LT.Res.HHnew.Thermal.SH.Oil.Oil_LiqBio</t>
  </si>
  <si>
    <t>EMI_per_household.kgCO2.LT.Res.HHnew.Thermal.SH.Gas.NG_Biogas</t>
  </si>
  <si>
    <t>EMI_per_household.kgCO2.LT.Res.HHnew.Thermal.SH.Biomass.Biomass_Waste</t>
  </si>
  <si>
    <t>EMI_per_household.kgCO2.LT.Res.HHnew.Thermal.SH.Geo.Geo</t>
  </si>
  <si>
    <t>EMI_per_household.kgCO2.LT.Res.HHnew.Thermal.SH.DistrHeat.Steam_Distr</t>
  </si>
  <si>
    <t>EMI_per_household.kgCO2.LT.Res.HHnew.Thermal.SH.AdvElc.Elec</t>
  </si>
  <si>
    <t>EMI_per_household.kgCO2.LT.Res.HHnew.Thermal.SH.ConvElc.Elec</t>
  </si>
  <si>
    <t>EMI_per_household.kgCO2.LT.Res.HHnew.Thermal.SH.TotalCirculation.Elec</t>
  </si>
  <si>
    <t>EMI_per_household.kgCO2.LT.Res.HHnew.Thermal.SC</t>
  </si>
  <si>
    <t>EMI_per_household.kgCO2.LT.Res.HHnew.Thermal.SC.AC.Elec</t>
  </si>
  <si>
    <t>EMI_per_household.kgCO2.LT.Res.HHnew.Thermal.WH</t>
  </si>
  <si>
    <t>EMI_per_household.kgCO2.LT.Res.HHnew.Thermal.WH.Solids.Solids</t>
  </si>
  <si>
    <t>EMI_per_household.kgCO2.LT.Res.HHnew.Thermal.WH.LPG.LPG</t>
  </si>
  <si>
    <t>EMI_per_household.kgCO2.LT.Res.HHnew.Thermal.WH.Oil.Oil_LiqBio</t>
  </si>
  <si>
    <t>EMI_per_household.kgCO2.LT.Res.HHnew.Thermal.WH.Gas.NG_Biogas</t>
  </si>
  <si>
    <t>EMI_per_household.kgCO2.LT.Res.HHnew.Thermal.WH.Biomass.Biomass_Waste</t>
  </si>
  <si>
    <t>EMI_per_household.kgCO2.LT.Res.HHnew.Thermal.WH.Geo.Geo</t>
  </si>
  <si>
    <t>EMI_per_household.kgCO2.LT.Res.HHnew.Thermal.WH.DistrHeat.Steam_Distr</t>
  </si>
  <si>
    <t>EMI_per_household.kgCO2.LT.Res.HHnew.Thermal.WH.Elc.Elec</t>
  </si>
  <si>
    <t>EMI_per_household.kgCO2.LT.Res.HHnew.Thermal.WH.TotalSolar.Solar</t>
  </si>
  <si>
    <t>EMI_per_household.kgCO2.LT.Res.HHnew.Thermal.CO</t>
  </si>
  <si>
    <t>EMI_per_household.kgCO2.LT.Res.HHnew.Thermal.CO.Solids.Solids</t>
  </si>
  <si>
    <t>EMI_per_household.kgCO2.LT.Res.HHnew.Thermal.CO.LPG.LPG</t>
  </si>
  <si>
    <t>EMI_per_household.kgCO2.LT.Res.HHnew.Thermal.CO.Gas.NG_Biogas</t>
  </si>
  <si>
    <t>EMI_per_household.kgCO2.LT.Res.HHnew.Thermal.CO.Biomass.Biomass_Waste</t>
  </si>
  <si>
    <t>EMI_per_household.kgCO2.LT.Res.HHnew.Thermal.CO.Elc.Elec</t>
  </si>
  <si>
    <t>LT - Final energy consumption in new and renovated households per surface area</t>
  </si>
  <si>
    <t>FEC_per_sqm.kWh.LT.Res.HHnew.Thermal</t>
  </si>
  <si>
    <t>FEC_per_sqm.kWh.LT.Res.HHnew.Thermal.SH</t>
  </si>
  <si>
    <t>FEC_per_sqm.kWh.LT.Res.HHnew.Thermal.SH.Solids.Solids</t>
  </si>
  <si>
    <t>FEC_per_sqm.kWh.LT.Res.HHnew.Thermal.SH.LPG.LPG</t>
  </si>
  <si>
    <t>FEC_per_sqm.kWh.LT.Res.HHnew.Thermal.SH.Oil.Oil_LiqBio</t>
  </si>
  <si>
    <t>FEC_per_sqm.kWh.LT.Res.HHnew.Thermal.SH.Gas.NG_Biogas</t>
  </si>
  <si>
    <t>FEC_per_sqm.kWh.LT.Res.HHnew.Thermal.SH.Biomass.Biomass_Waste</t>
  </si>
  <si>
    <t>FEC_per_sqm.kWh.LT.Res.HHnew.Thermal.SH.Geo.Geo</t>
  </si>
  <si>
    <t>FEC_per_sqm.kWh.LT.Res.HHnew.Thermal.SH.DistrHeat.Steam_Distr</t>
  </si>
  <si>
    <t>FEC_per_sqm.kWh.LT.Res.HHnew.Thermal.SH.AdvElc.Elec</t>
  </si>
  <si>
    <t>FEC_per_sqm.kWh.LT.Res.HHnew.Thermal.SH.ConvElc.Elec</t>
  </si>
  <si>
    <t>FEC_per_sqm.kWh.LT.Res.HHnew.Thermal.SH.TotalCirculation.Elec</t>
  </si>
  <si>
    <t>FEC_per_sqm.kWh.LT.Res.HHnew.Thermal.SC</t>
  </si>
  <si>
    <t>FEC_per_sqm.kWh.LT.Res.HHnew.Thermal.SC.AC.Elec</t>
  </si>
  <si>
    <t>FEC_per_sqm.kWh.LT.Res.HHnew.Thermal.WH</t>
  </si>
  <si>
    <t>FEC_per_sqm.kWh.LT.Res.HHnew.Thermal.WH.Solids.Solids</t>
  </si>
  <si>
    <t>FEC_per_sqm.kWh.LT.Res.HHnew.Thermal.WH.LPG.LPG</t>
  </si>
  <si>
    <t>FEC_per_sqm.kWh.LT.Res.HHnew.Thermal.WH.Oil.Oil_LiqBio</t>
  </si>
  <si>
    <t>FEC_per_sqm.kWh.LT.Res.HHnew.Thermal.WH.Gas.NG_Biogas</t>
  </si>
  <si>
    <t>FEC_per_sqm.kWh.LT.Res.HHnew.Thermal.WH.Biomass.Biomass_Waste</t>
  </si>
  <si>
    <t>FEC_per_sqm.kWh.LT.Res.HHnew.Thermal.WH.Geo.Geo</t>
  </si>
  <si>
    <t>FEC_per_sqm.kWh.LT.Res.HHnew.Thermal.WH.DistrHeat.Steam_Distr</t>
  </si>
  <si>
    <t>FEC_per_sqm.kWh.LT.Res.HHnew.Thermal.WH.Elc.Elec</t>
  </si>
  <si>
    <t>FEC_per_sqm.kWh.LT.Res.HHnew.Thermal.WH.TotalSolar.Solar</t>
  </si>
  <si>
    <t>FEC_per_sqm.kWh.LT.Res.HHnew.Thermal.CO</t>
  </si>
  <si>
    <t>FEC_per_sqm.kWh.LT.Res.HHnew.Thermal.CO.Solids.Solids</t>
  </si>
  <si>
    <t>FEC_per_sqm.kWh.LT.Res.HHnew.Thermal.CO.LPG.LPG</t>
  </si>
  <si>
    <t>FEC_per_sqm.kWh.LT.Res.HHnew.Thermal.CO.Gas.NG_Biogas</t>
  </si>
  <si>
    <t>FEC_per_sqm.kWh.LT.Res.HHnew.Thermal.CO.Biomass.Biomass_Waste</t>
  </si>
  <si>
    <t>FEC_per_sqm.kWh.LT.Res.HHnew.Thermal.CO.Elc.Elec</t>
  </si>
  <si>
    <t>LT - Thermal energy service in new and renovated households per surface area</t>
  </si>
  <si>
    <t>TES_per_sqm.kWh.LT.Res.HHnew.Thermal</t>
  </si>
  <si>
    <t>TES_per_sqm.kWh.LT.Res.HHnew.Thermal.SH</t>
  </si>
  <si>
    <t>TES_per_sqm.kWh.LT.Res.HHnew.Thermal.SH.Solids.Solids</t>
  </si>
  <si>
    <t>TES_per_sqm.kWh.LT.Res.HHnew.Thermal.SH.LPG.LPG</t>
  </si>
  <si>
    <t>TES_per_sqm.kWh.LT.Res.HHnew.Thermal.SH.Oil.Oil_LiqBio</t>
  </si>
  <si>
    <t>TES_per_sqm.kWh.LT.Res.HHnew.Thermal.SH.Gas.NG_Biogas</t>
  </si>
  <si>
    <t>TES_per_sqm.kWh.LT.Res.HHnew.Thermal.SH.Biomass.Biomass_Waste</t>
  </si>
  <si>
    <t>TES_per_sqm.kWh.LT.Res.HHnew.Thermal.SH.Geo.Geo</t>
  </si>
  <si>
    <t>TES_per_sqm.kWh.LT.Res.HHnew.Thermal.SH.DistrHeat.Steam_Distr</t>
  </si>
  <si>
    <t>TES_per_sqm.kWh.LT.Res.HHnew.Thermal.SH.AdvElc.Elec</t>
  </si>
  <si>
    <t>TES_per_sqm.kWh.LT.Res.HHnew.Thermal.SH.ConvElc.Elec</t>
  </si>
  <si>
    <t>TES_per_sqm.kWh.LT.Res.HHnew.Thermal.SH.TotalCirculation.Elec</t>
  </si>
  <si>
    <t>TES_per_sqm.kWh.LT.Res.HHnew.Thermal.SC</t>
  </si>
  <si>
    <t>TES_per_sqm.kWh.LT.Res.HHnew.Thermal.SC.AC.Elec</t>
  </si>
  <si>
    <t>TES_per_sqm.kWh.LT.Res.HHnew.Thermal.WH</t>
  </si>
  <si>
    <t>TES_per_sqm.kWh.LT.Res.HHnew.Thermal.WH.Solids.Solids</t>
  </si>
  <si>
    <t>TES_per_sqm.kWh.LT.Res.HHnew.Thermal.WH.LPG.LPG</t>
  </si>
  <si>
    <t>TES_per_sqm.kWh.LT.Res.HHnew.Thermal.WH.Oil.Oil_LiqBio</t>
  </si>
  <si>
    <t>TES_per_sqm.kWh.LT.Res.HHnew.Thermal.WH.Gas.NG_Biogas</t>
  </si>
  <si>
    <t>TES_per_sqm.kWh.LT.Res.HHnew.Thermal.WH.Biomass.Biomass_Waste</t>
  </si>
  <si>
    <t>TES_per_sqm.kWh.LT.Res.HHnew.Thermal.WH.Geo.Geo</t>
  </si>
  <si>
    <t>TES_per_sqm.kWh.LT.Res.HHnew.Thermal.WH.DistrHeat.Steam_Distr</t>
  </si>
  <si>
    <t>TES_per_sqm.kWh.LT.Res.HHnew.Thermal.WH.Elc.Elec</t>
  </si>
  <si>
    <t>TES_per_sqm.kWh.LT.Res.HHnew.Thermal.WH.TotalSolar.Solar</t>
  </si>
  <si>
    <t>TES_per_sqm.kWh.LT.Res.HHnew.Thermal.CO</t>
  </si>
  <si>
    <t>TES_per_sqm.kWh.LT.Res.HHnew.Thermal.CO.Solids.Solids</t>
  </si>
  <si>
    <t>TES_per_sqm.kWh.LT.Res.HHnew.Thermal.CO.LPG.LPG</t>
  </si>
  <si>
    <t>TES_per_sqm.kWh.LT.Res.HHnew.Thermal.CO.Gas.NG_Biogas</t>
  </si>
  <si>
    <t>TES_per_sqm.kWh.LT.Res.HHnew.Thermal.CO.Biomass.Biomass_Waste</t>
  </si>
  <si>
    <t>TES_per_sqm.kWh.LT.Res.HHnew.Thermal.CO.Elc.Elec</t>
  </si>
  <si>
    <t>LT - CO2 emissions in new and renovated households per surface area</t>
  </si>
  <si>
    <t>EMI_per_sqm.kgCO2.LT.Res.HHnew.Thermal</t>
  </si>
  <si>
    <t>EMI_per_sqm.kgCO2.LT.Res.HHnew.Thermal.SH</t>
  </si>
  <si>
    <t>EMI_per_sqm.kgCO2.LT.Res.HHnew.Thermal.SH.Solids.Solids</t>
  </si>
  <si>
    <t>EMI_per_sqm.kgCO2.LT.Res.HHnew.Thermal.SH.LPG.LPG</t>
  </si>
  <si>
    <t>EMI_per_sqm.kgCO2.LT.Res.HHnew.Thermal.SH.Oil.Oil_LiqBio</t>
  </si>
  <si>
    <t>EMI_per_sqm.kgCO2.LT.Res.HHnew.Thermal.SH.Gas.NG_Biogas</t>
  </si>
  <si>
    <t>EMI_per_sqm.kgCO2.LT.Res.HHnew.Thermal.SH.Biomass.Biomass_Waste</t>
  </si>
  <si>
    <t>EMI_per_sqm.kgCO2.LT.Res.HHnew.Thermal.SH.Geo.Geo</t>
  </si>
  <si>
    <t>EMI_per_sqm.kgCO2.LT.Res.HHnew.Thermal.SH.DistrHeat.Steam_Distr</t>
  </si>
  <si>
    <t>EMI_per_sqm.kgCO2.LT.Res.HHnew.Thermal.SH.AdvElc.Elec</t>
  </si>
  <si>
    <t>EMI_per_sqm.kgCO2.LT.Res.HHnew.Thermal.SH.ConvElc.Elec</t>
  </si>
  <si>
    <t>EMI_per_sqm.kgCO2.LT.Res.HHnew.Thermal.SH.TotalCirculation.Elec</t>
  </si>
  <si>
    <t>EMI_per_sqm.kgCO2.LT.Res.HHnew.Thermal.SC</t>
  </si>
  <si>
    <t>EMI_per_sqm.kgCO2.LT.Res.HHnew.Thermal.SC.AC.Elec</t>
  </si>
  <si>
    <t>EMI_per_sqm.kgCO2.LT.Res.HHnew.Thermal.WH</t>
  </si>
  <si>
    <t>EMI_per_sqm.kgCO2.LT.Res.HHnew.Thermal.WH.Solids.Solids</t>
  </si>
  <si>
    <t>EMI_per_sqm.kgCO2.LT.Res.HHnew.Thermal.WH.LPG.LPG</t>
  </si>
  <si>
    <t>EMI_per_sqm.kgCO2.LT.Res.HHnew.Thermal.WH.Oil.Oil_LiqBio</t>
  </si>
  <si>
    <t>EMI_per_sqm.kgCO2.LT.Res.HHnew.Thermal.WH.Gas.NG_Biogas</t>
  </si>
  <si>
    <t>EMI_per_sqm.kgCO2.LT.Res.HHnew.Thermal.WH.Biomass.Biomass_Waste</t>
  </si>
  <si>
    <t>EMI_per_sqm.kgCO2.LT.Res.HHnew.Thermal.WH.Geo.Geo</t>
  </si>
  <si>
    <t>EMI_per_sqm.kgCO2.LT.Res.HHnew.Thermal.WH.DistrHeat.Steam_Distr</t>
  </si>
  <si>
    <t>EMI_per_sqm.kgCO2.LT.Res.HHnew.Thermal.WH.Elc.Elec</t>
  </si>
  <si>
    <t>EMI_per_sqm.kgCO2.LT.Res.HHnew.Thermal.WH.TotalSolar.Solar</t>
  </si>
  <si>
    <t>EMI_per_sqm.kgCO2.LT.Res.HHnew.Thermal.CO</t>
  </si>
  <si>
    <t>EMI_per_sqm.kgCO2.LT.Res.HHnew.Thermal.CO.Solids.Solids</t>
  </si>
  <si>
    <t>EMI_per_sqm.kgCO2.LT.Res.HHnew.Thermal.CO.LPG.LPG</t>
  </si>
  <si>
    <t>EMI_per_sqm.kgCO2.LT.Res.HHnew.Thermal.CO.Gas.NG_Biogas</t>
  </si>
  <si>
    <t>EMI_per_sqm.kgCO2.LT.Res.HHnew.Thermal.CO.Biomass.Biomass_Waste</t>
  </si>
  <si>
    <t>EMI_per_sqm.kgCO2.LT.Res.HHnew.Thermal.CO.Elc.Elec</t>
  </si>
  <si>
    <t>FEC.ktoe.LT.Res.HH.Appl.RF</t>
  </si>
  <si>
    <t>FEC.ktoe.LT.Res.HH.Appl.WM</t>
  </si>
  <si>
    <t>FEC.ktoe.LT.Res.HH.Appl.DR</t>
  </si>
  <si>
    <t>FEC.ktoe.LT.Res.HH.Appl.DW</t>
  </si>
  <si>
    <t>FEC.ktoe.LT.Res.HH.Appl.TV</t>
  </si>
  <si>
    <t>FEC.ktoe.LT.Res.HH.Appl.IT</t>
  </si>
  <si>
    <t>FEC.ktoe.LT.Res.HH.Appl.LI</t>
  </si>
  <si>
    <t>FEC.ktoe.LT.Res.HH.Appl.OA</t>
  </si>
  <si>
    <t>Size.MW.LT.Res.HH.Appl</t>
  </si>
  <si>
    <t>Size.MW.LT.Res.HH.Appl.RF</t>
  </si>
  <si>
    <t>Size.MW.LT.Res.HH.Appl.WM</t>
  </si>
  <si>
    <t>Size.MW.LT.Res.HH.Appl.DR</t>
  </si>
  <si>
    <t>Size.MW.LT.Res.HH.Appl.DW</t>
  </si>
  <si>
    <t>Size.MW.LT.Res.HH.Appl.TV</t>
  </si>
  <si>
    <t>Size.MW.LT.Res.HH.Appl.IT</t>
  </si>
  <si>
    <t>Size.MW.LT.Res.HH.Appl.LI</t>
  </si>
  <si>
    <t>Size.MW.LT.Res.HH.Appl.OA</t>
  </si>
  <si>
    <t>NUM.number.LT.Res.HH.Appl.RF</t>
  </si>
  <si>
    <t>NUM.number.LT.Res.HH.Appl.WM</t>
  </si>
  <si>
    <t>NUM.number.LT.Res.HH.Appl.DR</t>
  </si>
  <si>
    <t>NUM.number.LT.Res.HH.Appl.DW</t>
  </si>
  <si>
    <t>NUM.number.LT.Res.HH.Appl.TV</t>
  </si>
  <si>
    <t>NUM.number.LT.Res.HH.Appl.IT</t>
  </si>
  <si>
    <t>NUM.number.LT.Res.HH.Appl.LI</t>
  </si>
  <si>
    <t>NUM.number.LT.Res.HH.Appl.OA</t>
  </si>
  <si>
    <t>NUM.number.LT.Res.HH.Applnew.RF</t>
  </si>
  <si>
    <t>NUM.number.LT.Res.HH.Applnew.WM</t>
  </si>
  <si>
    <t>NUM.number.LT.Res.HH.Applnew.DR</t>
  </si>
  <si>
    <t>NUM.number.LT.Res.HH.Applnew.DW</t>
  </si>
  <si>
    <t>NUM.number.LT.Res.HH.Applnew.TV</t>
  </si>
  <si>
    <t>NUM.number.LT.Res.HH.Applnew.IT</t>
  </si>
  <si>
    <t>NUM.number.LT.Res.HH.Applnew.LI</t>
  </si>
  <si>
    <t>NUM.number.LT.Res.HH.Applnew.OA</t>
  </si>
  <si>
    <t>NUM.number.LT.Res.HH.Applrepl.RF</t>
  </si>
  <si>
    <t>NUM.number.LT.Res.HH.Applrepl.WM</t>
  </si>
  <si>
    <t>NUM.number.LT.Res.HH.Applrepl.DR</t>
  </si>
  <si>
    <t>NUM.number.LT.Res.HH.Applrepl.DW</t>
  </si>
  <si>
    <t>NUM.number.LT.Res.HH.Applrepl.TV</t>
  </si>
  <si>
    <t>NUM.number.LT.Res.HH.Applrepl.IT</t>
  </si>
  <si>
    <t>NUM.number.LT.Res.HH.Applrepl.LI</t>
  </si>
  <si>
    <t>NUM.number.LT.Res.HH.Applrepl.OA</t>
  </si>
  <si>
    <t>Op.hours.LT.Res.HH.Appl.RF</t>
  </si>
  <si>
    <t>Op.hours.LT.Res.HH.Appl.WM</t>
  </si>
  <si>
    <t>Op.hours.LT.Res.HH.Appl.DR</t>
  </si>
  <si>
    <t>Op.hours.LT.Res.HH.Appl.DW</t>
  </si>
  <si>
    <t>Op.hours.LT.Res.HH.Appl.TV</t>
  </si>
  <si>
    <t>Op.hours.LT.Res.HH.Appl.IT</t>
  </si>
  <si>
    <t>Op.hours.LT.Res.HH.Appl.LI</t>
  </si>
  <si>
    <t>Op.hours.LT.Res.HH.Appl.OA</t>
  </si>
  <si>
    <t>Size_per_appl.W.LT.Res.HH.Appl.RF</t>
  </si>
  <si>
    <t>Size_per_appl.W.LT.Res.HH.Appl.WM</t>
  </si>
  <si>
    <t>Size_per_appl.W.LT.Res.HH.Appl.DR</t>
  </si>
  <si>
    <t>Size_per_appl.W.LT.Res.HH.Appl.DW</t>
  </si>
  <si>
    <t>Size_per_appl.W.LT.Res.HH.Appl.TV</t>
  </si>
  <si>
    <t>Size_per_appl.W.LT.Res.HH.Appl.IT</t>
  </si>
  <si>
    <t>Size_per_appl.W.LT.Res.HH.Appl.LI</t>
  </si>
  <si>
    <t>Size_per_appl.W.LT.Res.HH.Appl.OA</t>
  </si>
  <si>
    <t>Size_per_appl.W.LT.Res.HH.Applnew.RF</t>
  </si>
  <si>
    <t>Size_per_appl.W.LT.Res.HH.Applnew.WM</t>
  </si>
  <si>
    <t>Size_per_appl.W.LT.Res.HH.Applnew.DR</t>
  </si>
  <si>
    <t>Size_per_appl.W.LT.Res.HH.Applnew.DW</t>
  </si>
  <si>
    <t>Size_per_appl.W.LT.Res.HH.Applnew.TV</t>
  </si>
  <si>
    <t>Size_per_appl.W.LT.Res.HH.Applnew.IT</t>
  </si>
  <si>
    <t>Size_per_appl.W.LT.Res.HH.Applnew.LI</t>
  </si>
  <si>
    <t>Size_per_appl.W.LT.Res.HH.Applnew.OA</t>
  </si>
  <si>
    <t>NUM.number_per_household.LT.Res.HH.Appl.RF</t>
  </si>
  <si>
    <t>NUM.number_per_household.LT.Res.HH.Appl.WM</t>
  </si>
  <si>
    <t>NUM.number_per_household.LT.Res.HH.Appl.DR</t>
  </si>
  <si>
    <t>NUM.number_per_household.LT.Res.HH.Appl.DW</t>
  </si>
  <si>
    <t>NUM.number_per_household.LT.Res.HH.Appl.TV</t>
  </si>
  <si>
    <t>NUM.number_per_household.LT.Res.HH.Appl.IT</t>
  </si>
  <si>
    <t>NUM.number_per_household.LT.Res.HH.Appl.LI</t>
  </si>
  <si>
    <t>NUM.number_per_household.LT.Res.HH.Appl.OA</t>
  </si>
  <si>
    <t>Size_per_household.W.LT.Res.HH.Appl.RF</t>
  </si>
  <si>
    <t>Size_per_household.W.LT.Res.HH.Appl.WM</t>
  </si>
  <si>
    <t>Size_per_household.W.LT.Res.HH.Appl.DR</t>
  </si>
  <si>
    <t>Size_per_household.W.LT.Res.HH.Appl.DW</t>
  </si>
  <si>
    <t>Size_per_household.W.LT.Res.HH.Appl.TV</t>
  </si>
  <si>
    <t>Size_per_household.W.LT.Res.HH.Appl.IT</t>
  </si>
  <si>
    <t>Size_per_household.W.LT.Res.HH.Appl.LI</t>
  </si>
  <si>
    <t>Size_per_household.W.LT.Res.HH.Appl.OA</t>
  </si>
  <si>
    <t>FEC_per_household.kWh.LT.Res.HH.Appl.RF</t>
  </si>
  <si>
    <t>FEC_per_household.kWh.LT.Res.HH.Appl.WM</t>
  </si>
  <si>
    <t>FEC_per_household.kWh.LT.Res.HH.Appl.DR</t>
  </si>
  <si>
    <t>FEC_per_household.kWh.LT.Res.HH.Appl.DW</t>
  </si>
  <si>
    <t>FEC_per_household.kWh.LT.Res.HH.Appl.TV</t>
  </si>
  <si>
    <t>FEC_per_household.kWh.LT.Res.HH.Appl.IT</t>
  </si>
  <si>
    <t>FEC_per_household.kWh.LT.Res.HH.Appl.LI</t>
  </si>
  <si>
    <t>FEC_per_household.kWh.LT.Res.HH.Appl.OA</t>
  </si>
  <si>
    <t>Lumens_per_household.lumen.LT.Res.HH.Appl.LI</t>
  </si>
  <si>
    <t>LT - Number of households (detailed structure)</t>
  </si>
  <si>
    <t>NUM.number.LT.Res.HH.Thermal.SH.Solids.SH</t>
  </si>
  <si>
    <t>NUM.number.LT.Res.HH.Thermal.SH.Solids.SC.AC</t>
  </si>
  <si>
    <t>NUM.number.LT.Res.HH.Thermal.SH.Solids.WH.Solids.NoSolar</t>
  </si>
  <si>
    <t>NUM.number.LT.Res.HH.Thermal.SH.Solids.WH.LPG.NoSolar</t>
  </si>
  <si>
    <t>NUM.number.LT.Res.HH.Thermal.SH.Solids.WH.LPG.Solar</t>
  </si>
  <si>
    <t>NUM.number.LT.Res.HH.Thermal.SH.Solids.WH.Elc.NoSolar</t>
  </si>
  <si>
    <t>NUM.number.LT.Res.HH.Thermal.SH.Solids.WH.Elc.Solar</t>
  </si>
  <si>
    <t>NUM.number.LT.Res.HH.Thermal.SH.Solids.CO.Solids</t>
  </si>
  <si>
    <t>NUM.number.LT.Res.HH.Thermal.SH.Solids.CO.LPG</t>
  </si>
  <si>
    <t>NUM.number.LT.Res.HH.Thermal.SH.Solids.CO.Elc</t>
  </si>
  <si>
    <t>NUM.number.LT.Res.HH.Thermal.SH.LPG.SH</t>
  </si>
  <si>
    <t>NUM.number.LT.Res.HH.Thermal.SH.LPG.SC.AC</t>
  </si>
  <si>
    <t>NUM.number.LT.Res.HH.Thermal.SH.LPG.WH.LPG.NoSolar</t>
  </si>
  <si>
    <t>NUM.number.LT.Res.HH.Thermal.SH.LPG.WH.LPG.Solar</t>
  </si>
  <si>
    <t>NUM.number.LT.Res.HH.Thermal.SH.LPG.WH.Elc.NoSolar</t>
  </si>
  <si>
    <t>NUM.number.LT.Res.HH.Thermal.SH.LPG.WH.Elc.Solar</t>
  </si>
  <si>
    <t>NUM.number.LT.Res.HH.Thermal.SH.LPG.CO.LPG</t>
  </si>
  <si>
    <t>NUM.number.LT.Res.HH.Thermal.SH.LPG.CO.Elc</t>
  </si>
  <si>
    <t>NUM.number.LT.Res.HH.Thermal.SH.Oil.SH</t>
  </si>
  <si>
    <t>NUM.number.LT.Res.HH.Thermal.SH.Oil.SC.AC</t>
  </si>
  <si>
    <t>NUM.number.LT.Res.HH.Thermal.SH.Oil.WH.Oil.NoSolar</t>
  </si>
  <si>
    <t>NUM.number.LT.Res.HH.Thermal.SH.Oil.WH.Oil.Solar</t>
  </si>
  <si>
    <t>NUM.number.LT.Res.HH.Thermal.SH.Oil.WH.Elc.NoSolar</t>
  </si>
  <si>
    <t>NUM.number.LT.Res.HH.Thermal.SH.Oil.WH.Elc.Solar</t>
  </si>
  <si>
    <t>NUM.number.LT.Res.HH.Thermal.SH.Oil.CO.LPG</t>
  </si>
  <si>
    <t>NUM.number.LT.Res.HH.Thermal.SH.Oil.CO.Elc</t>
  </si>
  <si>
    <t>NUM.number.LT.Res.HH.Thermal.SH.Gas.SH</t>
  </si>
  <si>
    <t>NUM.number.LT.Res.HH.Thermal.SH.Gas.SC.AC</t>
  </si>
  <si>
    <t>NUM.number.LT.Res.HH.Thermal.SH.Gas.WH.Gas.NoSolar</t>
  </si>
  <si>
    <t>NUM.number.LT.Res.HH.Thermal.SH.Gas.WH.Gas.Solar</t>
  </si>
  <si>
    <t>NUM.number.LT.Res.HH.Thermal.SH.Gas.WH.Elc.NoSolar</t>
  </si>
  <si>
    <t>NUM.number.LT.Res.HH.Thermal.SH.Gas.WH.Elc.Solar</t>
  </si>
  <si>
    <t>NUM.number.LT.Res.HH.Thermal.SH.Gas.CO.Gas</t>
  </si>
  <si>
    <t>NUM.number.LT.Res.HH.Thermal.SH.Gas.CO.Elc</t>
  </si>
  <si>
    <t>NUM.number.LT.Res.HH.Thermal.SH.Biomass.SH</t>
  </si>
  <si>
    <t>NUM.number.LT.Res.HH.Thermal.SH.Biomass.SC.AC</t>
  </si>
  <si>
    <t>NUM.number.LT.Res.HH.Thermal.SH.Biomass.WH.Biomass.NoSolar</t>
  </si>
  <si>
    <t>NUM.number.LT.Res.HH.Thermal.SH.Biomass.WH.Biomass.Solar</t>
  </si>
  <si>
    <t>NUM.number.LT.Res.HH.Thermal.SH.Biomass.WH.LPG.NoSolar</t>
  </si>
  <si>
    <t>NUM.number.LT.Res.HH.Thermal.SH.Biomass.WH.LPG.Solar</t>
  </si>
  <si>
    <t>NUM.number.LT.Res.HH.Thermal.SH.Biomass.WH.Elc.NoSolar</t>
  </si>
  <si>
    <t>NUM.number.LT.Res.HH.Thermal.SH.Biomass.WH.Elc.Solar</t>
  </si>
  <si>
    <t>NUM.number.LT.Res.HH.Thermal.SH.Biomass.CO.Biomass</t>
  </si>
  <si>
    <t>NUM.number.LT.Res.HH.Thermal.SH.Biomass.CO.LPG</t>
  </si>
  <si>
    <t>NUM.number.LT.Res.HH.Thermal.SH.Biomass.CO.Elc</t>
  </si>
  <si>
    <t>NUM.number.LT.Res.HH.Thermal.SH.Geo.SH</t>
  </si>
  <si>
    <t>NUM.number.LT.Res.HH.Thermal.SH.Geo.SC.AC</t>
  </si>
  <si>
    <t>NUM.number.LT.Res.HH.Thermal.SH.Geo.WH.Geo.NoSolar</t>
  </si>
  <si>
    <t>NUM.number.LT.Res.HH.Thermal.SH.Geo.WH.Geo.Solar</t>
  </si>
  <si>
    <t>NUM.number.LT.Res.HH.Thermal.SH.Geo.WH.Elc.NoSolar</t>
  </si>
  <si>
    <t>NUM.number.LT.Res.HH.Thermal.SH.Geo.WH.Elc.Solar</t>
  </si>
  <si>
    <t>NUM.number.LT.Res.HH.Thermal.SH.Geo.CO.LPG</t>
  </si>
  <si>
    <t>NUM.number.LT.Res.HH.Thermal.SH.Geo.CO.Elc</t>
  </si>
  <si>
    <t>NUM.number.LT.Res.HH.Thermal.SH.DistrHeat.SH</t>
  </si>
  <si>
    <t>NUM.number.LT.Res.HH.Thermal.SH.DistrHeat.SC.AC</t>
  </si>
  <si>
    <t>NUM.number.LT.Res.HH.Thermal.SH.DistrHeat.WH.DistrHeat.NoSolar</t>
  </si>
  <si>
    <t>NUM.number.LT.Res.HH.Thermal.SH.DistrHeat.WH.DistrHeat.Solar</t>
  </si>
  <si>
    <t>NUM.number.LT.Res.HH.Thermal.SH.DistrHeat.WH.Elc.NoSolar</t>
  </si>
  <si>
    <t>NUM.number.LT.Res.HH.Thermal.SH.DistrHeat.WH.Elc.Solar</t>
  </si>
  <si>
    <t>NUM.number.LT.Res.HH.Thermal.SH.DistrHeat.CO.LPG</t>
  </si>
  <si>
    <t>NUM.number.LT.Res.HH.Thermal.SH.DistrHeat.CO.Elc</t>
  </si>
  <si>
    <t>NUM.number.LT.Res.HH.Thermal.SH.AdvElc.SH</t>
  </si>
  <si>
    <t>NUM.number.LT.Res.HH.Thermal.SH.AdvElc.SC.AC</t>
  </si>
  <si>
    <t>NUM.number.LT.Res.HH.Thermal.SH.AdvElc.WH.LPG.NoSolar</t>
  </si>
  <si>
    <t>NUM.number.LT.Res.HH.Thermal.SH.AdvElc.WH.LPG.Solar</t>
  </si>
  <si>
    <t>NUM.number.LT.Res.HH.Thermal.SH.AdvElc.WH.Elc.NoSolar</t>
  </si>
  <si>
    <t>NUM.number.LT.Res.HH.Thermal.SH.AdvElc.WH.Elc.Solar</t>
  </si>
  <si>
    <t>NUM.number.LT.Res.HH.Thermal.SH.AdvElc.CO.LPG</t>
  </si>
  <si>
    <t>NUM.number.LT.Res.HH.Thermal.SH.AdvElc.CO.Elc</t>
  </si>
  <si>
    <t>NUM.number.LT.Res.HH.Thermal.SH.ConvElc.SH</t>
  </si>
  <si>
    <t>NUM.number.LT.Res.HH.Thermal.SH.ConvElc.SC.AC</t>
  </si>
  <si>
    <t>NUM.number.LT.Res.HH.Thermal.SH.ConvElc.WH.LPG.NoSolar</t>
  </si>
  <si>
    <t>NUM.number.LT.Res.HH.Thermal.SH.ConvElc.WH.LPG.Solar</t>
  </si>
  <si>
    <t>NUM.number.LT.Res.HH.Thermal.SH.ConvElc.WH.Elc.NoSolar</t>
  </si>
  <si>
    <t>NUM.number.LT.Res.HH.Thermal.SH.ConvElc.WH.Elc.Solar</t>
  </si>
  <si>
    <t>NUM.number.LT.Res.HH.Thermal.SH.ConvElc.CO.LPG</t>
  </si>
  <si>
    <t>NUM.number.LT.Res.HH.Thermal.SH.ConvElc.CO.Elc</t>
  </si>
  <si>
    <t>LT - Retired equipment (detailed structure)</t>
  </si>
  <si>
    <t>NUM.number.LT.Res.HH.ThermalOut.SH.Solids</t>
  </si>
  <si>
    <t>NUM.number.LT.Res.HH.ThermalOut.SH.Solids.SH</t>
  </si>
  <si>
    <t>NUM.number.LT.Res.HH.ThermalOut.SH.Solids.SC.AC</t>
  </si>
  <si>
    <t>NUM.number.LT.Res.HH.ThermalOut.SH.Solids.WH.Solids.NoSolar</t>
  </si>
  <si>
    <t>NUM.number.LT.Res.HH.ThermalOut.SH.Solids.WH.LPG.NoSolar</t>
  </si>
  <si>
    <t>NUM.number.LT.Res.HH.ThermalOut.SH.Solids.WH.LPG.Solar</t>
  </si>
  <si>
    <t>NUM.number.LT.Res.HH.ThermalOut.SH.Solids.WH.Elc.NoSolar</t>
  </si>
  <si>
    <t>NUM.number.LT.Res.HH.ThermalOut.SH.Solids.WH.Elc.Solar</t>
  </si>
  <si>
    <t>NUM.number.LT.Res.HH.ThermalOut.SH.Solids.CO.Solids</t>
  </si>
  <si>
    <t>NUM.number.LT.Res.HH.ThermalOut.SH.Solids.CO.LPG</t>
  </si>
  <si>
    <t>NUM.number.LT.Res.HH.ThermalOut.SH.Solids.CO.Elc</t>
  </si>
  <si>
    <t>NUM.number.LT.Res.HH.ThermalOut.SH.LPG</t>
  </si>
  <si>
    <t>NUM.number.LT.Res.HH.ThermalOut.SH.LPG.SH</t>
  </si>
  <si>
    <t>NUM.number.LT.Res.HH.ThermalOut.SH.LPG.SC.AC</t>
  </si>
  <si>
    <t>NUM.number.LT.Res.HH.ThermalOut.SH.LPG.WH.LPG.NoSolar</t>
  </si>
  <si>
    <t>NUM.number.LT.Res.HH.ThermalOut.SH.LPG.WH.LPG.Solar</t>
  </si>
  <si>
    <t>NUM.number.LT.Res.HH.ThermalOut.SH.LPG.WH.Elc.NoSolar</t>
  </si>
  <si>
    <t>NUM.number.LT.Res.HH.ThermalOut.SH.LPG.WH.Elc.Solar</t>
  </si>
  <si>
    <t>NUM.number.LT.Res.HH.ThermalOut.SH.LPG.CO.LPG</t>
  </si>
  <si>
    <t>NUM.number.LT.Res.HH.ThermalOut.SH.LPG.CO.Elc</t>
  </si>
  <si>
    <t>NUM.number.LT.Res.HH.ThermalOut.SH.Oil</t>
  </si>
  <si>
    <t>NUM.number.LT.Res.HH.ThermalOut.SH.Oil.SH</t>
  </si>
  <si>
    <t>NUM.number.LT.Res.HH.ThermalOut.SH.Oil.SC.AC</t>
  </si>
  <si>
    <t>NUM.number.LT.Res.HH.ThermalOut.SH.Oil.WH.Oil.NoSolar</t>
  </si>
  <si>
    <t>NUM.number.LT.Res.HH.ThermalOut.SH.Oil.WH.Oil.Solar</t>
  </si>
  <si>
    <t>NUM.number.LT.Res.HH.ThermalOut.SH.Oil.WH.Elc.NoSolar</t>
  </si>
  <si>
    <t>NUM.number.LT.Res.HH.ThermalOut.SH.Oil.WH.Elc.Solar</t>
  </si>
  <si>
    <t>NUM.number.LT.Res.HH.ThermalOut.SH.Oil.CO.LPG</t>
  </si>
  <si>
    <t>NUM.number.LT.Res.HH.ThermalOut.SH.Oil.CO.Elc</t>
  </si>
  <si>
    <t>NUM.number.LT.Res.HH.ThermalOut.SH.Gas</t>
  </si>
  <si>
    <t>NUM.number.LT.Res.HH.ThermalOut.SH.Gas.SH</t>
  </si>
  <si>
    <t>NUM.number.LT.Res.HH.ThermalOut.SH.Gas.SC.AC</t>
  </si>
  <si>
    <t>NUM.number.LT.Res.HH.ThermalOut.SH.Gas.WH.Gas.NoSolar</t>
  </si>
  <si>
    <t>NUM.number.LT.Res.HH.ThermalOut.SH.Gas.WH.Gas.Solar</t>
  </si>
  <si>
    <t>NUM.number.LT.Res.HH.ThermalOut.SH.Gas.WH.Elc.NoSolar</t>
  </si>
  <si>
    <t>NUM.number.LT.Res.HH.ThermalOut.SH.Gas.WH.Elc.Solar</t>
  </si>
  <si>
    <t>NUM.number.LT.Res.HH.ThermalOut.SH.Gas.CO.Gas</t>
  </si>
  <si>
    <t>NUM.number.LT.Res.HH.ThermalOut.SH.Gas.CO.Elc</t>
  </si>
  <si>
    <t>NUM.number.LT.Res.HH.ThermalOut.SH.Biomass</t>
  </si>
  <si>
    <t>NUM.number.LT.Res.HH.ThermalOut.SH.Biomass.SH</t>
  </si>
  <si>
    <t>NUM.number.LT.Res.HH.ThermalOut.SH.Biomass.SC.AC</t>
  </si>
  <si>
    <t>NUM.number.LT.Res.HH.ThermalOut.SH.Biomass.WH.Biomass.NoSolar</t>
  </si>
  <si>
    <t>NUM.number.LT.Res.HH.ThermalOut.SH.Biomass.WH.Biomass.Solar</t>
  </si>
  <si>
    <t>NUM.number.LT.Res.HH.ThermalOut.SH.Biomass.WH.LPG.NoSolar</t>
  </si>
  <si>
    <t>NUM.number.LT.Res.HH.ThermalOut.SH.Biomass.WH.LPG.Solar</t>
  </si>
  <si>
    <t>NUM.number.LT.Res.HH.ThermalOut.SH.Biomass.WH.Elc.NoSolar</t>
  </si>
  <si>
    <t>NUM.number.LT.Res.HH.ThermalOut.SH.Biomass.WH.Elc.Solar</t>
  </si>
  <si>
    <t>NUM.number.LT.Res.HH.ThermalOut.SH.Biomass.CO.Biomass</t>
  </si>
  <si>
    <t>NUM.number.LT.Res.HH.ThermalOut.SH.Biomass.CO.LPG</t>
  </si>
  <si>
    <t>NUM.number.LT.Res.HH.ThermalOut.SH.Biomass.CO.Elc</t>
  </si>
  <si>
    <t>NUM.number.LT.Res.HH.ThermalOut.SH.Geo</t>
  </si>
  <si>
    <t>NUM.number.LT.Res.HH.ThermalOut.SH.Geo.SH</t>
  </si>
  <si>
    <t>NUM.number.LT.Res.HH.ThermalOut.SH.Geo.SC.AC</t>
  </si>
  <si>
    <t>NUM.number.LT.Res.HH.ThermalOut.SH.Geo.WH.Geo.NoSolar</t>
  </si>
  <si>
    <t>NUM.number.LT.Res.HH.ThermalOut.SH.Geo.WH.Geo.Solar</t>
  </si>
  <si>
    <t>NUM.number.LT.Res.HH.ThermalOut.SH.Geo.WH.Elc.NoSolar</t>
  </si>
  <si>
    <t>NUM.number.LT.Res.HH.ThermalOut.SH.Geo.WH.Elc.Solar</t>
  </si>
  <si>
    <t>NUM.number.LT.Res.HH.ThermalOut.SH.Geo.CO.LPG</t>
  </si>
  <si>
    <t>NUM.number.LT.Res.HH.ThermalOut.SH.Geo.CO.Elc</t>
  </si>
  <si>
    <t>NUM.number.LT.Res.HH.ThermalOut.SH.DistrHeat</t>
  </si>
  <si>
    <t>NUM.number.LT.Res.HH.ThermalOut.SH.DistrHeat.SH</t>
  </si>
  <si>
    <t>NUM.number.LT.Res.HH.ThermalOut.SH.DistrHeat.SC.AC</t>
  </si>
  <si>
    <t>NUM.number.LT.Res.HH.ThermalOut.SH.DistrHeat.WH.DistrHeat.NoSolar</t>
  </si>
  <si>
    <t>NUM.number.LT.Res.HH.ThermalOut.SH.DistrHeat.WH.DistrHeat.Solar</t>
  </si>
  <si>
    <t>NUM.number.LT.Res.HH.ThermalOut.SH.DistrHeat.WH.Elc.NoSolar</t>
  </si>
  <si>
    <t>NUM.number.LT.Res.HH.ThermalOut.SH.DistrHeat.WH.Elc.Solar</t>
  </si>
  <si>
    <t>NUM.number.LT.Res.HH.ThermalOut.SH.DistrHeat.CO.LPG</t>
  </si>
  <si>
    <t>NUM.number.LT.Res.HH.ThermalOut.SH.DistrHeat.CO.Elc</t>
  </si>
  <si>
    <t>NUM.number.LT.Res.HH.ThermalOut.SH.AdvElc</t>
  </si>
  <si>
    <t>NUM.number.LT.Res.HH.ThermalOut.SH.AdvElc.SH</t>
  </si>
  <si>
    <t>NUM.number.LT.Res.HH.ThermalOut.SH.AdvElc.SC.AC</t>
  </si>
  <si>
    <t>NUM.number.LT.Res.HH.ThermalOut.SH.AdvElc.WH.LPG.NoSolar</t>
  </si>
  <si>
    <t>NUM.number.LT.Res.HH.ThermalOut.SH.AdvElc.WH.LPG.Solar</t>
  </si>
  <si>
    <t>NUM.number.LT.Res.HH.ThermalOut.SH.AdvElc.WH.Elc.NoSolar</t>
  </si>
  <si>
    <t>NUM.number.LT.Res.HH.ThermalOut.SH.AdvElc.WH.Elc.Solar</t>
  </si>
  <si>
    <t>NUM.number.LT.Res.HH.ThermalOut.SH.AdvElc.CO.LPG</t>
  </si>
  <si>
    <t>NUM.number.LT.Res.HH.ThermalOut.SH.AdvElc.CO.Elc</t>
  </si>
  <si>
    <t>NUM.number.LT.Res.HH.ThermalOut.SH.ConvElc</t>
  </si>
  <si>
    <t>NUM.number.LT.Res.HH.ThermalOut.SH.ConvElc.SH</t>
  </si>
  <si>
    <t>NUM.number.LT.Res.HH.ThermalOut.SH.ConvElc.SC.AC</t>
  </si>
  <si>
    <t>NUM.number.LT.Res.HH.ThermalOut.SH.ConvElc.WH.LPG.NoSolar</t>
  </si>
  <si>
    <t>NUM.number.LT.Res.HH.ThermalOut.SH.ConvElc.WH.LPG.Solar</t>
  </si>
  <si>
    <t>NUM.number.LT.Res.HH.ThermalOut.SH.ConvElc.WH.Elc.NoSolar</t>
  </si>
  <si>
    <t>NUM.number.LT.Res.HH.ThermalOut.SH.ConvElc.WH.Elc.Solar</t>
  </si>
  <si>
    <t>NUM.number.LT.Res.HH.ThermalOut.SH.ConvElc.CO.LPG</t>
  </si>
  <si>
    <t>NUM.number.LT.Res.HH.ThermalOut.SH.ConvElc.CO.Elc</t>
  </si>
  <si>
    <t>LT - New equipment installations (detailed structure)</t>
  </si>
  <si>
    <t>NUM.number.LT.Res.HH.ThermalNew.SH.Solids</t>
  </si>
  <si>
    <t>NUM.number.LT.Res.HH.ThermalNew.SH.Solids.SH</t>
  </si>
  <si>
    <t>NUM.number.LT.Res.HH.ThermalNew.SH.Solids.SC.AC</t>
  </si>
  <si>
    <t>NUM.number.LT.Res.HH.ThermalNew.SH.Solids.WH.Solids.NoSolar</t>
  </si>
  <si>
    <t>NUM.number.LT.Res.HH.ThermalNew.SH.Solids.WH.LPG.NoSolar</t>
  </si>
  <si>
    <t>NUM.number.LT.Res.HH.ThermalNew.SH.Solids.WH.LPG.Solar</t>
  </si>
  <si>
    <t>NUM.number.LT.Res.HH.ThermalNew.SH.Solids.WH.Elc.NoSolar</t>
  </si>
  <si>
    <t>NUM.number.LT.Res.HH.ThermalNew.SH.Solids.WH.Elc.Solar</t>
  </si>
  <si>
    <t>NUM.number.LT.Res.HH.ThermalNew.SH.Solids.CO.Solids</t>
  </si>
  <si>
    <t>NUM.number.LT.Res.HH.ThermalNew.SH.Solids.CO.LPG</t>
  </si>
  <si>
    <t>NUM.number.LT.Res.HH.ThermalNew.SH.Solids.CO.Elc</t>
  </si>
  <si>
    <t>NUM.number.LT.Res.HH.ThermalNew.SH.LPG</t>
  </si>
  <si>
    <t>NUM.number.LT.Res.HH.ThermalNew.SH.LPG.SH</t>
  </si>
  <si>
    <t>NUM.number.LT.Res.HH.ThermalNew.SH.LPG.SC.AC</t>
  </si>
  <si>
    <t>NUM.number.LT.Res.HH.ThermalNew.SH.LPG.WH.LPG.NoSolar</t>
  </si>
  <si>
    <t>NUM.number.LT.Res.HH.ThermalNew.SH.LPG.WH.LPG.Solar</t>
  </si>
  <si>
    <t>NUM.number.LT.Res.HH.ThermalNew.SH.LPG.WH.Elc.NoSolar</t>
  </si>
  <si>
    <t>NUM.number.LT.Res.HH.ThermalNew.SH.LPG.WH.Elc.Solar</t>
  </si>
  <si>
    <t>NUM.number.LT.Res.HH.ThermalNew.SH.LPG.CO.LPG</t>
  </si>
  <si>
    <t>NUM.number.LT.Res.HH.ThermalNew.SH.LPG.CO.Elc</t>
  </si>
  <si>
    <t>NUM.number.LT.Res.HH.ThermalNew.SH.Oil</t>
  </si>
  <si>
    <t>NUM.number.LT.Res.HH.ThermalNew.SH.Oil.SH</t>
  </si>
  <si>
    <t>NUM.number.LT.Res.HH.ThermalNew.SH.Oil.SC.AC</t>
  </si>
  <si>
    <t>NUM.number.LT.Res.HH.ThermalNew.SH.Oil.WH.Oil.NoSolar</t>
  </si>
  <si>
    <t>NUM.number.LT.Res.HH.ThermalNew.SH.Oil.WH.Oil.Solar</t>
  </si>
  <si>
    <t>NUM.number.LT.Res.HH.ThermalNew.SH.Oil.WH.Elc.NoSolar</t>
  </si>
  <si>
    <t>NUM.number.LT.Res.HH.ThermalNew.SH.Oil.WH.Elc.Solar</t>
  </si>
  <si>
    <t>NUM.number.LT.Res.HH.ThermalNew.SH.Oil.CO.LPG</t>
  </si>
  <si>
    <t>NUM.number.LT.Res.HH.ThermalNew.SH.Oil.CO.Elc</t>
  </si>
  <si>
    <t>NUM.number.LT.Res.HH.ThermalNew.SH.Gas</t>
  </si>
  <si>
    <t>NUM.number.LT.Res.HH.ThermalNew.SH.Gas.SH</t>
  </si>
  <si>
    <t>NUM.number.LT.Res.HH.ThermalNew.SH.Gas.SC.AC</t>
  </si>
  <si>
    <t>NUM.number.LT.Res.HH.ThermalNew.SH.Gas.WH.Gas.NoSolar</t>
  </si>
  <si>
    <t>NUM.number.LT.Res.HH.ThermalNew.SH.Gas.WH.Gas.Solar</t>
  </si>
  <si>
    <t>NUM.number.LT.Res.HH.ThermalNew.SH.Gas.WH.Elc.NoSolar</t>
  </si>
  <si>
    <t>NUM.number.LT.Res.HH.ThermalNew.SH.Gas.WH.Elc.Solar</t>
  </si>
  <si>
    <t>NUM.number.LT.Res.HH.ThermalNew.SH.Gas.CO.Gas</t>
  </si>
  <si>
    <t>NUM.number.LT.Res.HH.ThermalNew.SH.Gas.CO.Elc</t>
  </si>
  <si>
    <t>NUM.number.LT.Res.HH.ThermalNew.SH.Biomass</t>
  </si>
  <si>
    <t>NUM.number.LT.Res.HH.ThermalNew.SH.Biomass.SH</t>
  </si>
  <si>
    <t>NUM.number.LT.Res.HH.ThermalNew.SH.Biomass.SC.AC</t>
  </si>
  <si>
    <t>NUM.number.LT.Res.HH.ThermalNew.SH.Biomass.WH.Biomass.NoSolar</t>
  </si>
  <si>
    <t>NUM.number.LT.Res.HH.ThermalNew.SH.Biomass.WH.Biomass.Solar</t>
  </si>
  <si>
    <t>NUM.number.LT.Res.HH.ThermalNew.SH.Biomass.WH.LPG.NoSolar</t>
  </si>
  <si>
    <t>NUM.number.LT.Res.HH.ThermalNew.SH.Biomass.WH.LPG.Solar</t>
  </si>
  <si>
    <t>NUM.number.LT.Res.HH.ThermalNew.SH.Biomass.WH.Elc.NoSolar</t>
  </si>
  <si>
    <t>NUM.number.LT.Res.HH.ThermalNew.SH.Biomass.WH.Elc.Solar</t>
  </si>
  <si>
    <t>NUM.number.LT.Res.HH.ThermalNew.SH.Biomass.CO.Biomass</t>
  </si>
  <si>
    <t>NUM.number.LT.Res.HH.ThermalNew.SH.Biomass.CO.LPG</t>
  </si>
  <si>
    <t>NUM.number.LT.Res.HH.ThermalNew.SH.Biomass.CO.Elc</t>
  </si>
  <si>
    <t>NUM.number.LT.Res.HH.ThermalNew.SH.Geo</t>
  </si>
  <si>
    <t>NUM.number.LT.Res.HH.ThermalNew.SH.Geo.SH</t>
  </si>
  <si>
    <t>NUM.number.LT.Res.HH.ThermalNew.SH.Geo.SC.AC</t>
  </si>
  <si>
    <t>NUM.number.LT.Res.HH.ThermalNew.SH.Geo.WH.Geo.NoSolar</t>
  </si>
  <si>
    <t>NUM.number.LT.Res.HH.ThermalNew.SH.Geo.WH.Geo.Solar</t>
  </si>
  <si>
    <t>NUM.number.LT.Res.HH.ThermalNew.SH.Geo.WH.Elc.NoSolar</t>
  </si>
  <si>
    <t>NUM.number.LT.Res.HH.ThermalNew.SH.Geo.WH.Elc.Solar</t>
  </si>
  <si>
    <t>NUM.number.LT.Res.HH.ThermalNew.SH.Geo.CO.LPG</t>
  </si>
  <si>
    <t>NUM.number.LT.Res.HH.ThermalNew.SH.Geo.CO.Elc</t>
  </si>
  <si>
    <t>NUM.number.LT.Res.HH.ThermalNew.SH.DistrHeat</t>
  </si>
  <si>
    <t>NUM.number.LT.Res.HH.ThermalNew.SH.DistrHeat.SH</t>
  </si>
  <si>
    <t>NUM.number.LT.Res.HH.ThermalNew.SH.DistrHeat.SC.AC</t>
  </si>
  <si>
    <t>NUM.number.LT.Res.HH.ThermalNew.SH.DistrHeat.WH.DistrHeat.NoSolar</t>
  </si>
  <si>
    <t>NUM.number.LT.Res.HH.ThermalNew.SH.DistrHeat.WH.DistrHeat.Solar</t>
  </si>
  <si>
    <t>NUM.number.LT.Res.HH.ThermalNew.SH.DistrHeat.WH.Elc.NoSolar</t>
  </si>
  <si>
    <t>NUM.number.LT.Res.HH.ThermalNew.SH.DistrHeat.WH.Elc.Solar</t>
  </si>
  <si>
    <t>NUM.number.LT.Res.HH.ThermalNew.SH.DistrHeat.CO.LPG</t>
  </si>
  <si>
    <t>NUM.number.LT.Res.HH.ThermalNew.SH.DistrHeat.CO.Elc</t>
  </si>
  <si>
    <t>NUM.number.LT.Res.HH.ThermalNew.SH.AdvElc</t>
  </si>
  <si>
    <t>NUM.number.LT.Res.HH.ThermalNew.SH.AdvElc.SH</t>
  </si>
  <si>
    <t>NUM.number.LT.Res.HH.ThermalNew.SH.AdvElc.SC.AC</t>
  </si>
  <si>
    <t>NUM.number.LT.Res.HH.ThermalNew.SH.AdvElc.WH.LPG.NoSolar</t>
  </si>
  <si>
    <t>NUM.number.LT.Res.HH.ThermalNew.SH.AdvElc.WH.LPG.Solar</t>
  </si>
  <si>
    <t>NUM.number.LT.Res.HH.ThermalNew.SH.AdvElc.WH.Elc.NoSolar</t>
  </si>
  <si>
    <t>NUM.number.LT.Res.HH.ThermalNew.SH.AdvElc.WH.Elc.Solar</t>
  </si>
  <si>
    <t>NUM.number.LT.Res.HH.ThermalNew.SH.AdvElc.CO.LPG</t>
  </si>
  <si>
    <t>NUM.number.LT.Res.HH.ThermalNew.SH.AdvElc.CO.Elc</t>
  </si>
  <si>
    <t>NUM.number.LT.Res.HH.ThermalNew.SH.ConvElc</t>
  </si>
  <si>
    <t>NUM.number.LT.Res.HH.ThermalNew.SH.ConvElc.SH</t>
  </si>
  <si>
    <t>NUM.number.LT.Res.HH.ThermalNew.SH.ConvElc.SC.AC</t>
  </si>
  <si>
    <t>NUM.number.LT.Res.HH.ThermalNew.SH.ConvElc.WH.LPG.NoSolar</t>
  </si>
  <si>
    <t>NUM.number.LT.Res.HH.ThermalNew.SH.ConvElc.WH.LPG.Solar</t>
  </si>
  <si>
    <t>NUM.number.LT.Res.HH.ThermalNew.SH.ConvElc.WH.Elc.NoSolar</t>
  </si>
  <si>
    <t>NUM.number.LT.Res.HH.ThermalNew.SH.ConvElc.WH.Elc.Solar</t>
  </si>
  <si>
    <t>NUM.number.LT.Res.HH.ThermalNew.SH.ConvElc.CO.LPG</t>
  </si>
  <si>
    <t>NUM.number.LT.Res.HH.ThermalNew.SH.ConvElc.CO.Elc</t>
  </si>
  <si>
    <t>LT - New equipment installations in new and renovated households (detailed structure)</t>
  </si>
  <si>
    <t>NUM.number.LT.Res.HHnew.ThermalNew.SH.Solids</t>
  </si>
  <si>
    <t>NUM.number.LT.Res.HHnew.ThermalNew.SH.Solids.SH</t>
  </si>
  <si>
    <t>NUM.number.LT.Res.HHnew.ThermalNew.SH.Solids.SC.AC</t>
  </si>
  <si>
    <t>NUM.number.LT.Res.HHnew.ThermalNew.SH.Solids.WH.Solids.NoSolar</t>
  </si>
  <si>
    <t>NUM.number.LT.Res.HHnew.ThermalNew.SH.Solids.WH.LPG.NoSolar</t>
  </si>
  <si>
    <t>NUM.number.LT.Res.HHnew.ThermalNew.SH.Solids.WH.LPG.Solar</t>
  </si>
  <si>
    <t>NUM.number.LT.Res.HHnew.ThermalNew.SH.Solids.WH.Elc.NoSolar</t>
  </si>
  <si>
    <t>NUM.number.LT.Res.HHnew.ThermalNew.SH.Solids.WH.Elc.Solar</t>
  </si>
  <si>
    <t>NUM.number.LT.Res.HHnew.ThermalNew.SH.Solids.CO.Solids</t>
  </si>
  <si>
    <t>NUM.number.LT.Res.HHnew.ThermalNew.SH.Solids.CO.LPG</t>
  </si>
  <si>
    <t>NUM.number.LT.Res.HHnew.ThermalNew.SH.Solids.CO.Elc</t>
  </si>
  <si>
    <t>NUM.number.LT.Res.HHnew.ThermalNew.SH.LPG</t>
  </si>
  <si>
    <t>NUM.number.LT.Res.HHnew.ThermalNew.SH.LPG.SH</t>
  </si>
  <si>
    <t>NUM.number.LT.Res.HHnew.ThermalNew.SH.LPG.SC.AC</t>
  </si>
  <si>
    <t>NUM.number.LT.Res.HHnew.ThermalNew.SH.LPG.WH.LPG.NoSolar</t>
  </si>
  <si>
    <t>NUM.number.LT.Res.HHnew.ThermalNew.SH.LPG.WH.LPG.Solar</t>
  </si>
  <si>
    <t>NUM.number.LT.Res.HHnew.ThermalNew.SH.LPG.WH.Elc.NoSolar</t>
  </si>
  <si>
    <t>NUM.number.LT.Res.HHnew.ThermalNew.SH.LPG.WH.Elc.Solar</t>
  </si>
  <si>
    <t>NUM.number.LT.Res.HHnew.ThermalNew.SH.LPG.CO.LPG</t>
  </si>
  <si>
    <t>NUM.number.LT.Res.HHnew.ThermalNew.SH.LPG.CO.Elc</t>
  </si>
  <si>
    <t>NUM.number.LT.Res.HHnew.ThermalNew.SH.Oil</t>
  </si>
  <si>
    <t>NUM.number.LT.Res.HHnew.ThermalNew.SH.Oil.SH</t>
  </si>
  <si>
    <t>NUM.number.LT.Res.HHnew.ThermalNew.SH.Oil.SC.AC</t>
  </si>
  <si>
    <t>NUM.number.LT.Res.HHnew.ThermalNew.SH.Oil.WH.Oil.NoSolar</t>
  </si>
  <si>
    <t>NUM.number.LT.Res.HHnew.ThermalNew.SH.Oil.WH.Oil.Solar</t>
  </si>
  <si>
    <t>NUM.number.LT.Res.HHnew.ThermalNew.SH.Oil.WH.Elc.NoSolar</t>
  </si>
  <si>
    <t>NUM.number.LT.Res.HHnew.ThermalNew.SH.Oil.WH.Elc.Solar</t>
  </si>
  <si>
    <t>NUM.number.LT.Res.HHnew.ThermalNew.SH.Oil.CO.LPG</t>
  </si>
  <si>
    <t>NUM.number.LT.Res.HHnew.ThermalNew.SH.Oil.CO.Elc</t>
  </si>
  <si>
    <t>NUM.number.LT.Res.HHnew.ThermalNew.SH.Gas</t>
  </si>
  <si>
    <t>NUM.number.LT.Res.HHnew.ThermalNew.SH.Gas.SH</t>
  </si>
  <si>
    <t>NUM.number.LT.Res.HHnew.ThermalNew.SH.Gas.SC.AC</t>
  </si>
  <si>
    <t>NUM.number.LT.Res.HHnew.ThermalNew.SH.Gas.WH.Gas.NoSolar</t>
  </si>
  <si>
    <t>NUM.number.LT.Res.HHnew.ThermalNew.SH.Gas.WH.Gas.Solar</t>
  </si>
  <si>
    <t>NUM.number.LT.Res.HHnew.ThermalNew.SH.Gas.WH.Elc.NoSolar</t>
  </si>
  <si>
    <t>NUM.number.LT.Res.HHnew.ThermalNew.SH.Gas.WH.Elc.Solar</t>
  </si>
  <si>
    <t>NUM.number.LT.Res.HHnew.ThermalNew.SH.Gas.CO.Gas</t>
  </si>
  <si>
    <t>NUM.number.LT.Res.HHnew.ThermalNew.SH.Gas.CO.Elc</t>
  </si>
  <si>
    <t>NUM.number.LT.Res.HHnew.ThermalNew.SH.Biomass</t>
  </si>
  <si>
    <t>NUM.number.LT.Res.HHnew.ThermalNew.SH.Biomass.SH</t>
  </si>
  <si>
    <t>NUM.number.LT.Res.HHnew.ThermalNew.SH.Biomass.SC.AC</t>
  </si>
  <si>
    <t>NUM.number.LT.Res.HHnew.ThermalNew.SH.Biomass.WH.Biomass.NoSolar</t>
  </si>
  <si>
    <t>NUM.number.LT.Res.HHnew.ThermalNew.SH.Biomass.WH.Biomass.Solar</t>
  </si>
  <si>
    <t>NUM.number.LT.Res.HHnew.ThermalNew.SH.Biomass.WH.LPG.NoSolar</t>
  </si>
  <si>
    <t>NUM.number.LT.Res.HHnew.ThermalNew.SH.Biomass.WH.LPG.Solar</t>
  </si>
  <si>
    <t>NUM.number.LT.Res.HHnew.ThermalNew.SH.Biomass.WH.Elc.NoSolar</t>
  </si>
  <si>
    <t>NUM.number.LT.Res.HHnew.ThermalNew.SH.Biomass.WH.Elc.Solar</t>
  </si>
  <si>
    <t>NUM.number.LT.Res.HHnew.ThermalNew.SH.Biomass.CO.Biomass</t>
  </si>
  <si>
    <t>NUM.number.LT.Res.HHnew.ThermalNew.SH.Biomass.CO.LPG</t>
  </si>
  <si>
    <t>NUM.number.LT.Res.HHnew.ThermalNew.SH.Biomass.CO.Elc</t>
  </si>
  <si>
    <t>NUM.number.LT.Res.HHnew.ThermalNew.SH.Geo</t>
  </si>
  <si>
    <t>NUM.number.LT.Res.HHnew.ThermalNew.SH.Geo.SH</t>
  </si>
  <si>
    <t>NUM.number.LT.Res.HHnew.ThermalNew.SH.Geo.SC.AC</t>
  </si>
  <si>
    <t>NUM.number.LT.Res.HHnew.ThermalNew.SH.Geo.WH.Geo.NoSolar</t>
  </si>
  <si>
    <t>NUM.number.LT.Res.HHnew.ThermalNew.SH.Geo.WH.Geo.Solar</t>
  </si>
  <si>
    <t>NUM.number.LT.Res.HHnew.ThermalNew.SH.Geo.WH.Elc.NoSolar</t>
  </si>
  <si>
    <t>NUM.number.LT.Res.HHnew.ThermalNew.SH.Geo.WH.Elc.Solar</t>
  </si>
  <si>
    <t>NUM.number.LT.Res.HHnew.ThermalNew.SH.Geo.CO.LPG</t>
  </si>
  <si>
    <t>NUM.number.LT.Res.HHnew.ThermalNew.SH.Geo.CO.Elc</t>
  </si>
  <si>
    <t>NUM.number.LT.Res.HHnew.ThermalNew.SH.DistrHeat</t>
  </si>
  <si>
    <t>NUM.number.LT.Res.HHnew.ThermalNew.SH.DistrHeat.SH</t>
  </si>
  <si>
    <t>NUM.number.LT.Res.HHnew.ThermalNew.SH.DistrHeat.SC.AC</t>
  </si>
  <si>
    <t>NUM.number.LT.Res.HHnew.ThermalNew.SH.DistrHeat.WH.DistrHeat.NoSolar</t>
  </si>
  <si>
    <t>NUM.number.LT.Res.HHnew.ThermalNew.SH.DistrHeat.WH.DistrHeat.Solar</t>
  </si>
  <si>
    <t>NUM.number.LT.Res.HHnew.ThermalNew.SH.DistrHeat.WH.Elc.NoSolar</t>
  </si>
  <si>
    <t>NUM.number.LT.Res.HHnew.ThermalNew.SH.DistrHeat.WH.Elc.Solar</t>
  </si>
  <si>
    <t>NUM.number.LT.Res.HHnew.ThermalNew.SH.DistrHeat.CO.LPG</t>
  </si>
  <si>
    <t>NUM.number.LT.Res.HHnew.ThermalNew.SH.DistrHeat.CO.Elc</t>
  </si>
  <si>
    <t>NUM.number.LT.Res.HHnew.ThermalNew.SH.AdvElc</t>
  </si>
  <si>
    <t>NUM.number.LT.Res.HHnew.ThermalNew.SH.AdvElc.SH</t>
  </si>
  <si>
    <t>NUM.number.LT.Res.HHnew.ThermalNew.SH.AdvElc.SC.AC</t>
  </si>
  <si>
    <t>NUM.number.LT.Res.HHnew.ThermalNew.SH.AdvElc.WH.LPG.NoSolar</t>
  </si>
  <si>
    <t>NUM.number.LT.Res.HHnew.ThermalNew.SH.AdvElc.WH.LPG.Solar</t>
  </si>
  <si>
    <t>NUM.number.LT.Res.HHnew.ThermalNew.SH.AdvElc.WH.Elc.NoSolar</t>
  </si>
  <si>
    <t>NUM.number.LT.Res.HHnew.ThermalNew.SH.AdvElc.WH.Elc.Solar</t>
  </si>
  <si>
    <t>NUM.number.LT.Res.HHnew.ThermalNew.SH.AdvElc.CO.LPG</t>
  </si>
  <si>
    <t>NUM.number.LT.Res.HHnew.ThermalNew.SH.AdvElc.CO.Elc</t>
  </si>
  <si>
    <t>NUM.number.LT.Res.HHnew.ThermalNew.SH.ConvElc</t>
  </si>
  <si>
    <t>NUM.number.LT.Res.HHnew.ThermalNew.SH.ConvElc.SH</t>
  </si>
  <si>
    <t>NUM.number.LT.Res.HHnew.ThermalNew.SH.ConvElc.SC.AC</t>
  </si>
  <si>
    <t>NUM.number.LT.Res.HHnew.ThermalNew.SH.ConvElc.WH.LPG.NoSolar</t>
  </si>
  <si>
    <t>NUM.number.LT.Res.HHnew.ThermalNew.SH.ConvElc.WH.LPG.Solar</t>
  </si>
  <si>
    <t>NUM.number.LT.Res.HHnew.ThermalNew.SH.ConvElc.WH.Elc.NoSolar</t>
  </si>
  <si>
    <t>NUM.number.LT.Res.HHnew.ThermalNew.SH.ConvElc.WH.Elc.Solar</t>
  </si>
  <si>
    <t>NUM.number.LT.Res.HHnew.ThermalNew.SH.ConvElc.CO.LPG</t>
  </si>
  <si>
    <t>NUM.number.LT.Res.HHnew.ThermalNew.SH.ConvElc.CO.Elc</t>
  </si>
  <si>
    <t>LT - New equipment installations via replacement (detailed structure)</t>
  </si>
  <si>
    <t>NUM.number.LT.Res.HH.ThermalRepl.SH.Solids</t>
  </si>
  <si>
    <t>NUM.number.LT.Res.HH.ThermalRepl.SH.Solids.SH</t>
  </si>
  <si>
    <t>NUM.number.LT.Res.HH.ThermalRepl.SH.Solids.SC.AC</t>
  </si>
  <si>
    <t>NUM.number.LT.Res.HH.ThermalRepl.SH.Solids.WH.Solids.NoSolar</t>
  </si>
  <si>
    <t>NUM.number.LT.Res.HH.ThermalRepl.SH.Solids.WH.LPG.NoSolar</t>
  </si>
  <si>
    <t>NUM.number.LT.Res.HH.ThermalRepl.SH.Solids.WH.LPG.Solar</t>
  </si>
  <si>
    <t>NUM.number.LT.Res.HH.ThermalRepl.SH.Solids.WH.Elc.NoSolar</t>
  </si>
  <si>
    <t>NUM.number.LT.Res.HH.ThermalRepl.SH.Solids.WH.Elc.Solar</t>
  </si>
  <si>
    <t>NUM.number.LT.Res.HH.ThermalRepl.SH.Solids.CO.Solids</t>
  </si>
  <si>
    <t>NUM.number.LT.Res.HH.ThermalRepl.SH.Solids.CO.LPG</t>
  </si>
  <si>
    <t>NUM.number.LT.Res.HH.ThermalRepl.SH.Solids.CO.Elc</t>
  </si>
  <si>
    <t>NUM.number.LT.Res.HH.ThermalRepl.SH.LPG</t>
  </si>
  <si>
    <t>NUM.number.LT.Res.HH.ThermalRepl.SH.LPG.SH</t>
  </si>
  <si>
    <t>NUM.number.LT.Res.HH.ThermalRepl.SH.LPG.SC.AC</t>
  </si>
  <si>
    <t>NUM.number.LT.Res.HH.ThermalRepl.SH.LPG.WH.LPG.NoSolar</t>
  </si>
  <si>
    <t>NUM.number.LT.Res.HH.ThermalRepl.SH.LPG.WH.LPG.Solar</t>
  </si>
  <si>
    <t>NUM.number.LT.Res.HH.ThermalRepl.SH.LPG.WH.Elc.NoSolar</t>
  </si>
  <si>
    <t>NUM.number.LT.Res.HH.ThermalRepl.SH.LPG.WH.Elc.Solar</t>
  </si>
  <si>
    <t>NUM.number.LT.Res.HH.ThermalRepl.SH.LPG.CO.LPG</t>
  </si>
  <si>
    <t>NUM.number.LT.Res.HH.ThermalRepl.SH.LPG.CO.Elc</t>
  </si>
  <si>
    <t>NUM.number.LT.Res.HH.ThermalRepl.SH.Oil</t>
  </si>
  <si>
    <t>NUM.number.LT.Res.HH.ThermalRepl.SH.Oil.SH</t>
  </si>
  <si>
    <t>NUM.number.LT.Res.HH.ThermalRepl.SH.Oil.SC.AC</t>
  </si>
  <si>
    <t>NUM.number.LT.Res.HH.ThermalRepl.SH.Oil.WH.Oil.NoSolar</t>
  </si>
  <si>
    <t>NUM.number.LT.Res.HH.ThermalRepl.SH.Oil.WH.Oil.Solar</t>
  </si>
  <si>
    <t>NUM.number.LT.Res.HH.ThermalRepl.SH.Oil.WH.Elc.NoSolar</t>
  </si>
  <si>
    <t>NUM.number.LT.Res.HH.ThermalRepl.SH.Oil.WH.Elc.Solar</t>
  </si>
  <si>
    <t>NUM.number.LT.Res.HH.ThermalRepl.SH.Oil.CO.LPG</t>
  </si>
  <si>
    <t>NUM.number.LT.Res.HH.ThermalRepl.SH.Oil.CO.Elc</t>
  </si>
  <si>
    <t>NUM.number.LT.Res.HH.ThermalRepl.SH.Gas</t>
  </si>
  <si>
    <t>NUM.number.LT.Res.HH.ThermalRepl.SH.Gas.SH</t>
  </si>
  <si>
    <t>NUM.number.LT.Res.HH.ThermalRepl.SH.Gas.SC.AC</t>
  </si>
  <si>
    <t>NUM.number.LT.Res.HH.ThermalRepl.SH.Gas.WH.Gas.NoSolar</t>
  </si>
  <si>
    <t>NUM.number.LT.Res.HH.ThermalRepl.SH.Gas.WH.Gas.Solar</t>
  </si>
  <si>
    <t>NUM.number.LT.Res.HH.ThermalRepl.SH.Gas.WH.Elc.NoSolar</t>
  </si>
  <si>
    <t>NUM.number.LT.Res.HH.ThermalRepl.SH.Gas.WH.Elc.Solar</t>
  </si>
  <si>
    <t>NUM.number.LT.Res.HH.ThermalRepl.SH.Gas.CO.Gas</t>
  </si>
  <si>
    <t>NUM.number.LT.Res.HH.ThermalRepl.SH.Gas.CO.Elc</t>
  </si>
  <si>
    <t>NUM.number.LT.Res.HH.ThermalRepl.SH.Biomass</t>
  </si>
  <si>
    <t>NUM.number.LT.Res.HH.ThermalRepl.SH.Biomass.SH</t>
  </si>
  <si>
    <t>NUM.number.LT.Res.HH.ThermalRepl.SH.Biomass.SC.AC</t>
  </si>
  <si>
    <t>NUM.number.LT.Res.HH.ThermalRepl.SH.Biomass.WH.Biomass.NoSolar</t>
  </si>
  <si>
    <t>NUM.number.LT.Res.HH.ThermalRepl.SH.Biomass.WH.Biomass.Solar</t>
  </si>
  <si>
    <t>NUM.number.LT.Res.HH.ThermalRepl.SH.Biomass.WH.LPG.NoSolar</t>
  </si>
  <si>
    <t>NUM.number.LT.Res.HH.ThermalRepl.SH.Biomass.WH.LPG.Solar</t>
  </si>
  <si>
    <t>NUM.number.LT.Res.HH.ThermalRepl.SH.Biomass.WH.Elc.NoSolar</t>
  </si>
  <si>
    <t>NUM.number.LT.Res.HH.ThermalRepl.SH.Biomass.WH.Elc.Solar</t>
  </si>
  <si>
    <t>NUM.number.LT.Res.HH.ThermalRepl.SH.Biomass.CO.Biomass</t>
  </si>
  <si>
    <t>NUM.number.LT.Res.HH.ThermalRepl.SH.Biomass.CO.LPG</t>
  </si>
  <si>
    <t>NUM.number.LT.Res.HH.ThermalRepl.SH.Biomass.CO.Elc</t>
  </si>
  <si>
    <t>NUM.number.LT.Res.HH.ThermalRepl.SH.Geo</t>
  </si>
  <si>
    <t>NUM.number.LT.Res.HH.ThermalRepl.SH.Geo.SH</t>
  </si>
  <si>
    <t>NUM.number.LT.Res.HH.ThermalRepl.SH.Geo.SC.AC</t>
  </si>
  <si>
    <t>NUM.number.LT.Res.HH.ThermalRepl.SH.Geo.WH.Geo.NoSolar</t>
  </si>
  <si>
    <t>NUM.number.LT.Res.HH.ThermalRepl.SH.Geo.WH.Geo.Solar</t>
  </si>
  <si>
    <t>NUM.number.LT.Res.HH.ThermalRepl.SH.Geo.WH.Elc.NoSolar</t>
  </si>
  <si>
    <t>NUM.number.LT.Res.HH.ThermalRepl.SH.Geo.WH.Elc.Solar</t>
  </si>
  <si>
    <t>NUM.number.LT.Res.HH.ThermalRepl.SH.Geo.CO.LPG</t>
  </si>
  <si>
    <t>NUM.number.LT.Res.HH.ThermalRepl.SH.Geo.CO.Elc</t>
  </si>
  <si>
    <t>NUM.number.LT.Res.HH.ThermalRepl.SH.DistrHeat</t>
  </si>
  <si>
    <t>NUM.number.LT.Res.HH.ThermalRepl.SH.DistrHeat.SH</t>
  </si>
  <si>
    <t>NUM.number.LT.Res.HH.ThermalRepl.SH.DistrHeat.SC.AC</t>
  </si>
  <si>
    <t>NUM.number.LT.Res.HH.ThermalRepl.SH.DistrHeat.WH.DistrHeat.NoSolar</t>
  </si>
  <si>
    <t>NUM.number.LT.Res.HH.ThermalRepl.SH.DistrHeat.WH.DistrHeat.Solar</t>
  </si>
  <si>
    <t>NUM.number.LT.Res.HH.ThermalRepl.SH.DistrHeat.WH.Elc.NoSolar</t>
  </si>
  <si>
    <t>NUM.number.LT.Res.HH.ThermalRepl.SH.DistrHeat.WH.Elc.Solar</t>
  </si>
  <si>
    <t>NUM.number.LT.Res.HH.ThermalRepl.SH.DistrHeat.CO.LPG</t>
  </si>
  <si>
    <t>NUM.number.LT.Res.HH.ThermalRepl.SH.DistrHeat.CO.Elc</t>
  </si>
  <si>
    <t>NUM.number.LT.Res.HH.ThermalRepl.SH.AdvElc</t>
  </si>
  <si>
    <t>NUM.number.LT.Res.HH.ThermalRepl.SH.AdvElc.SH</t>
  </si>
  <si>
    <t>NUM.number.LT.Res.HH.ThermalRepl.SH.AdvElc.SC.AC</t>
  </si>
  <si>
    <t>NUM.number.LT.Res.HH.ThermalRepl.SH.AdvElc.WH.LPG.NoSolar</t>
  </si>
  <si>
    <t>NUM.number.LT.Res.HH.ThermalRepl.SH.AdvElc.WH.LPG.Solar</t>
  </si>
  <si>
    <t>NUM.number.LT.Res.HH.ThermalRepl.SH.AdvElc.WH.Elc.NoSolar</t>
  </si>
  <si>
    <t>NUM.number.LT.Res.HH.ThermalRepl.SH.AdvElc.WH.Elc.Solar</t>
  </si>
  <si>
    <t>NUM.number.LT.Res.HH.ThermalRepl.SH.AdvElc.CO.LPG</t>
  </si>
  <si>
    <t>NUM.number.LT.Res.HH.ThermalRepl.SH.AdvElc.CO.Elc</t>
  </si>
  <si>
    <t>NUM.number.LT.Res.HH.ThermalRepl.SH.ConvElc</t>
  </si>
  <si>
    <t>NUM.number.LT.Res.HH.ThermalRepl.SH.ConvElc.SH</t>
  </si>
  <si>
    <t>NUM.number.LT.Res.HH.ThermalRepl.SH.ConvElc.SC.AC</t>
  </si>
  <si>
    <t>NUM.number.LT.Res.HH.ThermalRepl.SH.ConvElc.WH.LPG.NoSolar</t>
  </si>
  <si>
    <t>NUM.number.LT.Res.HH.ThermalRepl.SH.ConvElc.WH.LPG.Solar</t>
  </si>
  <si>
    <t>NUM.number.LT.Res.HH.ThermalRepl.SH.ConvElc.WH.Elc.NoSolar</t>
  </si>
  <si>
    <t>NUM.number.LT.Res.HH.ThermalRepl.SH.ConvElc.WH.Elc.Solar</t>
  </si>
  <si>
    <t>NUM.number.LT.Res.HH.ThermalRepl.SH.ConvElc.CO.LPG</t>
  </si>
  <si>
    <t>NUM.number.LT.Res.HH.ThermalRepl.SH.ConvElc.CO.Elc</t>
  </si>
  <si>
    <t>LT - Equipment installations in 2021 - vintage structure</t>
  </si>
  <si>
    <t>VIN.number.LT.Res.HH.Thermal.SH.Solids</t>
  </si>
  <si>
    <t>VIN.number.LT.Res.HH.Thermal.SH.Solids.SH</t>
  </si>
  <si>
    <t>VIN.number.LT.Res.HH.Thermal.SH.Solids.SC.AC</t>
  </si>
  <si>
    <t>VIN.number.LT.Res.HH.Thermal.SH.Solids.WH.Solids.NoSolar</t>
  </si>
  <si>
    <t>VIN.number.LT.Res.HH.Thermal.SH.Solids.WH.LPG.NoSolar</t>
  </si>
  <si>
    <t>VIN.number.LT.Res.HH.Thermal.SH.Solids.WH.LPG.Solar</t>
  </si>
  <si>
    <t>VIN.number.LT.Res.HH.Thermal.SH.Solids.WH.Elc.NoSolar</t>
  </si>
  <si>
    <t>VIN.number.LT.Res.HH.Thermal.SH.Solids.WH.Elc.Solar</t>
  </si>
  <si>
    <t>VIN.number.LT.Res.HH.Thermal.SH.Solids.CO.Solids</t>
  </si>
  <si>
    <t>VIN.number.LT.Res.HH.Thermal.SH.Solids.CO.LPG</t>
  </si>
  <si>
    <t>VIN.number.LT.Res.HH.Thermal.SH.Solids.CO.Elc</t>
  </si>
  <si>
    <t>VIN.number.LT.Res.HH.Thermal.SH.LPG</t>
  </si>
  <si>
    <t>VIN.number.LT.Res.HH.Thermal.SH.LPG.SH</t>
  </si>
  <si>
    <t>VIN.number.LT.Res.HH.Thermal.SH.LPG.SC.AC</t>
  </si>
  <si>
    <t>VIN.number.LT.Res.HH.Thermal.SH.LPG.WH.LPG.NoSolar</t>
  </si>
  <si>
    <t>VIN.number.LT.Res.HH.Thermal.SH.LPG.WH.LPG.Solar</t>
  </si>
  <si>
    <t>VIN.number.LT.Res.HH.Thermal.SH.LPG.WH.Elc.NoSolar</t>
  </si>
  <si>
    <t>VIN.number.LT.Res.HH.Thermal.SH.LPG.WH.Elc.Solar</t>
  </si>
  <si>
    <t>VIN.number.LT.Res.HH.Thermal.SH.LPG.CO.LPG</t>
  </si>
  <si>
    <t>VIN.number.LT.Res.HH.Thermal.SH.LPG.CO.Elc</t>
  </si>
  <si>
    <t>VIN.number.LT.Res.HH.Thermal.SH.Oil</t>
  </si>
  <si>
    <t>VIN.number.LT.Res.HH.Thermal.SH.Oil.SH</t>
  </si>
  <si>
    <t>VIN.number.LT.Res.HH.Thermal.SH.Oil.SC.AC</t>
  </si>
  <si>
    <t>VIN.number.LT.Res.HH.Thermal.SH.Oil.WH.Oil.NoSolar</t>
  </si>
  <si>
    <t>VIN.number.LT.Res.HH.Thermal.SH.Oil.WH.Oil.Solar</t>
  </si>
  <si>
    <t>VIN.number.LT.Res.HH.Thermal.SH.Oil.WH.Elc.NoSolar</t>
  </si>
  <si>
    <t>VIN.number.LT.Res.HH.Thermal.SH.Oil.WH.Elc.Solar</t>
  </si>
  <si>
    <t>VIN.number.LT.Res.HH.Thermal.SH.Oil.CO.LPG</t>
  </si>
  <si>
    <t>VIN.number.LT.Res.HH.Thermal.SH.Oil.CO.Elc</t>
  </si>
  <si>
    <t>VIN.number.LT.Res.HH.Thermal.SH.Gas</t>
  </si>
  <si>
    <t>VIN.number.LT.Res.HH.Thermal.SH.Gas.SH</t>
  </si>
  <si>
    <t>VIN.number.LT.Res.HH.Thermal.SH.Gas.SC.AC</t>
  </si>
  <si>
    <t>VIN.number.LT.Res.HH.Thermal.SH.Gas.WH.Gas.NoSolar</t>
  </si>
  <si>
    <t>VIN.number.LT.Res.HH.Thermal.SH.Gas.WH.Gas.Solar</t>
  </si>
  <si>
    <t>VIN.number.LT.Res.HH.Thermal.SH.Gas.WH.Elc.NoSolar</t>
  </si>
  <si>
    <t>VIN.number.LT.Res.HH.Thermal.SH.Gas.WH.Elc.Solar</t>
  </si>
  <si>
    <t>VIN.number.LT.Res.HH.Thermal.SH.Gas.CO.Gas</t>
  </si>
  <si>
    <t>VIN.number.LT.Res.HH.Thermal.SH.Gas.CO.Elc</t>
  </si>
  <si>
    <t>VIN.number.LT.Res.HH.Thermal.SH.Biomass</t>
  </si>
  <si>
    <t>VIN.number.LT.Res.HH.Thermal.SH.Biomass.SH</t>
  </si>
  <si>
    <t>VIN.number.LT.Res.HH.Thermal.SH.Biomass.SC.AC</t>
  </si>
  <si>
    <t>VIN.number.LT.Res.HH.Thermal.SH.Biomass.WH.Biomass.NoSolar</t>
  </si>
  <si>
    <t>VIN.number.LT.Res.HH.Thermal.SH.Biomass.WH.Biomass.Solar</t>
  </si>
  <si>
    <t>VIN.number.LT.Res.HH.Thermal.SH.Biomass.WH.LPG.NoSolar</t>
  </si>
  <si>
    <t>VIN.number.LT.Res.HH.Thermal.SH.Biomass.WH.LPG.Solar</t>
  </si>
  <si>
    <t>VIN.number.LT.Res.HH.Thermal.SH.Biomass.WH.Elc.NoSolar</t>
  </si>
  <si>
    <t>VIN.number.LT.Res.HH.Thermal.SH.Biomass.WH.Elc.Solar</t>
  </si>
  <si>
    <t>VIN.number.LT.Res.HH.Thermal.SH.Biomass.CO.Biomass</t>
  </si>
  <si>
    <t>VIN.number.LT.Res.HH.Thermal.SH.Biomass.CO.LPG</t>
  </si>
  <si>
    <t>VIN.number.LT.Res.HH.Thermal.SH.Biomass.CO.Elc</t>
  </si>
  <si>
    <t>VIN.number.LT.Res.HH.Thermal.SH.Geo</t>
  </si>
  <si>
    <t>VIN.number.LT.Res.HH.Thermal.SH.Geo.SH</t>
  </si>
  <si>
    <t>VIN.number.LT.Res.HH.Thermal.SH.Geo.SC.AC</t>
  </si>
  <si>
    <t>VIN.number.LT.Res.HH.Thermal.SH.Geo.WH.Geo.NoSolar</t>
  </si>
  <si>
    <t>VIN.number.LT.Res.HH.Thermal.SH.Geo.WH.Geo.Solar</t>
  </si>
  <si>
    <t>VIN.number.LT.Res.HH.Thermal.SH.Geo.WH.Elc.NoSolar</t>
  </si>
  <si>
    <t>VIN.number.LT.Res.HH.Thermal.SH.Geo.WH.Elc.Solar</t>
  </si>
  <si>
    <t>VIN.number.LT.Res.HH.Thermal.SH.Geo.CO.LPG</t>
  </si>
  <si>
    <t>VIN.number.LT.Res.HH.Thermal.SH.Geo.CO.Elc</t>
  </si>
  <si>
    <t>VIN.number.LT.Res.HH.Thermal.SH.DistrHeat</t>
  </si>
  <si>
    <t>VIN.number.LT.Res.HH.Thermal.SH.DistrHeat.SH</t>
  </si>
  <si>
    <t>VIN.number.LT.Res.HH.Thermal.SH.DistrHeat.SC.AC</t>
  </si>
  <si>
    <t>VIN.number.LT.Res.HH.Thermal.SH.DistrHeat.WH.DistrHeat.NoSolar</t>
  </si>
  <si>
    <t>VIN.number.LT.Res.HH.Thermal.SH.DistrHeat.WH.DistrHeat.Solar</t>
  </si>
  <si>
    <t>VIN.number.LT.Res.HH.Thermal.SH.DistrHeat.WH.Elc.NoSolar</t>
  </si>
  <si>
    <t>VIN.number.LT.Res.HH.Thermal.SH.DistrHeat.WH.Elc.Solar</t>
  </si>
  <si>
    <t>VIN.number.LT.Res.HH.Thermal.SH.DistrHeat.CO.LPG</t>
  </si>
  <si>
    <t>VIN.number.LT.Res.HH.Thermal.SH.DistrHeat.CO.Elc</t>
  </si>
  <si>
    <t>VIN.number.LT.Res.HH.Thermal.SH.AdvElc</t>
  </si>
  <si>
    <t>VIN.number.LT.Res.HH.Thermal.SH.AdvElc.SH</t>
  </si>
  <si>
    <t>VIN.number.LT.Res.HH.Thermal.SH.AdvElc.SC.AC</t>
  </si>
  <si>
    <t>VIN.number.LT.Res.HH.Thermal.SH.AdvElc.WH.LPG.NoSolar</t>
  </si>
  <si>
    <t>VIN.number.LT.Res.HH.Thermal.SH.AdvElc.WH.LPG.Solar</t>
  </si>
  <si>
    <t>VIN.number.LT.Res.HH.Thermal.SH.AdvElc.WH.Elc.NoSolar</t>
  </si>
  <si>
    <t>VIN.number.LT.Res.HH.Thermal.SH.AdvElc.WH.Elc.Solar</t>
  </si>
  <si>
    <t>VIN.number.LT.Res.HH.Thermal.SH.AdvElc.CO.LPG</t>
  </si>
  <si>
    <t>VIN.number.LT.Res.HH.Thermal.SH.AdvElc.CO.Elc</t>
  </si>
  <si>
    <t>VIN.number.LT.Res.HH.Thermal.SH.ConvElc</t>
  </si>
  <si>
    <t>VIN.number.LT.Res.HH.Thermal.SH.ConvElc.SH</t>
  </si>
  <si>
    <t>VIN.number.LT.Res.HH.Thermal.SH.ConvElc.SC.AC</t>
  </si>
  <si>
    <t>VIN.number.LT.Res.HH.Thermal.SH.ConvElc.WH.LPG.NoSolar</t>
  </si>
  <si>
    <t>VIN.number.LT.Res.HH.Thermal.SH.ConvElc.WH.LPG.Solar</t>
  </si>
  <si>
    <t>VIN.number.LT.Res.HH.Thermal.SH.ConvElc.WH.Elc.NoSolar</t>
  </si>
  <si>
    <t>VIN.number.LT.Res.HH.Thermal.SH.ConvElc.WH.Elc.Solar</t>
  </si>
  <si>
    <t>VIN.number.LT.Res.HH.Thermal.SH.ConvElc.CO.LPG</t>
  </si>
  <si>
    <t>VIN.number.LT.Res.HH.Thermal.SH.ConvElc.CO.Elc</t>
  </si>
  <si>
    <t>LT - Final energy consumption (detailed structure)</t>
  </si>
  <si>
    <t>FEC.ktoe.LT.Res.HH.Thermal.SH.Solids</t>
  </si>
  <si>
    <t>FEC.ktoe.LT.Res.HH.Thermal.SH.Solids.SH</t>
  </si>
  <si>
    <t>FEC.ktoe.LT.Res.HH.Thermal.SH.Solids.SH.Solids</t>
  </si>
  <si>
    <t>FEC.ktoe.LT.Res.HH.Thermal.SH.Solids.SH.Elec</t>
  </si>
  <si>
    <t>FEC.ktoe.LT.Res.HH.Thermal.SH.Solids.SC</t>
  </si>
  <si>
    <t>FEC.ktoe.LT.Res.HH.Thermal.SH.Solids.SC.AC.Elec</t>
  </si>
  <si>
    <t>FEC.ktoe.LT.Res.HH.Thermal.SH.Solids.WH</t>
  </si>
  <si>
    <t>FEC.ktoe.LT.Res.HH.Thermal.SH.Solids.WH.Solids.NoSolar.Solids</t>
  </si>
  <si>
    <t>FEC.ktoe.LT.Res.HH.Thermal.SH.Solids.WH.LPG.NoSolar.LPG</t>
  </si>
  <si>
    <t>FEC.ktoe.LT.Res.HH.Thermal.SH.Solids.WH.LPG.Solar</t>
  </si>
  <si>
    <t>FEC.ktoe.LT.Res.HH.Thermal.SH.Solids.WH.LPG.Solar.LPG</t>
  </si>
  <si>
    <t>FEC.ktoe.LT.Res.HH.Thermal.SH.Solids.WH.LPG.Solar.Solar</t>
  </si>
  <si>
    <t>FEC.ktoe.LT.Res.HH.Thermal.SH.Solids.WH.Elc.NoSolar.Elec</t>
  </si>
  <si>
    <t>FEC.ktoe.LT.Res.HH.Thermal.SH.Solids.WH.Elc.Solar</t>
  </si>
  <si>
    <t>FEC.ktoe.LT.Res.HH.Thermal.SH.Solids.WH.Elc.Solar.Elec</t>
  </si>
  <si>
    <t>FEC.ktoe.LT.Res.HH.Thermal.SH.Solids.WH.Elc.Solar.Solar</t>
  </si>
  <si>
    <t>FEC.ktoe.LT.Res.HH.Thermal.SH.Solids.CO</t>
  </si>
  <si>
    <t>FEC.ktoe.LT.Res.HH.Thermal.SH.Solids.CO.Solids.Solids</t>
  </si>
  <si>
    <t>FEC.ktoe.LT.Res.HH.Thermal.SH.Solids.CO.LPG.LPG</t>
  </si>
  <si>
    <t>FEC.ktoe.LT.Res.HH.Thermal.SH.Solids.CO.Elc.Elec</t>
  </si>
  <si>
    <t>FEC.ktoe.LT.Res.HH.Thermal.SH.LPG</t>
  </si>
  <si>
    <t>FEC.ktoe.LT.Res.HH.Thermal.SH.LPG.SH</t>
  </si>
  <si>
    <t>FEC.ktoe.LT.Res.HH.Thermal.SH.LPG.SH.LPG</t>
  </si>
  <si>
    <t>FEC.ktoe.LT.Res.HH.Thermal.SH.LPG.SH.Elec</t>
  </si>
  <si>
    <t>FEC.ktoe.LT.Res.HH.Thermal.SH.LPG.SC</t>
  </si>
  <si>
    <t>FEC.ktoe.LT.Res.HH.Thermal.SH.LPG.SC.AC.Elec</t>
  </si>
  <si>
    <t>FEC.ktoe.LT.Res.HH.Thermal.SH.LPG.WH</t>
  </si>
  <si>
    <t>FEC.ktoe.LT.Res.HH.Thermal.SH.LPG.WH.LPG.NoSolar.LPG</t>
  </si>
  <si>
    <t>FEC.ktoe.LT.Res.HH.Thermal.SH.LPG.WH.LPG.Solar</t>
  </si>
  <si>
    <t>FEC.ktoe.LT.Res.HH.Thermal.SH.LPG.WH.LPG.Solar.LPG</t>
  </si>
  <si>
    <t>FEC.ktoe.LT.Res.HH.Thermal.SH.LPG.WH.LPG.Solar.Solar</t>
  </si>
  <si>
    <t>FEC.ktoe.LT.Res.HH.Thermal.SH.LPG.WH.Elc.NoSolar.Elec</t>
  </si>
  <si>
    <t>FEC.ktoe.LT.Res.HH.Thermal.SH.LPG.WH.Elc.Solar</t>
  </si>
  <si>
    <t>FEC.ktoe.LT.Res.HH.Thermal.SH.LPG.WH.Elc.Solar.Elec</t>
  </si>
  <si>
    <t>FEC.ktoe.LT.Res.HH.Thermal.SH.LPG.WH.Elc.Solar.Solar</t>
  </si>
  <si>
    <t>FEC.ktoe.LT.Res.HH.Thermal.SH.LPG.CO</t>
  </si>
  <si>
    <t>FEC.ktoe.LT.Res.HH.Thermal.SH.LPG.CO.LPG.LPG</t>
  </si>
  <si>
    <t>FEC.ktoe.LT.Res.HH.Thermal.SH.LPG.CO.Elc.Elec</t>
  </si>
  <si>
    <t>FEC.ktoe.LT.Res.HH.Thermal.SH.Oil</t>
  </si>
  <si>
    <t>FEC.ktoe.LT.Res.HH.Thermal.SH.Oil.SH</t>
  </si>
  <si>
    <t>FEC.ktoe.LT.Res.HH.Thermal.SH.Oil.SH.Oil</t>
  </si>
  <si>
    <t>FEC.ktoe.LT.Res.HH.Thermal.SH.Oil.SH.Elec</t>
  </si>
  <si>
    <t>FEC.ktoe.LT.Res.HH.Thermal.SH.Oil.SC</t>
  </si>
  <si>
    <t>FEC.ktoe.LT.Res.HH.Thermal.SH.Oil.SC.AC.Elec</t>
  </si>
  <si>
    <t>FEC.ktoe.LT.Res.HH.Thermal.SH.Oil.WH</t>
  </si>
  <si>
    <t>FEC.ktoe.LT.Res.HH.Thermal.SH.Oil.WH.Oil.NoSolar.Oil</t>
  </si>
  <si>
    <t>FEC.ktoe.LT.Res.HH.Thermal.SH.Oil.WH.Oil.Solar</t>
  </si>
  <si>
    <t>FEC.ktoe.LT.Res.HH.Thermal.SH.Oil.WH.Oil.Solar.Oil</t>
  </si>
  <si>
    <t>FEC.ktoe.LT.Res.HH.Thermal.SH.Oil.WH.Oil.Solar.Solar</t>
  </si>
  <si>
    <t>FEC.ktoe.LT.Res.HH.Thermal.SH.Oil.WH.Elc.NoSolar.Elec</t>
  </si>
  <si>
    <t>FEC.ktoe.LT.Res.HH.Thermal.SH.Oil.WH.Elc.Solar</t>
  </si>
  <si>
    <t>FEC.ktoe.LT.Res.HH.Thermal.SH.Oil.WH.Elc.Solar.Elec</t>
  </si>
  <si>
    <t>FEC.ktoe.LT.Res.HH.Thermal.SH.Oil.WH.Elc.Solar.Solar</t>
  </si>
  <si>
    <t>FEC.ktoe.LT.Res.HH.Thermal.SH.Oil.CO</t>
  </si>
  <si>
    <t>FEC.ktoe.LT.Res.HH.Thermal.SH.Oil.CO.LPG.LPG</t>
  </si>
  <si>
    <t>FEC.ktoe.LT.Res.HH.Thermal.SH.Oil.CO.Elc.Elec</t>
  </si>
  <si>
    <t>FEC.ktoe.LT.Res.HH.Thermal.SH.Gas</t>
  </si>
  <si>
    <t>FEC.ktoe.LT.Res.HH.Thermal.SH.Gas.SH</t>
  </si>
  <si>
    <t>FEC.ktoe.LT.Res.HH.Thermal.SH.Gas.SH.Gas</t>
  </si>
  <si>
    <t>FEC.ktoe.LT.Res.HH.Thermal.SH.Gas.SH.Elec</t>
  </si>
  <si>
    <t>FEC.ktoe.LT.Res.HH.Thermal.SH.Gas.SC</t>
  </si>
  <si>
    <t>FEC.ktoe.LT.Res.HH.Thermal.SH.Gas.SC.AC.Elec</t>
  </si>
  <si>
    <t>FEC.ktoe.LT.Res.HH.Thermal.SH.Gas.WH</t>
  </si>
  <si>
    <t>FEC.ktoe.LT.Res.HH.Thermal.SH.Gas.WH.Gas.NoSolar.Gas</t>
  </si>
  <si>
    <t>FEC.ktoe.LT.Res.HH.Thermal.SH.Gas.WH.Gas.Solar</t>
  </si>
  <si>
    <t>FEC.ktoe.LT.Res.HH.Thermal.SH.Gas.WH.Gas.Solar.Gas</t>
  </si>
  <si>
    <t>FEC.ktoe.LT.Res.HH.Thermal.SH.Gas.WH.Gas.Solar.Solar</t>
  </si>
  <si>
    <t>FEC.ktoe.LT.Res.HH.Thermal.SH.Gas.WH.Elc.NoSolar.Elec</t>
  </si>
  <si>
    <t>FEC.ktoe.LT.Res.HH.Thermal.SH.Gas.WH.Elc.Solar</t>
  </si>
  <si>
    <t>FEC.ktoe.LT.Res.HH.Thermal.SH.Gas.WH.Elc.Solar.Elec</t>
  </si>
  <si>
    <t>FEC.ktoe.LT.Res.HH.Thermal.SH.Gas.WH.Elc.Solar.Solar</t>
  </si>
  <si>
    <t>FEC.ktoe.LT.Res.HH.Thermal.SH.Gas.CO</t>
  </si>
  <si>
    <t>FEC.ktoe.LT.Res.HH.Thermal.SH.Gas.CO.Gas.Gas</t>
  </si>
  <si>
    <t>FEC.ktoe.LT.Res.HH.Thermal.SH.Gas.CO.Elc.Elec</t>
  </si>
  <si>
    <t>FEC.ktoe.LT.Res.HH.Thermal.SH.Biomass</t>
  </si>
  <si>
    <t>FEC.ktoe.LT.Res.HH.Thermal.SH.Biomass.SH</t>
  </si>
  <si>
    <t>FEC.ktoe.LT.Res.HH.Thermal.SH.Biomass.SH.Biomass</t>
  </si>
  <si>
    <t>FEC.ktoe.LT.Res.HH.Thermal.SH.Biomass.SH.Elec</t>
  </si>
  <si>
    <t>FEC.ktoe.LT.Res.HH.Thermal.SH.Biomass.SC</t>
  </si>
  <si>
    <t>FEC.ktoe.LT.Res.HH.Thermal.SH.Biomass.SC.AC.Elec</t>
  </si>
  <si>
    <t>FEC.ktoe.LT.Res.HH.Thermal.SH.Biomass.WH</t>
  </si>
  <si>
    <t>FEC.ktoe.LT.Res.HH.Thermal.SH.Biomass.WH.Biomass.NoSolar.Biomass</t>
  </si>
  <si>
    <t>FEC.ktoe.LT.Res.HH.Thermal.SH.Biomass.WH.Biomass.Solar</t>
  </si>
  <si>
    <t>FEC.ktoe.LT.Res.HH.Thermal.SH.Biomass.WH.Biomass.Solar.Biomass</t>
  </si>
  <si>
    <t>FEC.ktoe.LT.Res.HH.Thermal.SH.Biomass.WH.Biomass.Solar.Solar</t>
  </si>
  <si>
    <t>FEC.ktoe.LT.Res.HH.Thermal.SH.Biomass.WH.LPG.NoSolar.LPG</t>
  </si>
  <si>
    <t>FEC.ktoe.LT.Res.HH.Thermal.SH.Biomass.WH.LPG.Solar</t>
  </si>
  <si>
    <t>FEC.ktoe.LT.Res.HH.Thermal.SH.Biomass.WH.LPG.Solar.LPG</t>
  </si>
  <si>
    <t>FEC.ktoe.LT.Res.HH.Thermal.SH.Biomass.WH.LPG.Solar.Solar</t>
  </si>
  <si>
    <t>FEC.ktoe.LT.Res.HH.Thermal.SH.Biomass.WH.Elc.NoSolar.Elec</t>
  </si>
  <si>
    <t>FEC.ktoe.LT.Res.HH.Thermal.SH.Biomass.WH.Elc.Solar</t>
  </si>
  <si>
    <t>FEC.ktoe.LT.Res.HH.Thermal.SH.Biomass.WH.Elc.Solar.Elec</t>
  </si>
  <si>
    <t>FEC.ktoe.LT.Res.HH.Thermal.SH.Biomass.WH.Elc.Solar.Solar</t>
  </si>
  <si>
    <t>FEC.ktoe.LT.Res.HH.Thermal.SH.Biomass.CO</t>
  </si>
  <si>
    <t>FEC.ktoe.LT.Res.HH.Thermal.SH.Biomass.CO.Biomass.Biomass</t>
  </si>
  <si>
    <t>FEC.ktoe.LT.Res.HH.Thermal.SH.Biomass.CO.LPG.LPG</t>
  </si>
  <si>
    <t>FEC.ktoe.LT.Res.HH.Thermal.SH.Biomass.CO.Elc.Elec</t>
  </si>
  <si>
    <t>FEC.ktoe.LT.Res.HH.Thermal.SH.Geo</t>
  </si>
  <si>
    <t>FEC.ktoe.LT.Res.HH.Thermal.SH.Geo.SH</t>
  </si>
  <si>
    <t>FEC.ktoe.LT.Res.HH.Thermal.SH.Geo.SH.Geo</t>
  </si>
  <si>
    <t>FEC.ktoe.LT.Res.HH.Thermal.SH.Geo.SH.Elec</t>
  </si>
  <si>
    <t>FEC.ktoe.LT.Res.HH.Thermal.SH.Geo.SC</t>
  </si>
  <si>
    <t>FEC.ktoe.LT.Res.HH.Thermal.SH.Geo.SC.AC.Elec</t>
  </si>
  <si>
    <t>FEC.ktoe.LT.Res.HH.Thermal.SH.Geo.WH</t>
  </si>
  <si>
    <t>FEC.ktoe.LT.Res.HH.Thermal.SH.Geo.WH.Geo.NoSolar.Geo</t>
  </si>
  <si>
    <t>FEC.ktoe.LT.Res.HH.Thermal.SH.Geo.WH.Geo.Solar</t>
  </si>
  <si>
    <t>FEC.ktoe.LT.Res.HH.Thermal.SH.Geo.WH.Geo.Solar.Geo</t>
  </si>
  <si>
    <t>FEC.ktoe.LT.Res.HH.Thermal.SH.Geo.WH.Geo.Solar.Solar</t>
  </si>
  <si>
    <t>FEC.ktoe.LT.Res.HH.Thermal.SH.Geo.WH.Elc.NoSolar.Elec</t>
  </si>
  <si>
    <t>FEC.ktoe.LT.Res.HH.Thermal.SH.Geo.WH.Elc.Solar</t>
  </si>
  <si>
    <t>FEC.ktoe.LT.Res.HH.Thermal.SH.Geo.WH.Elc.Solar.Elec</t>
  </si>
  <si>
    <t>FEC.ktoe.LT.Res.HH.Thermal.SH.Geo.WH.Elc.Solar.Solar</t>
  </si>
  <si>
    <t>FEC.ktoe.LT.Res.HH.Thermal.SH.Geo.CO</t>
  </si>
  <si>
    <t>FEC.ktoe.LT.Res.HH.Thermal.SH.Geo.CO.LPG.LPG</t>
  </si>
  <si>
    <t>FEC.ktoe.LT.Res.HH.Thermal.SH.Geo.CO.Elc.Elec</t>
  </si>
  <si>
    <t>FEC.ktoe.LT.Res.HH.Thermal.SH.DistrHeat</t>
  </si>
  <si>
    <t>FEC.ktoe.LT.Res.HH.Thermal.SH.DistrHeat.SH</t>
  </si>
  <si>
    <t>FEC.ktoe.LT.Res.HH.Thermal.SH.DistrHeat.SH.Steam_Distr</t>
  </si>
  <si>
    <t>FEC.ktoe.LT.Res.HH.Thermal.SH.DistrHeat.SH.Elec</t>
  </si>
  <si>
    <t>FEC.ktoe.LT.Res.HH.Thermal.SH.DistrHeat.SC</t>
  </si>
  <si>
    <t>FEC.ktoe.LT.Res.HH.Thermal.SH.DistrHeat.SC.AC.Elec</t>
  </si>
  <si>
    <t>FEC.ktoe.LT.Res.HH.Thermal.SH.DistrHeat.WH</t>
  </si>
  <si>
    <t>FEC.ktoe.LT.Res.HH.Thermal.SH.DistrHeat.WH.DistrHeat.NoSolar.Steam_Distr</t>
  </si>
  <si>
    <t>FEC.ktoe.LT.Res.HH.Thermal.SH.DistrHeat.WH.DistrHeat.Solar</t>
  </si>
  <si>
    <t>FEC.ktoe.LT.Res.HH.Thermal.SH.DistrHeat.WH.DistrHeat.Solar.Steam_Distr</t>
  </si>
  <si>
    <t>FEC.ktoe.LT.Res.HH.Thermal.SH.DistrHeat.WH.DistrHeat.Solar.Solar</t>
  </si>
  <si>
    <t>FEC.ktoe.LT.Res.HH.Thermal.SH.DistrHeat.WH.Elc.NoSolar.Elec</t>
  </si>
  <si>
    <t>FEC.ktoe.LT.Res.HH.Thermal.SH.DistrHeat.WH.Elc.Solar</t>
  </si>
  <si>
    <t>FEC.ktoe.LT.Res.HH.Thermal.SH.DistrHeat.WH.Elc.Solar.Elec</t>
  </si>
  <si>
    <t>FEC.ktoe.LT.Res.HH.Thermal.SH.DistrHeat.WH.Elc.Solar.Solar</t>
  </si>
  <si>
    <t>FEC.ktoe.LT.Res.HH.Thermal.SH.DistrHeat.CO</t>
  </si>
  <si>
    <t>FEC.ktoe.LT.Res.HH.Thermal.SH.DistrHeat.CO.LPG.LPG</t>
  </si>
  <si>
    <t>FEC.ktoe.LT.Res.HH.Thermal.SH.DistrHeat.CO.Elc.Elec</t>
  </si>
  <si>
    <t>FEC.ktoe.LT.Res.HH.Thermal.SH.AdvElc</t>
  </si>
  <si>
    <t>FEC.ktoe.LT.Res.HH.Thermal.SH.AdvElc.SH</t>
  </si>
  <si>
    <t>FEC.ktoe.LT.Res.HH.Thermal.SH.AdvElc.SH.Elec</t>
  </si>
  <si>
    <t>FEC.ktoe.LT.Res.HH.Thermal.SH.AdvElc.SC</t>
  </si>
  <si>
    <t>FEC.ktoe.LT.Res.HH.Thermal.SH.AdvElc.SC.AC.Elec</t>
  </si>
  <si>
    <t>FEC.ktoe.LT.Res.HH.Thermal.SH.AdvElc.WH</t>
  </si>
  <si>
    <t>FEC.ktoe.LT.Res.HH.Thermal.SH.AdvElc.WH.LPG.NoSolar.LPG</t>
  </si>
  <si>
    <t>FEC.ktoe.LT.Res.HH.Thermal.SH.AdvElc.WH.LPG.Solar</t>
  </si>
  <si>
    <t>FEC.ktoe.LT.Res.HH.Thermal.SH.AdvElc.WH.LPG.Solar.LPG</t>
  </si>
  <si>
    <t>FEC.ktoe.LT.Res.HH.Thermal.SH.AdvElc.WH.LPG.Solar.Solar</t>
  </si>
  <si>
    <t>FEC.ktoe.LT.Res.HH.Thermal.SH.AdvElc.WH.Elc.NoSolar.Elec</t>
  </si>
  <si>
    <t>FEC.ktoe.LT.Res.HH.Thermal.SH.AdvElc.WH.Elc.Solar</t>
  </si>
  <si>
    <t>FEC.ktoe.LT.Res.HH.Thermal.SH.AdvElc.WH.Elc.Solar.Elec</t>
  </si>
  <si>
    <t>FEC.ktoe.LT.Res.HH.Thermal.SH.AdvElc.WH.Elc.Solar.Solar</t>
  </si>
  <si>
    <t>FEC.ktoe.LT.Res.HH.Thermal.SH.AdvElc.CO</t>
  </si>
  <si>
    <t>FEC.ktoe.LT.Res.HH.Thermal.SH.AdvElc.CO.LPG.LPG</t>
  </si>
  <si>
    <t>FEC.ktoe.LT.Res.HH.Thermal.SH.AdvElc.CO.Elc.Elec</t>
  </si>
  <si>
    <t>FEC.ktoe.LT.Res.HH.Thermal.SH.ConvElc</t>
  </si>
  <si>
    <t>FEC.ktoe.LT.Res.HH.Thermal.SH.ConvElc.SH</t>
  </si>
  <si>
    <t>FEC.ktoe.LT.Res.HH.Thermal.SH.ConvElc.SH.Elec</t>
  </si>
  <si>
    <t>FEC.ktoe.LT.Res.HH.Thermal.SH.ConvElc.SC</t>
  </si>
  <si>
    <t>FEC.ktoe.LT.Res.HH.Thermal.SH.ConvElc.SC.AC.Elec</t>
  </si>
  <si>
    <t>FEC.ktoe.LT.Res.HH.Thermal.SH.ConvElc.WH</t>
  </si>
  <si>
    <t>FEC.ktoe.LT.Res.HH.Thermal.SH.ConvElc.WH.LPG.NoSolar.LPG</t>
  </si>
  <si>
    <t>FEC.ktoe.LT.Res.HH.Thermal.SH.ConvElc.WH.LPG.Solar</t>
  </si>
  <si>
    <t>FEC.ktoe.LT.Res.HH.Thermal.SH.ConvElc.WH.LPG.Solar.LPG</t>
  </si>
  <si>
    <t>FEC.ktoe.LT.Res.HH.Thermal.SH.ConvElc.WH.LPG.Solar.Solar</t>
  </si>
  <si>
    <t>FEC.ktoe.LT.Res.HH.Thermal.SH.ConvElc.WH.Elc.NoSolar.Elec</t>
  </si>
  <si>
    <t>FEC.ktoe.LT.Res.HH.Thermal.SH.ConvElc.WH.Elc.Solar</t>
  </si>
  <si>
    <t>FEC.ktoe.LT.Res.HH.Thermal.SH.ConvElc.WH.Elc.Solar.Elec</t>
  </si>
  <si>
    <t>FEC.ktoe.LT.Res.HH.Thermal.SH.ConvElc.WH.Elc.Solar.Solar</t>
  </si>
  <si>
    <t>FEC.ktoe.LT.Res.HH.Thermal.SH.ConvElc.CO</t>
  </si>
  <si>
    <t>FEC.ktoe.LT.Res.HH.Thermal.SH.ConvElc.CO.LPG.LPG</t>
  </si>
  <si>
    <t>FEC.ktoe.LT.Res.HH.Thermal.SH.ConvElc.CO.Elc.Elec</t>
  </si>
  <si>
    <t>LT - Thermal energy service (detailed structure)</t>
  </si>
  <si>
    <t>TES.ktoe.LT.Res.HH.Thermal.SH.Solids</t>
  </si>
  <si>
    <t>TES.ktoe.LT.Res.HH.Thermal.SH.Solids.SH</t>
  </si>
  <si>
    <t>TES.ktoe.LT.Res.HH.Thermal.SH.Solids.SH.Solids</t>
  </si>
  <si>
    <t>TES.ktoe.LT.Res.HH.Thermal.SH.Solids.SH.Elec</t>
  </si>
  <si>
    <t>TES.ktoe.LT.Res.HH.Thermal.SH.Solids.SC</t>
  </si>
  <si>
    <t>TES.ktoe.LT.Res.HH.Thermal.SH.Solids.SC.AC.Elec</t>
  </si>
  <si>
    <t>TES.ktoe.LT.Res.HH.Thermal.SH.Solids.WH</t>
  </si>
  <si>
    <t>TES.ktoe.LT.Res.HH.Thermal.SH.Solids.WH.Solids.NoSolar.Solids</t>
  </si>
  <si>
    <t>TES.ktoe.LT.Res.HH.Thermal.SH.Solids.WH.LPG.NoSolar.LPG</t>
  </si>
  <si>
    <t>TES.ktoe.LT.Res.HH.Thermal.SH.Solids.WH.LPG.Solar</t>
  </si>
  <si>
    <t>TES.ktoe.LT.Res.HH.Thermal.SH.Solids.WH.LPG.Solar.LPG</t>
  </si>
  <si>
    <t>TES.ktoe.LT.Res.HH.Thermal.SH.Solids.WH.LPG.Solar.Solar</t>
  </si>
  <si>
    <t>TES.ktoe.LT.Res.HH.Thermal.SH.Solids.WH.Elc.NoSolar.Elec</t>
  </si>
  <si>
    <t>TES.ktoe.LT.Res.HH.Thermal.SH.Solids.WH.Elc.Solar</t>
  </si>
  <si>
    <t>TES.ktoe.LT.Res.HH.Thermal.SH.Solids.WH.Elc.Solar.Elec</t>
  </si>
  <si>
    <t>TES.ktoe.LT.Res.HH.Thermal.SH.Solids.WH.Elc.Solar.Solar</t>
  </si>
  <si>
    <t>TES.ktoe.LT.Res.HH.Thermal.SH.Solids.CO</t>
  </si>
  <si>
    <t>TES.ktoe.LT.Res.HH.Thermal.SH.Solids.CO.Solids.Solids</t>
  </si>
  <si>
    <t>TES.ktoe.LT.Res.HH.Thermal.SH.Solids.CO.LPG.LPG</t>
  </si>
  <si>
    <t>TES.ktoe.LT.Res.HH.Thermal.SH.Solids.CO.Elc.Elec</t>
  </si>
  <si>
    <t>TES.ktoe.LT.Res.HH.Thermal.SH.LPG</t>
  </si>
  <si>
    <t>TES.ktoe.LT.Res.HH.Thermal.SH.LPG.SH</t>
  </si>
  <si>
    <t>TES.ktoe.LT.Res.HH.Thermal.SH.LPG.SH.LPG</t>
  </si>
  <si>
    <t>TES.ktoe.LT.Res.HH.Thermal.SH.LPG.SH.Elec</t>
  </si>
  <si>
    <t>TES.ktoe.LT.Res.HH.Thermal.SH.LPG.SC</t>
  </si>
  <si>
    <t>TES.ktoe.LT.Res.HH.Thermal.SH.LPG.SC.AC.Elec</t>
  </si>
  <si>
    <t>TES.ktoe.LT.Res.HH.Thermal.SH.LPG.WH</t>
  </si>
  <si>
    <t>TES.ktoe.LT.Res.HH.Thermal.SH.LPG.WH.LPG.NoSolar.LPG</t>
  </si>
  <si>
    <t>TES.ktoe.LT.Res.HH.Thermal.SH.LPG.WH.LPG.Solar</t>
  </si>
  <si>
    <t>TES.ktoe.LT.Res.HH.Thermal.SH.LPG.WH.LPG.Solar.LPG</t>
  </si>
  <si>
    <t>TES.ktoe.LT.Res.HH.Thermal.SH.LPG.WH.LPG.Solar.Solar</t>
  </si>
  <si>
    <t>TES.ktoe.LT.Res.HH.Thermal.SH.LPG.WH.Elc.NoSolar.Elec</t>
  </si>
  <si>
    <t>TES.ktoe.LT.Res.HH.Thermal.SH.LPG.WH.Elc.Solar</t>
  </si>
  <si>
    <t>TES.ktoe.LT.Res.HH.Thermal.SH.LPG.WH.Elc.Solar.Elec</t>
  </si>
  <si>
    <t>TES.ktoe.LT.Res.HH.Thermal.SH.LPG.WH.Elc.Solar.Solar</t>
  </si>
  <si>
    <t>TES.ktoe.LT.Res.HH.Thermal.SH.LPG.CO</t>
  </si>
  <si>
    <t>TES.ktoe.LT.Res.HH.Thermal.SH.LPG.CO.LPG.LPG</t>
  </si>
  <si>
    <t>TES.ktoe.LT.Res.HH.Thermal.SH.LPG.CO.Elc.Elec</t>
  </si>
  <si>
    <t>TES.ktoe.LT.Res.HH.Thermal.SH.Oil</t>
  </si>
  <si>
    <t>TES.ktoe.LT.Res.HH.Thermal.SH.Oil.SH</t>
  </si>
  <si>
    <t>TES.ktoe.LT.Res.HH.Thermal.SH.Oil.SH.Oil</t>
  </si>
  <si>
    <t>TES.ktoe.LT.Res.HH.Thermal.SH.Oil.SH.Elec</t>
  </si>
  <si>
    <t>TES.ktoe.LT.Res.HH.Thermal.SH.Oil.SC</t>
  </si>
  <si>
    <t>TES.ktoe.LT.Res.HH.Thermal.SH.Oil.SC.AC.Elec</t>
  </si>
  <si>
    <t>TES.ktoe.LT.Res.HH.Thermal.SH.Oil.WH</t>
  </si>
  <si>
    <t>TES.ktoe.LT.Res.HH.Thermal.SH.Oil.WH.Oil.NoSolar.Oil</t>
  </si>
  <si>
    <t>TES.ktoe.LT.Res.HH.Thermal.SH.Oil.WH.Oil.Solar</t>
  </si>
  <si>
    <t>TES.ktoe.LT.Res.HH.Thermal.SH.Oil.WH.Oil.Solar.Oil</t>
  </si>
  <si>
    <t>TES.ktoe.LT.Res.HH.Thermal.SH.Oil.WH.Oil.Solar.Solar</t>
  </si>
  <si>
    <t>TES.ktoe.LT.Res.HH.Thermal.SH.Oil.WH.Elc.NoSolar.Elec</t>
  </si>
  <si>
    <t>TES.ktoe.LT.Res.HH.Thermal.SH.Oil.WH.Elc.Solar</t>
  </si>
  <si>
    <t>TES.ktoe.LT.Res.HH.Thermal.SH.Oil.WH.Elc.Solar.Elec</t>
  </si>
  <si>
    <t>TES.ktoe.LT.Res.HH.Thermal.SH.Oil.WH.Elc.Solar.Solar</t>
  </si>
  <si>
    <t>TES.ktoe.LT.Res.HH.Thermal.SH.Oil.CO</t>
  </si>
  <si>
    <t>TES.ktoe.LT.Res.HH.Thermal.SH.Oil.CO.LPG.LPG</t>
  </si>
  <si>
    <t>TES.ktoe.LT.Res.HH.Thermal.SH.Oil.CO.Elc.Elec</t>
  </si>
  <si>
    <t>TES.ktoe.LT.Res.HH.Thermal.SH.Gas</t>
  </si>
  <si>
    <t>TES.ktoe.LT.Res.HH.Thermal.SH.Gas.SH</t>
  </si>
  <si>
    <t>TES.ktoe.LT.Res.HH.Thermal.SH.Gas.SH.Gas</t>
  </si>
  <si>
    <t>TES.ktoe.LT.Res.HH.Thermal.SH.Gas.SH.Elec</t>
  </si>
  <si>
    <t>TES.ktoe.LT.Res.HH.Thermal.SH.Gas.SC</t>
  </si>
  <si>
    <t>TES.ktoe.LT.Res.HH.Thermal.SH.Gas.SC.AC.Elec</t>
  </si>
  <si>
    <t>TES.ktoe.LT.Res.HH.Thermal.SH.Gas.WH</t>
  </si>
  <si>
    <t>TES.ktoe.LT.Res.HH.Thermal.SH.Gas.WH.Gas.NoSolar.Gas</t>
  </si>
  <si>
    <t>TES.ktoe.LT.Res.HH.Thermal.SH.Gas.WH.Gas.Solar</t>
  </si>
  <si>
    <t>TES.ktoe.LT.Res.HH.Thermal.SH.Gas.WH.Gas.Solar.Gas</t>
  </si>
  <si>
    <t>TES.ktoe.LT.Res.HH.Thermal.SH.Gas.WH.Gas.Solar.Solar</t>
  </si>
  <si>
    <t>TES.ktoe.LT.Res.HH.Thermal.SH.Gas.WH.Elc.NoSolar.Elec</t>
  </si>
  <si>
    <t>TES.ktoe.LT.Res.HH.Thermal.SH.Gas.WH.Elc.Solar</t>
  </si>
  <si>
    <t>TES.ktoe.LT.Res.HH.Thermal.SH.Gas.WH.Elc.Solar.Elec</t>
  </si>
  <si>
    <t>TES.ktoe.LT.Res.HH.Thermal.SH.Gas.WH.Elc.Solar.Solar</t>
  </si>
  <si>
    <t>TES.ktoe.LT.Res.HH.Thermal.SH.Gas.CO</t>
  </si>
  <si>
    <t>TES.ktoe.LT.Res.HH.Thermal.SH.Gas.CO.Gas.Gas</t>
  </si>
  <si>
    <t>TES.ktoe.LT.Res.HH.Thermal.SH.Gas.CO.Elc.Elec</t>
  </si>
  <si>
    <t>TES.ktoe.LT.Res.HH.Thermal.SH.Biomass</t>
  </si>
  <si>
    <t>TES.ktoe.LT.Res.HH.Thermal.SH.Biomass.SH</t>
  </si>
  <si>
    <t>TES.ktoe.LT.Res.HH.Thermal.SH.Biomass.SH.Biomass</t>
  </si>
  <si>
    <t>TES.ktoe.LT.Res.HH.Thermal.SH.Biomass.SH.Elec</t>
  </si>
  <si>
    <t>TES.ktoe.LT.Res.HH.Thermal.SH.Biomass.SC</t>
  </si>
  <si>
    <t>TES.ktoe.LT.Res.HH.Thermal.SH.Biomass.SC.AC.Elec</t>
  </si>
  <si>
    <t>TES.ktoe.LT.Res.HH.Thermal.SH.Biomass.WH</t>
  </si>
  <si>
    <t>TES.ktoe.LT.Res.HH.Thermal.SH.Biomass.WH.Biomass.NoSolar.Biomass</t>
  </si>
  <si>
    <t>TES.ktoe.LT.Res.HH.Thermal.SH.Biomass.WH.Biomass.Solar</t>
  </si>
  <si>
    <t>TES.ktoe.LT.Res.HH.Thermal.SH.Biomass.WH.Biomass.Solar.Biomass</t>
  </si>
  <si>
    <t>TES.ktoe.LT.Res.HH.Thermal.SH.Biomass.WH.Biomass.Solar.Solar</t>
  </si>
  <si>
    <t>TES.ktoe.LT.Res.HH.Thermal.SH.Biomass.WH.LPG.NoSolar.LPG</t>
  </si>
  <si>
    <t>TES.ktoe.LT.Res.HH.Thermal.SH.Biomass.WH.LPG.Solar</t>
  </si>
  <si>
    <t>TES.ktoe.LT.Res.HH.Thermal.SH.Biomass.WH.LPG.Solar.LPG</t>
  </si>
  <si>
    <t>TES.ktoe.LT.Res.HH.Thermal.SH.Biomass.WH.LPG.Solar.Solar</t>
  </si>
  <si>
    <t>TES.ktoe.LT.Res.HH.Thermal.SH.Biomass.WH.Elc.NoSolar.Elec</t>
  </si>
  <si>
    <t>TES.ktoe.LT.Res.HH.Thermal.SH.Biomass.WH.Elc.Solar</t>
  </si>
  <si>
    <t>TES.ktoe.LT.Res.HH.Thermal.SH.Biomass.WH.Elc.Solar.Elec</t>
  </si>
  <si>
    <t>TES.ktoe.LT.Res.HH.Thermal.SH.Biomass.WH.Elc.Solar.Solar</t>
  </si>
  <si>
    <t>TES.ktoe.LT.Res.HH.Thermal.SH.Biomass.CO</t>
  </si>
  <si>
    <t>TES.ktoe.LT.Res.HH.Thermal.SH.Biomass.CO.Biomass.Biomass</t>
  </si>
  <si>
    <t>TES.ktoe.LT.Res.HH.Thermal.SH.Biomass.CO.LPG.LPG</t>
  </si>
  <si>
    <t>TES.ktoe.LT.Res.HH.Thermal.SH.Biomass.CO.Elc.Elec</t>
  </si>
  <si>
    <t>TES.ktoe.LT.Res.HH.Thermal.SH.Geo</t>
  </si>
  <si>
    <t>TES.ktoe.LT.Res.HH.Thermal.SH.Geo.SH</t>
  </si>
  <si>
    <t>TES.ktoe.LT.Res.HH.Thermal.SH.Geo.SH.Geo</t>
  </si>
  <si>
    <t>TES.ktoe.LT.Res.HH.Thermal.SH.Geo.SH.Elec</t>
  </si>
  <si>
    <t>TES.ktoe.LT.Res.HH.Thermal.SH.Geo.SC</t>
  </si>
  <si>
    <t>TES.ktoe.LT.Res.HH.Thermal.SH.Geo.SC.AC.Elec</t>
  </si>
  <si>
    <t>TES.ktoe.LT.Res.HH.Thermal.SH.Geo.WH</t>
  </si>
  <si>
    <t>TES.ktoe.LT.Res.HH.Thermal.SH.Geo.WH.Geo.NoSolar.Geo</t>
  </si>
  <si>
    <t>TES.ktoe.LT.Res.HH.Thermal.SH.Geo.WH.Geo.Solar</t>
  </si>
  <si>
    <t>TES.ktoe.LT.Res.HH.Thermal.SH.Geo.WH.Geo.Solar.Geo</t>
  </si>
  <si>
    <t>TES.ktoe.LT.Res.HH.Thermal.SH.Geo.WH.Geo.Solar.Solar</t>
  </si>
  <si>
    <t>TES.ktoe.LT.Res.HH.Thermal.SH.Geo.WH.Elc.NoSolar.Elec</t>
  </si>
  <si>
    <t>TES.ktoe.LT.Res.HH.Thermal.SH.Geo.WH.Elc.Solar</t>
  </si>
  <si>
    <t>TES.ktoe.LT.Res.HH.Thermal.SH.Geo.WH.Elc.Solar.Elec</t>
  </si>
  <si>
    <t>TES.ktoe.LT.Res.HH.Thermal.SH.Geo.WH.Elc.Solar.Solar</t>
  </si>
  <si>
    <t>TES.ktoe.LT.Res.HH.Thermal.SH.Geo.CO</t>
  </si>
  <si>
    <t>TES.ktoe.LT.Res.HH.Thermal.SH.Geo.CO.LPG.LPG</t>
  </si>
  <si>
    <t>TES.ktoe.LT.Res.HH.Thermal.SH.Geo.CO.Elc.Elec</t>
  </si>
  <si>
    <t>TES.ktoe.LT.Res.HH.Thermal.SH.DistrHeat</t>
  </si>
  <si>
    <t>TES.ktoe.LT.Res.HH.Thermal.SH.DistrHeat.SH</t>
  </si>
  <si>
    <t>TES.ktoe.LT.Res.HH.Thermal.SH.DistrHeat.SH.Steam_Distr</t>
  </si>
  <si>
    <t>TES.ktoe.LT.Res.HH.Thermal.SH.DistrHeat.SH.Elec</t>
  </si>
  <si>
    <t>TES.ktoe.LT.Res.HH.Thermal.SH.DistrHeat.SC</t>
  </si>
  <si>
    <t>TES.ktoe.LT.Res.HH.Thermal.SH.DistrHeat.SC.AC.Elec</t>
  </si>
  <si>
    <t>TES.ktoe.LT.Res.HH.Thermal.SH.DistrHeat.WH</t>
  </si>
  <si>
    <t>TES.ktoe.LT.Res.HH.Thermal.SH.DistrHeat.WH.DistrHeat.NoSolar.Steam_Distr</t>
  </si>
  <si>
    <t>TES.ktoe.LT.Res.HH.Thermal.SH.DistrHeat.WH.DistrHeat.Solar</t>
  </si>
  <si>
    <t>TES.ktoe.LT.Res.HH.Thermal.SH.DistrHeat.WH.DistrHeat.Solar.Steam_Distr</t>
  </si>
  <si>
    <t>TES.ktoe.LT.Res.HH.Thermal.SH.DistrHeat.WH.DistrHeat.Solar.Solar</t>
  </si>
  <si>
    <t>TES.ktoe.LT.Res.HH.Thermal.SH.DistrHeat.WH.Elc.NoSolar.Elec</t>
  </si>
  <si>
    <t>TES.ktoe.LT.Res.HH.Thermal.SH.DistrHeat.WH.Elc.Solar</t>
  </si>
  <si>
    <t>TES.ktoe.LT.Res.HH.Thermal.SH.DistrHeat.WH.Elc.Solar.Elec</t>
  </si>
  <si>
    <t>TES.ktoe.LT.Res.HH.Thermal.SH.DistrHeat.WH.Elc.Solar.Solar</t>
  </si>
  <si>
    <t>TES.ktoe.LT.Res.HH.Thermal.SH.DistrHeat.CO</t>
  </si>
  <si>
    <t>TES.ktoe.LT.Res.HH.Thermal.SH.DistrHeat.CO.LPG.LPG</t>
  </si>
  <si>
    <t>TES.ktoe.LT.Res.HH.Thermal.SH.DistrHeat.CO.Elc.Elec</t>
  </si>
  <si>
    <t>TES.ktoe.LT.Res.HH.Thermal.SH.AdvElc</t>
  </si>
  <si>
    <t>TES.ktoe.LT.Res.HH.Thermal.SH.AdvElc.SH</t>
  </si>
  <si>
    <t>TES.ktoe.LT.Res.HH.Thermal.SH.AdvElc.SH.Elec</t>
  </si>
  <si>
    <t>TES.ktoe.LT.Res.HH.Thermal.SH.AdvElc.SC</t>
  </si>
  <si>
    <t>TES.ktoe.LT.Res.HH.Thermal.SH.AdvElc.SC.AC.Elec</t>
  </si>
  <si>
    <t>TES.ktoe.LT.Res.HH.Thermal.SH.AdvElc.WH</t>
  </si>
  <si>
    <t>TES.ktoe.LT.Res.HH.Thermal.SH.AdvElc.WH.LPG.NoSolar.LPG</t>
  </si>
  <si>
    <t>TES.ktoe.LT.Res.HH.Thermal.SH.AdvElc.WH.LPG.Solar</t>
  </si>
  <si>
    <t>TES.ktoe.LT.Res.HH.Thermal.SH.AdvElc.WH.LPG.Solar.LPG</t>
  </si>
  <si>
    <t>TES.ktoe.LT.Res.HH.Thermal.SH.AdvElc.WH.LPG.Solar.Solar</t>
  </si>
  <si>
    <t>TES.ktoe.LT.Res.HH.Thermal.SH.AdvElc.WH.Elc.NoSolar.Elec</t>
  </si>
  <si>
    <t>TES.ktoe.LT.Res.HH.Thermal.SH.AdvElc.WH.Elc.Solar</t>
  </si>
  <si>
    <t>TES.ktoe.LT.Res.HH.Thermal.SH.AdvElc.WH.Elc.Solar.Elec</t>
  </si>
  <si>
    <t>TES.ktoe.LT.Res.HH.Thermal.SH.AdvElc.WH.Elc.Solar.Solar</t>
  </si>
  <si>
    <t>TES.ktoe.LT.Res.HH.Thermal.SH.AdvElc.CO</t>
  </si>
  <si>
    <t>TES.ktoe.LT.Res.HH.Thermal.SH.AdvElc.CO.LPG.LPG</t>
  </si>
  <si>
    <t>TES.ktoe.LT.Res.HH.Thermal.SH.AdvElc.CO.Elc.Elec</t>
  </si>
  <si>
    <t>TES.ktoe.LT.Res.HH.Thermal.SH.ConvElc</t>
  </si>
  <si>
    <t>TES.ktoe.LT.Res.HH.Thermal.SH.ConvElc.SH</t>
  </si>
  <si>
    <t>TES.ktoe.LT.Res.HH.Thermal.SH.ConvElc.SH.Elec</t>
  </si>
  <si>
    <t>TES.ktoe.LT.Res.HH.Thermal.SH.ConvElc.SC</t>
  </si>
  <si>
    <t>TES.ktoe.LT.Res.HH.Thermal.SH.ConvElc.SC.AC.Elec</t>
  </si>
  <si>
    <t>TES.ktoe.LT.Res.HH.Thermal.SH.ConvElc.WH</t>
  </si>
  <si>
    <t>TES.ktoe.LT.Res.HH.Thermal.SH.ConvElc.WH.LPG.NoSolar.LPG</t>
  </si>
  <si>
    <t>TES.ktoe.LT.Res.HH.Thermal.SH.ConvElc.WH.LPG.Solar</t>
  </si>
  <si>
    <t>TES.ktoe.LT.Res.HH.Thermal.SH.ConvElc.WH.LPG.Solar.LPG</t>
  </si>
  <si>
    <t>TES.ktoe.LT.Res.HH.Thermal.SH.ConvElc.WH.LPG.Solar.Solar</t>
  </si>
  <si>
    <t>TES.ktoe.LT.Res.HH.Thermal.SH.ConvElc.WH.Elc.NoSolar.Elec</t>
  </si>
  <si>
    <t>TES.ktoe.LT.Res.HH.Thermal.SH.ConvElc.WH.Elc.Solar</t>
  </si>
  <si>
    <t>TES.ktoe.LT.Res.HH.Thermal.SH.ConvElc.WH.Elc.Solar.Elec</t>
  </si>
  <si>
    <t>TES.ktoe.LT.Res.HH.Thermal.SH.ConvElc.WH.Elc.Solar.Solar</t>
  </si>
  <si>
    <t>TES.ktoe.LT.Res.HH.Thermal.SH.ConvElc.CO</t>
  </si>
  <si>
    <t>TES.ktoe.LT.Res.HH.Thermal.SH.ConvElc.CO.LPG.LPG</t>
  </si>
  <si>
    <t>TES.ktoe.LT.Res.HH.Thermal.SH.ConvElc.CO.Elc.Elec</t>
  </si>
  <si>
    <t>LT - System efficiency indicator (detailed structure)</t>
  </si>
  <si>
    <t>Eff.ratio.LT.Res.HH.Thermal.SH.Solids</t>
  </si>
  <si>
    <t>Eff.ratio.LT.Res.HH.Thermal.SH.Solids.SH</t>
  </si>
  <si>
    <t>Eff.ratio.LT.Res.HH.Thermal.SH.Solids.SH.Solids</t>
  </si>
  <si>
    <t>Eff.ratio.LT.Res.HH.Thermal.SH.Solids.SH.Elec</t>
  </si>
  <si>
    <t>Eff.ratio.LT.Res.HH.Thermal.SH.Solids.SC</t>
  </si>
  <si>
    <t>Eff.ratio.LT.Res.HH.Thermal.SH.Solids.SC.AC.Elec</t>
  </si>
  <si>
    <t>Eff.ratio.LT.Res.HH.Thermal.SH.Solids.WH</t>
  </si>
  <si>
    <t>Eff.ratio.LT.Res.HH.Thermal.SH.Solids.WH.Solids.NoSolar.Solids</t>
  </si>
  <si>
    <t>Eff.ratio.LT.Res.HH.Thermal.SH.Solids.WH.LPG.NoSolar.LPG</t>
  </si>
  <si>
    <t>Eff.ratio.LT.Res.HH.Thermal.SH.Solids.WH.LPG.Solar</t>
  </si>
  <si>
    <t>Eff.ratio.LT.Res.HH.Thermal.SH.Solids.WH.LPG.Solar.LPG</t>
  </si>
  <si>
    <t>Eff.ratio.LT.Res.HH.Thermal.SH.Solids.WH.LPG.Solar.Solar</t>
  </si>
  <si>
    <t>Eff.ratio.LT.Res.HH.Thermal.SH.Solids.WH.Elc.NoSolar.Elec</t>
  </si>
  <si>
    <t>Eff.ratio.LT.Res.HH.Thermal.SH.Solids.WH.Elc.Solar</t>
  </si>
  <si>
    <t>Eff.ratio.LT.Res.HH.Thermal.SH.Solids.WH.Elc.Solar.Elec</t>
  </si>
  <si>
    <t>Eff.ratio.LT.Res.HH.Thermal.SH.Solids.WH.Elc.Solar.Solar</t>
  </si>
  <si>
    <t>Eff.ratio.LT.Res.HH.Thermal.SH.Solids.CO</t>
  </si>
  <si>
    <t>Eff.ratio.LT.Res.HH.Thermal.SH.Solids.CO.Solids.Solids</t>
  </si>
  <si>
    <t>Eff.ratio.LT.Res.HH.Thermal.SH.Solids.CO.LPG.LPG</t>
  </si>
  <si>
    <t>Eff.ratio.LT.Res.HH.Thermal.SH.Solids.CO.Elc.Elec</t>
  </si>
  <si>
    <t>Eff.ratio.LT.Res.HH.Thermal.SH.LPG</t>
  </si>
  <si>
    <t>Eff.ratio.LT.Res.HH.Thermal.SH.LPG.SH</t>
  </si>
  <si>
    <t>Eff.ratio.LT.Res.HH.Thermal.SH.LPG.SH.LPG</t>
  </si>
  <si>
    <t>Eff.ratio.LT.Res.HH.Thermal.SH.LPG.SH.Elec</t>
  </si>
  <si>
    <t>Eff.ratio.LT.Res.HH.Thermal.SH.LPG.SC</t>
  </si>
  <si>
    <t>Eff.ratio.LT.Res.HH.Thermal.SH.LPG.SC.AC.Elec</t>
  </si>
  <si>
    <t>Eff.ratio.LT.Res.HH.Thermal.SH.LPG.WH</t>
  </si>
  <si>
    <t>Eff.ratio.LT.Res.HH.Thermal.SH.LPG.WH.LPG.NoSolar.LPG</t>
  </si>
  <si>
    <t>Eff.ratio.LT.Res.HH.Thermal.SH.LPG.WH.LPG.Solar</t>
  </si>
  <si>
    <t>Eff.ratio.LT.Res.HH.Thermal.SH.LPG.WH.LPG.Solar.LPG</t>
  </si>
  <si>
    <t>Eff.ratio.LT.Res.HH.Thermal.SH.LPG.WH.LPG.Solar.Solar</t>
  </si>
  <si>
    <t>Eff.ratio.LT.Res.HH.Thermal.SH.LPG.WH.Elc.NoSolar.Elec</t>
  </si>
  <si>
    <t>Eff.ratio.LT.Res.HH.Thermal.SH.LPG.WH.Elc.Solar</t>
  </si>
  <si>
    <t>Eff.ratio.LT.Res.HH.Thermal.SH.LPG.WH.Elc.Solar.Elec</t>
  </si>
  <si>
    <t>Eff.ratio.LT.Res.HH.Thermal.SH.LPG.WH.Elc.Solar.Solar</t>
  </si>
  <si>
    <t>Eff.ratio.LT.Res.HH.Thermal.SH.LPG.CO</t>
  </si>
  <si>
    <t>Eff.ratio.LT.Res.HH.Thermal.SH.LPG.CO.LPG.LPG</t>
  </si>
  <si>
    <t>Eff.ratio.LT.Res.HH.Thermal.SH.LPG.CO.Elc.Elec</t>
  </si>
  <si>
    <t>Eff.ratio.LT.Res.HH.Thermal.SH.Oil</t>
  </si>
  <si>
    <t>Eff.ratio.LT.Res.HH.Thermal.SH.Oil.SH</t>
  </si>
  <si>
    <t>Eff.ratio.LT.Res.HH.Thermal.SH.Oil.SH.Oil</t>
  </si>
  <si>
    <t>Eff.ratio.LT.Res.HH.Thermal.SH.Oil.SH.Elec</t>
  </si>
  <si>
    <t>Eff.ratio.LT.Res.HH.Thermal.SH.Oil.SC</t>
  </si>
  <si>
    <t>Eff.ratio.LT.Res.HH.Thermal.SH.Oil.SC.AC.Elec</t>
  </si>
  <si>
    <t>Eff.ratio.LT.Res.HH.Thermal.SH.Oil.WH</t>
  </si>
  <si>
    <t>Eff.ratio.LT.Res.HH.Thermal.SH.Oil.WH.Oil.NoSolar.Oil</t>
  </si>
  <si>
    <t>Eff.ratio.LT.Res.HH.Thermal.SH.Oil.WH.Oil.Solar</t>
  </si>
  <si>
    <t>Eff.ratio.LT.Res.HH.Thermal.SH.Oil.WH.Oil.Solar.Oil</t>
  </si>
  <si>
    <t>Eff.ratio.LT.Res.HH.Thermal.SH.Oil.WH.Oil.Solar.Solar</t>
  </si>
  <si>
    <t>Eff.ratio.LT.Res.HH.Thermal.SH.Oil.WH.Elc.NoSolar.Elec</t>
  </si>
  <si>
    <t>Eff.ratio.LT.Res.HH.Thermal.SH.Oil.WH.Elc.Solar</t>
  </si>
  <si>
    <t>Eff.ratio.LT.Res.HH.Thermal.SH.Oil.WH.Elc.Solar.Elec</t>
  </si>
  <si>
    <t>Eff.ratio.LT.Res.HH.Thermal.SH.Oil.WH.Elc.Solar.Solar</t>
  </si>
  <si>
    <t>Eff.ratio.LT.Res.HH.Thermal.SH.Oil.CO</t>
  </si>
  <si>
    <t>Eff.ratio.LT.Res.HH.Thermal.SH.Oil.CO.LPG.LPG</t>
  </si>
  <si>
    <t>Eff.ratio.LT.Res.HH.Thermal.SH.Oil.CO.Elc.Elec</t>
  </si>
  <si>
    <t>Eff.ratio.LT.Res.HH.Thermal.SH.Gas</t>
  </si>
  <si>
    <t>Eff.ratio.LT.Res.HH.Thermal.SH.Gas.SH</t>
  </si>
  <si>
    <t>Eff.ratio.LT.Res.HH.Thermal.SH.Gas.SH.Gas</t>
  </si>
  <si>
    <t>Eff.ratio.LT.Res.HH.Thermal.SH.Gas.SH.Elec</t>
  </si>
  <si>
    <t>Eff.ratio.LT.Res.HH.Thermal.SH.Gas.SC</t>
  </si>
  <si>
    <t>Eff.ratio.LT.Res.HH.Thermal.SH.Gas.SC.AC.Elec</t>
  </si>
  <si>
    <t>Eff.ratio.LT.Res.HH.Thermal.SH.Gas.WH</t>
  </si>
  <si>
    <t>Eff.ratio.LT.Res.HH.Thermal.SH.Gas.WH.Gas.NoSolar.Gas</t>
  </si>
  <si>
    <t>Eff.ratio.LT.Res.HH.Thermal.SH.Gas.WH.Gas.Solar</t>
  </si>
  <si>
    <t>Eff.ratio.LT.Res.HH.Thermal.SH.Gas.WH.Gas.Solar.Gas</t>
  </si>
  <si>
    <t>Eff.ratio.LT.Res.HH.Thermal.SH.Gas.WH.Gas.Solar.Solar</t>
  </si>
  <si>
    <t>Eff.ratio.LT.Res.HH.Thermal.SH.Gas.WH.Elc.NoSolar.Elec</t>
  </si>
  <si>
    <t>Eff.ratio.LT.Res.HH.Thermal.SH.Gas.WH.Elc.Solar</t>
  </si>
  <si>
    <t>Eff.ratio.LT.Res.HH.Thermal.SH.Gas.WH.Elc.Solar.Elec</t>
  </si>
  <si>
    <t>Eff.ratio.LT.Res.HH.Thermal.SH.Gas.WH.Elc.Solar.Solar</t>
  </si>
  <si>
    <t>Eff.ratio.LT.Res.HH.Thermal.SH.Gas.CO</t>
  </si>
  <si>
    <t>Eff.ratio.LT.Res.HH.Thermal.SH.Gas.CO.Gas.Gas</t>
  </si>
  <si>
    <t>Eff.ratio.LT.Res.HH.Thermal.SH.Gas.CO.Elc.Elec</t>
  </si>
  <si>
    <t>Eff.ratio.LT.Res.HH.Thermal.SH.Biomass</t>
  </si>
  <si>
    <t>Eff.ratio.LT.Res.HH.Thermal.SH.Biomass.SH</t>
  </si>
  <si>
    <t>Eff.ratio.LT.Res.HH.Thermal.SH.Biomass.SH.Biomass</t>
  </si>
  <si>
    <t>Eff.ratio.LT.Res.HH.Thermal.SH.Biomass.SH.Elec</t>
  </si>
  <si>
    <t>Eff.ratio.LT.Res.HH.Thermal.SH.Biomass.SC</t>
  </si>
  <si>
    <t>Eff.ratio.LT.Res.HH.Thermal.SH.Biomass.SC.AC.Elec</t>
  </si>
  <si>
    <t>Eff.ratio.LT.Res.HH.Thermal.SH.Biomass.WH</t>
  </si>
  <si>
    <t>Eff.ratio.LT.Res.HH.Thermal.SH.Biomass.WH.Biomass.NoSolar.Biomass</t>
  </si>
  <si>
    <t>Eff.ratio.LT.Res.HH.Thermal.SH.Biomass.WH.Biomass.Solar</t>
  </si>
  <si>
    <t>Eff.ratio.LT.Res.HH.Thermal.SH.Biomass.WH.Biomass.Solar.Biomass</t>
  </si>
  <si>
    <t>Eff.ratio.LT.Res.HH.Thermal.SH.Biomass.WH.Biomass.Solar.Solar</t>
  </si>
  <si>
    <t>Eff.ratio.LT.Res.HH.Thermal.SH.Biomass.WH.LPG.NoSolar.LPG</t>
  </si>
  <si>
    <t>Eff.ratio.LT.Res.HH.Thermal.SH.Biomass.WH.LPG.Solar</t>
  </si>
  <si>
    <t>Eff.ratio.LT.Res.HH.Thermal.SH.Biomass.WH.LPG.Solar.LPG</t>
  </si>
  <si>
    <t>Eff.ratio.LT.Res.HH.Thermal.SH.Biomass.WH.LPG.Solar.Solar</t>
  </si>
  <si>
    <t>Eff.ratio.LT.Res.HH.Thermal.SH.Biomass.WH.Elc.NoSolar.Elec</t>
  </si>
  <si>
    <t>Eff.ratio.LT.Res.HH.Thermal.SH.Biomass.WH.Elc.Solar</t>
  </si>
  <si>
    <t>Eff.ratio.LT.Res.HH.Thermal.SH.Biomass.WH.Elc.Solar.Elec</t>
  </si>
  <si>
    <t>Eff.ratio.LT.Res.HH.Thermal.SH.Biomass.WH.Elc.Solar.Solar</t>
  </si>
  <si>
    <t>Eff.ratio.LT.Res.HH.Thermal.SH.Biomass.CO</t>
  </si>
  <si>
    <t>Eff.ratio.LT.Res.HH.Thermal.SH.Biomass.CO.Biomass.Biomass</t>
  </si>
  <si>
    <t>Eff.ratio.LT.Res.HH.Thermal.SH.Biomass.CO.LPG.LPG</t>
  </si>
  <si>
    <t>Eff.ratio.LT.Res.HH.Thermal.SH.Biomass.CO.Elc.Elec</t>
  </si>
  <si>
    <t>Eff.ratio.LT.Res.HH.Thermal.SH.Geo</t>
  </si>
  <si>
    <t>Eff.ratio.LT.Res.HH.Thermal.SH.Geo.SH</t>
  </si>
  <si>
    <t>Eff.ratio.LT.Res.HH.Thermal.SH.Geo.SH.Geo</t>
  </si>
  <si>
    <t>Eff.ratio.LT.Res.HH.Thermal.SH.Geo.SH.Elec</t>
  </si>
  <si>
    <t>Eff.ratio.LT.Res.HH.Thermal.SH.Geo.SC</t>
  </si>
  <si>
    <t>Eff.ratio.LT.Res.HH.Thermal.SH.Geo.SC.AC.Elec</t>
  </si>
  <si>
    <t>Eff.ratio.LT.Res.HH.Thermal.SH.Geo.WH</t>
  </si>
  <si>
    <t>Eff.ratio.LT.Res.HH.Thermal.SH.Geo.WH.Geo.NoSolar.Geo</t>
  </si>
  <si>
    <t>Eff.ratio.LT.Res.HH.Thermal.SH.Geo.WH.Geo.Solar</t>
  </si>
  <si>
    <t>Eff.ratio.LT.Res.HH.Thermal.SH.Geo.WH.Geo.Solar.Geo</t>
  </si>
  <si>
    <t>Eff.ratio.LT.Res.HH.Thermal.SH.Geo.WH.Geo.Solar.Solar</t>
  </si>
  <si>
    <t>Eff.ratio.LT.Res.HH.Thermal.SH.Geo.WH.Elc.NoSolar.Elec</t>
  </si>
  <si>
    <t>Eff.ratio.LT.Res.HH.Thermal.SH.Geo.WH.Elc.Solar</t>
  </si>
  <si>
    <t>Eff.ratio.LT.Res.HH.Thermal.SH.Geo.WH.Elc.Solar.Elec</t>
  </si>
  <si>
    <t>Eff.ratio.LT.Res.HH.Thermal.SH.Geo.WH.Elc.Solar.Solar</t>
  </si>
  <si>
    <t>Eff.ratio.LT.Res.HH.Thermal.SH.Geo.CO</t>
  </si>
  <si>
    <t>Eff.ratio.LT.Res.HH.Thermal.SH.Geo.CO.LPG.LPG</t>
  </si>
  <si>
    <t>Eff.ratio.LT.Res.HH.Thermal.SH.Geo.CO.Elc.Elec</t>
  </si>
  <si>
    <t>Eff.ratio.LT.Res.HH.Thermal.SH.DistrHeat</t>
  </si>
  <si>
    <t>Eff.ratio.LT.Res.HH.Thermal.SH.DistrHeat.SH</t>
  </si>
  <si>
    <t>Eff.ratio.LT.Res.HH.Thermal.SH.DistrHeat.SH.Steam_Distr</t>
  </si>
  <si>
    <t>Eff.ratio.LT.Res.HH.Thermal.SH.DistrHeat.SH.Elec</t>
  </si>
  <si>
    <t>Eff.ratio.LT.Res.HH.Thermal.SH.DistrHeat.SC</t>
  </si>
  <si>
    <t>Eff.ratio.LT.Res.HH.Thermal.SH.DistrHeat.SC.AC.Elec</t>
  </si>
  <si>
    <t>Eff.ratio.LT.Res.HH.Thermal.SH.DistrHeat.WH</t>
  </si>
  <si>
    <t>Eff.ratio.LT.Res.HH.Thermal.SH.DistrHeat.WH.DistrHeat.NoSolar.Steam_Distr</t>
  </si>
  <si>
    <t>Eff.ratio.LT.Res.HH.Thermal.SH.DistrHeat.WH.DistrHeat.Solar</t>
  </si>
  <si>
    <t>Eff.ratio.LT.Res.HH.Thermal.SH.DistrHeat.WH.DistrHeat.Solar.Steam_Distr</t>
  </si>
  <si>
    <t>Eff.ratio.LT.Res.HH.Thermal.SH.DistrHeat.WH.DistrHeat.Solar.Solar</t>
  </si>
  <si>
    <t>Eff.ratio.LT.Res.HH.Thermal.SH.DistrHeat.WH.Elc.NoSolar.Elec</t>
  </si>
  <si>
    <t>Eff.ratio.LT.Res.HH.Thermal.SH.DistrHeat.WH.Elc.Solar</t>
  </si>
  <si>
    <t>Eff.ratio.LT.Res.HH.Thermal.SH.DistrHeat.WH.Elc.Solar.Elec</t>
  </si>
  <si>
    <t>Eff.ratio.LT.Res.HH.Thermal.SH.DistrHeat.WH.Elc.Solar.Solar</t>
  </si>
  <si>
    <t>Eff.ratio.LT.Res.HH.Thermal.SH.DistrHeat.CO</t>
  </si>
  <si>
    <t>Eff.ratio.LT.Res.HH.Thermal.SH.DistrHeat.CO.LPG.LPG</t>
  </si>
  <si>
    <t>Eff.ratio.LT.Res.HH.Thermal.SH.DistrHeat.CO.Elc.Elec</t>
  </si>
  <si>
    <t>Eff.ratio.LT.Res.HH.Thermal.SH.AdvElc</t>
  </si>
  <si>
    <t>Eff.ratio.LT.Res.HH.Thermal.SH.AdvElc.SH</t>
  </si>
  <si>
    <t>Eff.ratio.LT.Res.HH.Thermal.SH.AdvElc.SH.Elec</t>
  </si>
  <si>
    <t>Eff.ratio.LT.Res.HH.Thermal.SH.AdvElc.SC</t>
  </si>
  <si>
    <t>Eff.ratio.LT.Res.HH.Thermal.SH.AdvElc.SC.AC.Elec</t>
  </si>
  <si>
    <t>Eff.ratio.LT.Res.HH.Thermal.SH.AdvElc.WH</t>
  </si>
  <si>
    <t>Eff.ratio.LT.Res.HH.Thermal.SH.AdvElc.WH.LPG.NoSolar.LPG</t>
  </si>
  <si>
    <t>Eff.ratio.LT.Res.HH.Thermal.SH.AdvElc.WH.LPG.Solar</t>
  </si>
  <si>
    <t>Eff.ratio.LT.Res.HH.Thermal.SH.AdvElc.WH.LPG.Solar.LPG</t>
  </si>
  <si>
    <t>Eff.ratio.LT.Res.HH.Thermal.SH.AdvElc.WH.LPG.Solar.Solar</t>
  </si>
  <si>
    <t>Eff.ratio.LT.Res.HH.Thermal.SH.AdvElc.WH.Elc.NoSolar.Elec</t>
  </si>
  <si>
    <t>Eff.ratio.LT.Res.HH.Thermal.SH.AdvElc.WH.Elc.Solar</t>
  </si>
  <si>
    <t>Eff.ratio.LT.Res.HH.Thermal.SH.AdvElc.WH.Elc.Solar.Elec</t>
  </si>
  <si>
    <t>Eff.ratio.LT.Res.HH.Thermal.SH.AdvElc.WH.Elc.Solar.Solar</t>
  </si>
  <si>
    <t>Eff.ratio.LT.Res.HH.Thermal.SH.AdvElc.CO</t>
  </si>
  <si>
    <t>Eff.ratio.LT.Res.HH.Thermal.SH.AdvElc.CO.LPG.LPG</t>
  </si>
  <si>
    <t>Eff.ratio.LT.Res.HH.Thermal.SH.AdvElc.CO.Elc.Elec</t>
  </si>
  <si>
    <t>Eff.ratio.LT.Res.HH.Thermal.SH.ConvElc</t>
  </si>
  <si>
    <t>Eff.ratio.LT.Res.HH.Thermal.SH.ConvElc.SH</t>
  </si>
  <si>
    <t>Eff.ratio.LT.Res.HH.Thermal.SH.ConvElc.SH.Elec</t>
  </si>
  <si>
    <t>Eff.ratio.LT.Res.HH.Thermal.SH.ConvElc.SC</t>
  </si>
  <si>
    <t>Eff.ratio.LT.Res.HH.Thermal.SH.ConvElc.SC.AC.Elec</t>
  </si>
  <si>
    <t>Eff.ratio.LT.Res.HH.Thermal.SH.ConvElc.WH</t>
  </si>
  <si>
    <t>Eff.ratio.LT.Res.HH.Thermal.SH.ConvElc.WH.LPG.NoSolar.LPG</t>
  </si>
  <si>
    <t>Eff.ratio.LT.Res.HH.Thermal.SH.ConvElc.WH.LPG.Solar</t>
  </si>
  <si>
    <t>Eff.ratio.LT.Res.HH.Thermal.SH.ConvElc.WH.LPG.Solar.LPG</t>
  </si>
  <si>
    <t>Eff.ratio.LT.Res.HH.Thermal.SH.ConvElc.WH.LPG.Solar.Solar</t>
  </si>
  <si>
    <t>Eff.ratio.LT.Res.HH.Thermal.SH.ConvElc.WH.Elc.NoSolar.Elec</t>
  </si>
  <si>
    <t>Eff.ratio.LT.Res.HH.Thermal.SH.ConvElc.WH.Elc.Solar</t>
  </si>
  <si>
    <t>Eff.ratio.LT.Res.HH.Thermal.SH.ConvElc.WH.Elc.Solar.Elec</t>
  </si>
  <si>
    <t>Eff.ratio.LT.Res.HH.Thermal.SH.ConvElc.WH.Elc.Solar.Solar</t>
  </si>
  <si>
    <t>Eff.ratio.LT.Res.HH.Thermal.SH.ConvElc.CO</t>
  </si>
  <si>
    <t>Eff.ratio.LT.Res.HH.Thermal.SH.ConvElc.CO.LPG.LPG</t>
  </si>
  <si>
    <t>Eff.ratio.LT.Res.HH.Thermal.SH.ConvElc.CO.Elc.Elec</t>
  </si>
  <si>
    <t>LT - CO2 emissions (detailed structure)</t>
  </si>
  <si>
    <t>EMI.ktCO2.LT.Res.HH.Thermal.SH.Solids</t>
  </si>
  <si>
    <t>EMI.ktCO2.LT.Res.HH.Thermal.SH.Solids.SH</t>
  </si>
  <si>
    <t>EMI.ktCO2.LT.Res.HH.Thermal.SH.Solids.SH.Solids</t>
  </si>
  <si>
    <t>EMI.ktCO2.LT.Res.HH.Thermal.SH.Solids.SH.Elec</t>
  </si>
  <si>
    <t>EMI.ktCO2.LT.Res.HH.Thermal.SH.Solids.SC</t>
  </si>
  <si>
    <t>EMI.ktCO2.LT.Res.HH.Thermal.SH.Solids.SC.AC.Elec</t>
  </si>
  <si>
    <t>EMI.ktCO2.LT.Res.HH.Thermal.SH.Solids.WH</t>
  </si>
  <si>
    <t>EMI.ktCO2.LT.Res.HH.Thermal.SH.Solids.WH.Solids.NoSolar.Solids</t>
  </si>
  <si>
    <t>EMI.ktCO2.LT.Res.HH.Thermal.SH.Solids.WH.LPG.NoSolar.LPG</t>
  </si>
  <si>
    <t>EMI.ktCO2.LT.Res.HH.Thermal.SH.Solids.WH.LPG.Solar</t>
  </si>
  <si>
    <t>EMI.ktCO2.LT.Res.HH.Thermal.SH.Solids.WH.LPG.Solar.LPG</t>
  </si>
  <si>
    <t>EMI.ktCO2.LT.Res.HH.Thermal.SH.Solids.WH.LPG.Solar.Solar</t>
  </si>
  <si>
    <t>EMI.ktCO2.LT.Res.HH.Thermal.SH.Solids.WH.Elc.NoSolar.Elec</t>
  </si>
  <si>
    <t>EMI.ktCO2.LT.Res.HH.Thermal.SH.Solids.WH.Elc.Solar</t>
  </si>
  <si>
    <t>EMI.ktCO2.LT.Res.HH.Thermal.SH.Solids.WH.Elc.Solar.Elec</t>
  </si>
  <si>
    <t>EMI.ktCO2.LT.Res.HH.Thermal.SH.Solids.WH.Elc.Solar.Solar</t>
  </si>
  <si>
    <t>EMI.ktCO2.LT.Res.HH.Thermal.SH.Solids.CO</t>
  </si>
  <si>
    <t>EMI.ktCO2.LT.Res.HH.Thermal.SH.Solids.CO.Solids.Solids</t>
  </si>
  <si>
    <t>EMI.ktCO2.LT.Res.HH.Thermal.SH.Solids.CO.LPG.LPG</t>
  </si>
  <si>
    <t>EMI.ktCO2.LT.Res.HH.Thermal.SH.Solids.CO.Elc.Elec</t>
  </si>
  <si>
    <t>EMI.ktCO2.LT.Res.HH.Thermal.SH.LPG</t>
  </si>
  <si>
    <t>EMI.ktCO2.LT.Res.HH.Thermal.SH.LPG.SH</t>
  </si>
  <si>
    <t>EMI.ktCO2.LT.Res.HH.Thermal.SH.LPG.SH.LPG</t>
  </si>
  <si>
    <t>EMI.ktCO2.LT.Res.HH.Thermal.SH.LPG.SH.Elec</t>
  </si>
  <si>
    <t>EMI.ktCO2.LT.Res.HH.Thermal.SH.LPG.SC</t>
  </si>
  <si>
    <t>EMI.ktCO2.LT.Res.HH.Thermal.SH.LPG.SC.AC.Elec</t>
  </si>
  <si>
    <t>EMI.ktCO2.LT.Res.HH.Thermal.SH.LPG.WH</t>
  </si>
  <si>
    <t>EMI.ktCO2.LT.Res.HH.Thermal.SH.LPG.WH.LPG.NoSolar.LPG</t>
  </si>
  <si>
    <t>EMI.ktCO2.LT.Res.HH.Thermal.SH.LPG.WH.LPG.Solar</t>
  </si>
  <si>
    <t>EMI.ktCO2.LT.Res.HH.Thermal.SH.LPG.WH.LPG.Solar.LPG</t>
  </si>
  <si>
    <t>EMI.ktCO2.LT.Res.HH.Thermal.SH.LPG.WH.LPG.Solar.Solar</t>
  </si>
  <si>
    <t>EMI.ktCO2.LT.Res.HH.Thermal.SH.LPG.WH.Elc.NoSolar.Elec</t>
  </si>
  <si>
    <t>EMI.ktCO2.LT.Res.HH.Thermal.SH.LPG.WH.Elc.Solar</t>
  </si>
  <si>
    <t>EMI.ktCO2.LT.Res.HH.Thermal.SH.LPG.WH.Elc.Solar.Elec</t>
  </si>
  <si>
    <t>EMI.ktCO2.LT.Res.HH.Thermal.SH.LPG.WH.Elc.Solar.Solar</t>
  </si>
  <si>
    <t>EMI.ktCO2.LT.Res.HH.Thermal.SH.LPG.CO</t>
  </si>
  <si>
    <t>EMI.ktCO2.LT.Res.HH.Thermal.SH.LPG.CO.LPG.LPG</t>
  </si>
  <si>
    <t>EMI.ktCO2.LT.Res.HH.Thermal.SH.LPG.CO.Elc.Elec</t>
  </si>
  <si>
    <t>EMI.ktCO2.LT.Res.HH.Thermal.SH.Oil</t>
  </si>
  <si>
    <t>EMI.ktCO2.LT.Res.HH.Thermal.SH.Oil.SH</t>
  </si>
  <si>
    <t>EMI.ktCO2.LT.Res.HH.Thermal.SH.Oil.SH.Oil</t>
  </si>
  <si>
    <t>EMI.ktCO2.LT.Res.HH.Thermal.SH.Oil.SH.Elec</t>
  </si>
  <si>
    <t>EMI.ktCO2.LT.Res.HH.Thermal.SH.Oil.SC</t>
  </si>
  <si>
    <t>EMI.ktCO2.LT.Res.HH.Thermal.SH.Oil.SC.AC.Elec</t>
  </si>
  <si>
    <t>EMI.ktCO2.LT.Res.HH.Thermal.SH.Oil.WH</t>
  </si>
  <si>
    <t>EMI.ktCO2.LT.Res.HH.Thermal.SH.Oil.WH.Oil.NoSolar.Oil</t>
  </si>
  <si>
    <t>EMI.ktCO2.LT.Res.HH.Thermal.SH.Oil.WH.Oil.Solar</t>
  </si>
  <si>
    <t>EMI.ktCO2.LT.Res.HH.Thermal.SH.Oil.WH.Oil.Solar.Oil</t>
  </si>
  <si>
    <t>EMI.ktCO2.LT.Res.HH.Thermal.SH.Oil.WH.Oil.Solar.Solar</t>
  </si>
  <si>
    <t>EMI.ktCO2.LT.Res.HH.Thermal.SH.Oil.WH.Elc.NoSolar.Elec</t>
  </si>
  <si>
    <t>EMI.ktCO2.LT.Res.HH.Thermal.SH.Oil.WH.Elc.Solar</t>
  </si>
  <si>
    <t>EMI.ktCO2.LT.Res.HH.Thermal.SH.Oil.WH.Elc.Solar.Elec</t>
  </si>
  <si>
    <t>EMI.ktCO2.LT.Res.HH.Thermal.SH.Oil.WH.Elc.Solar.Solar</t>
  </si>
  <si>
    <t>EMI.ktCO2.LT.Res.HH.Thermal.SH.Oil.CO</t>
  </si>
  <si>
    <t>EMI.ktCO2.LT.Res.HH.Thermal.SH.Oil.CO.LPG.LPG</t>
  </si>
  <si>
    <t>EMI.ktCO2.LT.Res.HH.Thermal.SH.Oil.CO.Elc.Elec</t>
  </si>
  <si>
    <t>EMI.ktCO2.LT.Res.HH.Thermal.SH.Gas</t>
  </si>
  <si>
    <t>EMI.ktCO2.LT.Res.HH.Thermal.SH.Gas.SH</t>
  </si>
  <si>
    <t>EMI.ktCO2.LT.Res.HH.Thermal.SH.Gas.SH.Gas</t>
  </si>
  <si>
    <t>EMI.ktCO2.LT.Res.HH.Thermal.SH.Gas.SH.Elec</t>
  </si>
  <si>
    <t>EMI.ktCO2.LT.Res.HH.Thermal.SH.Gas.SC</t>
  </si>
  <si>
    <t>EMI.ktCO2.LT.Res.HH.Thermal.SH.Gas.SC.AC.Elec</t>
  </si>
  <si>
    <t>EMI.ktCO2.LT.Res.HH.Thermal.SH.Gas.WH</t>
  </si>
  <si>
    <t>EMI.ktCO2.LT.Res.HH.Thermal.SH.Gas.WH.Gas.NoSolar.Gas</t>
  </si>
  <si>
    <t>EMI.ktCO2.LT.Res.HH.Thermal.SH.Gas.WH.Gas.Solar</t>
  </si>
  <si>
    <t>EMI.ktCO2.LT.Res.HH.Thermal.SH.Gas.WH.Gas.Solar.Gas</t>
  </si>
  <si>
    <t>EMI.ktCO2.LT.Res.HH.Thermal.SH.Gas.WH.Gas.Solar.Solar</t>
  </si>
  <si>
    <t>EMI.ktCO2.LT.Res.HH.Thermal.SH.Gas.WH.Elc.NoSolar.Elec</t>
  </si>
  <si>
    <t>EMI.ktCO2.LT.Res.HH.Thermal.SH.Gas.WH.Elc.Solar</t>
  </si>
  <si>
    <t>EMI.ktCO2.LT.Res.HH.Thermal.SH.Gas.WH.Elc.Solar.Elec</t>
  </si>
  <si>
    <t>EMI.ktCO2.LT.Res.HH.Thermal.SH.Gas.WH.Elc.Solar.Solar</t>
  </si>
  <si>
    <t>EMI.ktCO2.LT.Res.HH.Thermal.SH.Gas.CO</t>
  </si>
  <si>
    <t>EMI.ktCO2.LT.Res.HH.Thermal.SH.Gas.CO.Gas.Gas</t>
  </si>
  <si>
    <t>EMI.ktCO2.LT.Res.HH.Thermal.SH.Gas.CO.Elc.Elec</t>
  </si>
  <si>
    <t>EMI.ktCO2.LT.Res.HH.Thermal.SH.Biomass</t>
  </si>
  <si>
    <t>EMI.ktCO2.LT.Res.HH.Thermal.SH.Biomass.SH</t>
  </si>
  <si>
    <t>EMI.ktCO2.LT.Res.HH.Thermal.SH.Biomass.SH.Biomass</t>
  </si>
  <si>
    <t>EMI.ktCO2.LT.Res.HH.Thermal.SH.Biomass.SH.Elec</t>
  </si>
  <si>
    <t>EMI.ktCO2.LT.Res.HH.Thermal.SH.Biomass.SC</t>
  </si>
  <si>
    <t>EMI.ktCO2.LT.Res.HH.Thermal.SH.Biomass.SC.AC.Elec</t>
  </si>
  <si>
    <t>EMI.ktCO2.LT.Res.HH.Thermal.SH.Biomass.WH</t>
  </si>
  <si>
    <t>EMI.ktCO2.LT.Res.HH.Thermal.SH.Biomass.WH.Biomass.NoSolar.Biomass</t>
  </si>
  <si>
    <t>EMI.ktCO2.LT.Res.HH.Thermal.SH.Biomass.WH.Biomass.Solar</t>
  </si>
  <si>
    <t>EMI.ktCO2.LT.Res.HH.Thermal.SH.Biomass.WH.Biomass.Solar.Biomass</t>
  </si>
  <si>
    <t>EMI.ktCO2.LT.Res.HH.Thermal.SH.Biomass.WH.Biomass.Solar.Solar</t>
  </si>
  <si>
    <t>EMI.ktCO2.LT.Res.HH.Thermal.SH.Biomass.WH.LPG.NoSolar.LPG</t>
  </si>
  <si>
    <t>EMI.ktCO2.LT.Res.HH.Thermal.SH.Biomass.WH.LPG.Solar</t>
  </si>
  <si>
    <t>EMI.ktCO2.LT.Res.HH.Thermal.SH.Biomass.WH.LPG.Solar.LPG</t>
  </si>
  <si>
    <t>EMI.ktCO2.LT.Res.HH.Thermal.SH.Biomass.WH.LPG.Solar.Solar</t>
  </si>
  <si>
    <t>EMI.ktCO2.LT.Res.HH.Thermal.SH.Biomass.WH.Elc.NoSolar.Elec</t>
  </si>
  <si>
    <t>EMI.ktCO2.LT.Res.HH.Thermal.SH.Biomass.WH.Elc.Solar</t>
  </si>
  <si>
    <t>EMI.ktCO2.LT.Res.HH.Thermal.SH.Biomass.WH.Elc.Solar.Elec</t>
  </si>
  <si>
    <t>EMI.ktCO2.LT.Res.HH.Thermal.SH.Biomass.WH.Elc.Solar.Solar</t>
  </si>
  <si>
    <t>EMI.ktCO2.LT.Res.HH.Thermal.SH.Biomass.CO</t>
  </si>
  <si>
    <t>EMI.ktCO2.LT.Res.HH.Thermal.SH.Biomass.CO.Biomass.Biomass</t>
  </si>
  <si>
    <t>EMI.ktCO2.LT.Res.HH.Thermal.SH.Biomass.CO.LPG.LPG</t>
  </si>
  <si>
    <t>EMI.ktCO2.LT.Res.HH.Thermal.SH.Biomass.CO.Elc.Elec</t>
  </si>
  <si>
    <t>EMI.ktCO2.LT.Res.HH.Thermal.SH.Geo</t>
  </si>
  <si>
    <t>EMI.ktCO2.LT.Res.HH.Thermal.SH.Geo.SH</t>
  </si>
  <si>
    <t>EMI.ktCO2.LT.Res.HH.Thermal.SH.Geo.SH.Geo</t>
  </si>
  <si>
    <t>EMI.ktCO2.LT.Res.HH.Thermal.SH.Geo.SH.Elec</t>
  </si>
  <si>
    <t>EMI.ktCO2.LT.Res.HH.Thermal.SH.Geo.SC</t>
  </si>
  <si>
    <t>EMI.ktCO2.LT.Res.HH.Thermal.SH.Geo.SC.AC.Elec</t>
  </si>
  <si>
    <t>EMI.ktCO2.LT.Res.HH.Thermal.SH.Geo.WH</t>
  </si>
  <si>
    <t>EMI.ktCO2.LT.Res.HH.Thermal.SH.Geo.WH.Geo.NoSolar.Geo</t>
  </si>
  <si>
    <t>EMI.ktCO2.LT.Res.HH.Thermal.SH.Geo.WH.Geo.Solar</t>
  </si>
  <si>
    <t>EMI.ktCO2.LT.Res.HH.Thermal.SH.Geo.WH.Geo.Solar.Geo</t>
  </si>
  <si>
    <t>EMI.ktCO2.LT.Res.HH.Thermal.SH.Geo.WH.Geo.Solar.Solar</t>
  </si>
  <si>
    <t>EMI.ktCO2.LT.Res.HH.Thermal.SH.Geo.WH.Elc.NoSolar.Elec</t>
  </si>
  <si>
    <t>EMI.ktCO2.LT.Res.HH.Thermal.SH.Geo.WH.Elc.Solar</t>
  </si>
  <si>
    <t>EMI.ktCO2.LT.Res.HH.Thermal.SH.Geo.WH.Elc.Solar.Elec</t>
  </si>
  <si>
    <t>EMI.ktCO2.LT.Res.HH.Thermal.SH.Geo.WH.Elc.Solar.Solar</t>
  </si>
  <si>
    <t>EMI.ktCO2.LT.Res.HH.Thermal.SH.Geo.CO</t>
  </si>
  <si>
    <t>EMI.ktCO2.LT.Res.HH.Thermal.SH.Geo.CO.LPG.LPG</t>
  </si>
  <si>
    <t>EMI.ktCO2.LT.Res.HH.Thermal.SH.Geo.CO.Elc.Elec</t>
  </si>
  <si>
    <t>EMI.ktCO2.LT.Res.HH.Thermal.SH.DistrHeat</t>
  </si>
  <si>
    <t>EMI.ktCO2.LT.Res.HH.Thermal.SH.DistrHeat.SH</t>
  </si>
  <si>
    <t>EMI.ktCO2.LT.Res.HH.Thermal.SH.DistrHeat.SH.Steam_Distr</t>
  </si>
  <si>
    <t>EMI.ktCO2.LT.Res.HH.Thermal.SH.DistrHeat.SH.Elec</t>
  </si>
  <si>
    <t>EMI.ktCO2.LT.Res.HH.Thermal.SH.DistrHeat.SC</t>
  </si>
  <si>
    <t>EMI.ktCO2.LT.Res.HH.Thermal.SH.DistrHeat.SC.AC.Elec</t>
  </si>
  <si>
    <t>EMI.ktCO2.LT.Res.HH.Thermal.SH.DistrHeat.WH</t>
  </si>
  <si>
    <t>EMI.ktCO2.LT.Res.HH.Thermal.SH.DistrHeat.WH.DistrHeat.NoSolar.Steam_Distr</t>
  </si>
  <si>
    <t>EMI.ktCO2.LT.Res.HH.Thermal.SH.DistrHeat.WH.DistrHeat.Solar</t>
  </si>
  <si>
    <t>EMI.ktCO2.LT.Res.HH.Thermal.SH.DistrHeat.WH.DistrHeat.Solar.Steam_Distr</t>
  </si>
  <si>
    <t>EMI.ktCO2.LT.Res.HH.Thermal.SH.DistrHeat.WH.DistrHeat.Solar.Solar</t>
  </si>
  <si>
    <t>EMI.ktCO2.LT.Res.HH.Thermal.SH.DistrHeat.WH.Elc.NoSolar.Elec</t>
  </si>
  <si>
    <t>EMI.ktCO2.LT.Res.HH.Thermal.SH.DistrHeat.WH.Elc.Solar</t>
  </si>
  <si>
    <t>EMI.ktCO2.LT.Res.HH.Thermal.SH.DistrHeat.WH.Elc.Solar.Elec</t>
  </si>
  <si>
    <t>EMI.ktCO2.LT.Res.HH.Thermal.SH.DistrHeat.WH.Elc.Solar.Solar</t>
  </si>
  <si>
    <t>EMI.ktCO2.LT.Res.HH.Thermal.SH.DistrHeat.CO</t>
  </si>
  <si>
    <t>EMI.ktCO2.LT.Res.HH.Thermal.SH.DistrHeat.CO.LPG.LPG</t>
  </si>
  <si>
    <t>EMI.ktCO2.LT.Res.HH.Thermal.SH.DistrHeat.CO.Elc.Elec</t>
  </si>
  <si>
    <t>EMI.ktCO2.LT.Res.HH.Thermal.SH.AdvElc</t>
  </si>
  <si>
    <t>EMI.ktCO2.LT.Res.HH.Thermal.SH.AdvElc.SH</t>
  </si>
  <si>
    <t>EMI.ktCO2.LT.Res.HH.Thermal.SH.AdvElc.SH.Elec</t>
  </si>
  <si>
    <t>EMI.ktCO2.LT.Res.HH.Thermal.SH.AdvElc.SC</t>
  </si>
  <si>
    <t>EMI.ktCO2.LT.Res.HH.Thermal.SH.AdvElc.SC.AC.Elec</t>
  </si>
  <si>
    <t>EMI.ktCO2.LT.Res.HH.Thermal.SH.AdvElc.WH</t>
  </si>
  <si>
    <t>EMI.ktCO2.LT.Res.HH.Thermal.SH.AdvElc.WH.LPG.NoSolar.LPG</t>
  </si>
  <si>
    <t>EMI.ktCO2.LT.Res.HH.Thermal.SH.AdvElc.WH.LPG.Solar</t>
  </si>
  <si>
    <t>EMI.ktCO2.LT.Res.HH.Thermal.SH.AdvElc.WH.LPG.Solar.LPG</t>
  </si>
  <si>
    <t>EMI.ktCO2.LT.Res.HH.Thermal.SH.AdvElc.WH.LPG.Solar.Solar</t>
  </si>
  <si>
    <t>EMI.ktCO2.LT.Res.HH.Thermal.SH.AdvElc.WH.Elc.NoSolar.Elec</t>
  </si>
  <si>
    <t>EMI.ktCO2.LT.Res.HH.Thermal.SH.AdvElc.WH.Elc.Solar</t>
  </si>
  <si>
    <t>EMI.ktCO2.LT.Res.HH.Thermal.SH.AdvElc.WH.Elc.Solar.Elec</t>
  </si>
  <si>
    <t>EMI.ktCO2.LT.Res.HH.Thermal.SH.AdvElc.WH.Elc.Solar.Solar</t>
  </si>
  <si>
    <t>EMI.ktCO2.LT.Res.HH.Thermal.SH.AdvElc.CO</t>
  </si>
  <si>
    <t>EMI.ktCO2.LT.Res.HH.Thermal.SH.AdvElc.CO.LPG.LPG</t>
  </si>
  <si>
    <t>EMI.ktCO2.LT.Res.HH.Thermal.SH.AdvElc.CO.Elc.Elec</t>
  </si>
  <si>
    <t>EMI.ktCO2.LT.Res.HH.Thermal.SH.ConvElc</t>
  </si>
  <si>
    <t>EMI.ktCO2.LT.Res.HH.Thermal.SH.ConvElc.SH</t>
  </si>
  <si>
    <t>EMI.ktCO2.LT.Res.HH.Thermal.SH.ConvElc.SH.Elec</t>
  </si>
  <si>
    <t>EMI.ktCO2.LT.Res.HH.Thermal.SH.ConvElc.SC</t>
  </si>
  <si>
    <t>EMI.ktCO2.LT.Res.HH.Thermal.SH.ConvElc.SC.AC.Elec</t>
  </si>
  <si>
    <t>EMI.ktCO2.LT.Res.HH.Thermal.SH.ConvElc.WH</t>
  </si>
  <si>
    <t>EMI.ktCO2.LT.Res.HH.Thermal.SH.ConvElc.WH.LPG.NoSolar.LPG</t>
  </si>
  <si>
    <t>EMI.ktCO2.LT.Res.HH.Thermal.SH.ConvElc.WH.LPG.Solar</t>
  </si>
  <si>
    <t>EMI.ktCO2.LT.Res.HH.Thermal.SH.ConvElc.WH.LPG.Solar.LPG</t>
  </si>
  <si>
    <t>EMI.ktCO2.LT.Res.HH.Thermal.SH.ConvElc.WH.LPG.Solar.Solar</t>
  </si>
  <si>
    <t>EMI.ktCO2.LT.Res.HH.Thermal.SH.ConvElc.WH.Elc.NoSolar.Elec</t>
  </si>
  <si>
    <t>EMI.ktCO2.LT.Res.HH.Thermal.SH.ConvElc.WH.Elc.Solar</t>
  </si>
  <si>
    <t>EMI.ktCO2.LT.Res.HH.Thermal.SH.ConvElc.WH.Elc.Solar.Elec</t>
  </si>
  <si>
    <t>EMI.ktCO2.LT.Res.HH.Thermal.SH.ConvElc.WH.Elc.Solar.Solar</t>
  </si>
  <si>
    <t>EMI.ktCO2.LT.Res.HH.Thermal.SH.ConvElc.CO</t>
  </si>
  <si>
    <t>EMI.ktCO2.LT.Res.HH.Thermal.SH.ConvElc.CO.LPG.LPG</t>
  </si>
  <si>
    <t>EMI.ktCO2.LT.Res.HH.Thermal.SH.ConvElc.CO.Elc.Elec</t>
  </si>
  <si>
    <t>LT - Final energy consumption per household (detailed structure)</t>
  </si>
  <si>
    <t>FEC_per_household.kWh.LT.Res.HH.Thermal.SH.Solids</t>
  </si>
  <si>
    <t>FEC_per_household.kWh.LT.Res.HH.Thermal.SH.Solids.SH</t>
  </si>
  <si>
    <t>FEC_per_household.kWh.LT.Res.HH.Thermal.SH.Solids.SH.Solids</t>
  </si>
  <si>
    <t>FEC_per_household.kWh.LT.Res.HH.Thermal.SH.Solids.SH.Elec</t>
  </si>
  <si>
    <t>FEC_per_household.kWh.LT.Res.HH.Thermal.SH.Solids.SC</t>
  </si>
  <si>
    <t>FEC_per_household.kWh.LT.Res.HH.Thermal.SH.Solids.SC.AC.Elec</t>
  </si>
  <si>
    <t>FEC_per_household.kWh.LT.Res.HH.Thermal.SH.Solids.WH</t>
  </si>
  <si>
    <t>FEC_per_household.kWh.LT.Res.HH.Thermal.SH.Solids.WH.Solids.NoSolar.Solids</t>
  </si>
  <si>
    <t>FEC_per_household.kWh.LT.Res.HH.Thermal.SH.Solids.WH.LPG.NoSolar.LPG</t>
  </si>
  <si>
    <t>FEC_per_household.kWh.LT.Res.HH.Thermal.SH.Solids.WH.LPG.Solar</t>
  </si>
  <si>
    <t>FEC_per_household.kWh.LT.Res.HH.Thermal.SH.Solids.WH.LPG.Solar.LPG</t>
  </si>
  <si>
    <t>FEC_per_household.kWh.LT.Res.HH.Thermal.SH.Solids.WH.LPG.Solar.Solar</t>
  </si>
  <si>
    <t>FEC_per_household.kWh.LT.Res.HH.Thermal.SH.Solids.WH.Elc.NoSolar.Elec</t>
  </si>
  <si>
    <t>FEC_per_household.kWh.LT.Res.HH.Thermal.SH.Solids.WH.Elc.Solar</t>
  </si>
  <si>
    <t>FEC_per_household.kWh.LT.Res.HH.Thermal.SH.Solids.WH.Elc.Solar.Elec</t>
  </si>
  <si>
    <t>FEC_per_household.kWh.LT.Res.HH.Thermal.SH.Solids.WH.Elc.Solar.Solar</t>
  </si>
  <si>
    <t>FEC_per_household.kWh.LT.Res.HH.Thermal.SH.Solids.CO</t>
  </si>
  <si>
    <t>FEC_per_household.kWh.LT.Res.HH.Thermal.SH.Solids.CO.Solids.Solids</t>
  </si>
  <si>
    <t>FEC_per_household.kWh.LT.Res.HH.Thermal.SH.Solids.CO.LPG.LPG</t>
  </si>
  <si>
    <t>FEC_per_household.kWh.LT.Res.HH.Thermal.SH.Solids.CO.Elc.Elec</t>
  </si>
  <si>
    <t>FEC_per_household.kWh.LT.Res.HH.Thermal.SH.LPG</t>
  </si>
  <si>
    <t>FEC_per_household.kWh.LT.Res.HH.Thermal.SH.LPG.SH</t>
  </si>
  <si>
    <t>FEC_per_household.kWh.LT.Res.HH.Thermal.SH.LPG.SH.LPG</t>
  </si>
  <si>
    <t>FEC_per_household.kWh.LT.Res.HH.Thermal.SH.LPG.SH.Elec</t>
  </si>
  <si>
    <t>FEC_per_household.kWh.LT.Res.HH.Thermal.SH.LPG.SC</t>
  </si>
  <si>
    <t>FEC_per_household.kWh.LT.Res.HH.Thermal.SH.LPG.SC.AC.Elec</t>
  </si>
  <si>
    <t>FEC_per_household.kWh.LT.Res.HH.Thermal.SH.LPG.WH</t>
  </si>
  <si>
    <t>FEC_per_household.kWh.LT.Res.HH.Thermal.SH.LPG.WH.LPG.NoSolar.LPG</t>
  </si>
  <si>
    <t>FEC_per_household.kWh.LT.Res.HH.Thermal.SH.LPG.WH.LPG.Solar</t>
  </si>
  <si>
    <t>FEC_per_household.kWh.LT.Res.HH.Thermal.SH.LPG.WH.LPG.Solar.LPG</t>
  </si>
  <si>
    <t>FEC_per_household.kWh.LT.Res.HH.Thermal.SH.LPG.WH.LPG.Solar.Solar</t>
  </si>
  <si>
    <t>FEC_per_household.kWh.LT.Res.HH.Thermal.SH.LPG.WH.Elc.NoSolar.Elec</t>
  </si>
  <si>
    <t>FEC_per_household.kWh.LT.Res.HH.Thermal.SH.LPG.WH.Elc.Solar</t>
  </si>
  <si>
    <t>FEC_per_household.kWh.LT.Res.HH.Thermal.SH.LPG.WH.Elc.Solar.Elec</t>
  </si>
  <si>
    <t>FEC_per_household.kWh.LT.Res.HH.Thermal.SH.LPG.WH.Elc.Solar.Solar</t>
  </si>
  <si>
    <t>FEC_per_household.kWh.LT.Res.HH.Thermal.SH.LPG.CO</t>
  </si>
  <si>
    <t>FEC_per_household.kWh.LT.Res.HH.Thermal.SH.LPG.CO.LPG.LPG</t>
  </si>
  <si>
    <t>FEC_per_household.kWh.LT.Res.HH.Thermal.SH.LPG.CO.Elc.Elec</t>
  </si>
  <si>
    <t>FEC_per_household.kWh.LT.Res.HH.Thermal.SH.Oil</t>
  </si>
  <si>
    <t>FEC_per_household.kWh.LT.Res.HH.Thermal.SH.Oil.SH</t>
  </si>
  <si>
    <t>FEC_per_household.kWh.LT.Res.HH.Thermal.SH.Oil.SH.Oil</t>
  </si>
  <si>
    <t>FEC_per_household.kWh.LT.Res.HH.Thermal.SH.Oil.SH.Elec</t>
  </si>
  <si>
    <t>FEC_per_household.kWh.LT.Res.HH.Thermal.SH.Oil.SC</t>
  </si>
  <si>
    <t>FEC_per_household.kWh.LT.Res.HH.Thermal.SH.Oil.SC.AC.Elec</t>
  </si>
  <si>
    <t>FEC_per_household.kWh.LT.Res.HH.Thermal.SH.Oil.WH</t>
  </si>
  <si>
    <t>FEC_per_household.kWh.LT.Res.HH.Thermal.SH.Oil.WH.Oil.NoSolar.Oil</t>
  </si>
  <si>
    <t>FEC_per_household.kWh.LT.Res.HH.Thermal.SH.Oil.WH.Oil.Solar</t>
  </si>
  <si>
    <t>FEC_per_household.kWh.LT.Res.HH.Thermal.SH.Oil.WH.Oil.Solar.Oil</t>
  </si>
  <si>
    <t>FEC_per_household.kWh.LT.Res.HH.Thermal.SH.Oil.WH.Oil.Solar.Solar</t>
  </si>
  <si>
    <t>FEC_per_household.kWh.LT.Res.HH.Thermal.SH.Oil.WH.Elc.NoSolar.Elec</t>
  </si>
  <si>
    <t>FEC_per_household.kWh.LT.Res.HH.Thermal.SH.Oil.WH.Elc.Solar</t>
  </si>
  <si>
    <t>FEC_per_household.kWh.LT.Res.HH.Thermal.SH.Oil.WH.Elc.Solar.Elec</t>
  </si>
  <si>
    <t>FEC_per_household.kWh.LT.Res.HH.Thermal.SH.Oil.WH.Elc.Solar.Solar</t>
  </si>
  <si>
    <t>FEC_per_household.kWh.LT.Res.HH.Thermal.SH.Oil.CO</t>
  </si>
  <si>
    <t>FEC_per_household.kWh.LT.Res.HH.Thermal.SH.Oil.CO.LPG.LPG</t>
  </si>
  <si>
    <t>FEC_per_household.kWh.LT.Res.HH.Thermal.SH.Oil.CO.Elc.Elec</t>
  </si>
  <si>
    <t>FEC_per_household.kWh.LT.Res.HH.Thermal.SH.Gas</t>
  </si>
  <si>
    <t>FEC_per_household.kWh.LT.Res.HH.Thermal.SH.Gas.SH</t>
  </si>
  <si>
    <t>FEC_per_household.kWh.LT.Res.HH.Thermal.SH.Gas.SH.Gas</t>
  </si>
  <si>
    <t>FEC_per_household.kWh.LT.Res.HH.Thermal.SH.Gas.SH.Elec</t>
  </si>
  <si>
    <t>FEC_per_household.kWh.LT.Res.HH.Thermal.SH.Gas.SC</t>
  </si>
  <si>
    <t>FEC_per_household.kWh.LT.Res.HH.Thermal.SH.Gas.SC.AC.Elec</t>
  </si>
  <si>
    <t>FEC_per_household.kWh.LT.Res.HH.Thermal.SH.Gas.WH</t>
  </si>
  <si>
    <t>FEC_per_household.kWh.LT.Res.HH.Thermal.SH.Gas.WH.Gas.NoSolar.Gas</t>
  </si>
  <si>
    <t>FEC_per_household.kWh.LT.Res.HH.Thermal.SH.Gas.WH.Gas.Solar</t>
  </si>
  <si>
    <t>FEC_per_household.kWh.LT.Res.HH.Thermal.SH.Gas.WH.Gas.Solar.Gas</t>
  </si>
  <si>
    <t>FEC_per_household.kWh.LT.Res.HH.Thermal.SH.Gas.WH.Gas.Solar.Solar</t>
  </si>
  <si>
    <t>FEC_per_household.kWh.LT.Res.HH.Thermal.SH.Gas.WH.Elc.NoSolar.Elec</t>
  </si>
  <si>
    <t>FEC_per_household.kWh.LT.Res.HH.Thermal.SH.Gas.WH.Elc.Solar</t>
  </si>
  <si>
    <t>FEC_per_household.kWh.LT.Res.HH.Thermal.SH.Gas.WH.Elc.Solar.Elec</t>
  </si>
  <si>
    <t>FEC_per_household.kWh.LT.Res.HH.Thermal.SH.Gas.WH.Elc.Solar.Solar</t>
  </si>
  <si>
    <t>FEC_per_household.kWh.LT.Res.HH.Thermal.SH.Gas.CO</t>
  </si>
  <si>
    <t>FEC_per_household.kWh.LT.Res.HH.Thermal.SH.Gas.CO.Gas.Gas</t>
  </si>
  <si>
    <t>FEC_per_household.kWh.LT.Res.HH.Thermal.SH.Gas.CO.Elc.Elec</t>
  </si>
  <si>
    <t>FEC_per_household.kWh.LT.Res.HH.Thermal.SH.Biomass</t>
  </si>
  <si>
    <t>FEC_per_household.kWh.LT.Res.HH.Thermal.SH.Biomass.SH</t>
  </si>
  <si>
    <t>FEC_per_household.kWh.LT.Res.HH.Thermal.SH.Biomass.SH.Biomass</t>
  </si>
  <si>
    <t>FEC_per_household.kWh.LT.Res.HH.Thermal.SH.Biomass.SH.Elec</t>
  </si>
  <si>
    <t>FEC_per_household.kWh.LT.Res.HH.Thermal.SH.Biomass.SC</t>
  </si>
  <si>
    <t>FEC_per_household.kWh.LT.Res.HH.Thermal.SH.Biomass.SC.AC.Elec</t>
  </si>
  <si>
    <t>FEC_per_household.kWh.LT.Res.HH.Thermal.SH.Biomass.WH</t>
  </si>
  <si>
    <t>FEC_per_household.kWh.LT.Res.HH.Thermal.SH.Biomass.WH.Biomass.NoSolar.Biomass</t>
  </si>
  <si>
    <t>FEC_per_household.kWh.LT.Res.HH.Thermal.SH.Biomass.WH.Biomass.Solar</t>
  </si>
  <si>
    <t>FEC_per_household.kWh.LT.Res.HH.Thermal.SH.Biomass.WH.Biomass.Solar.Biomass</t>
  </si>
  <si>
    <t>FEC_per_household.kWh.LT.Res.HH.Thermal.SH.Biomass.WH.Biomass.Solar.Solar</t>
  </si>
  <si>
    <t>FEC_per_household.kWh.LT.Res.HH.Thermal.SH.Biomass.WH.LPG.NoSolar.LPG</t>
  </si>
  <si>
    <t>FEC_per_household.kWh.LT.Res.HH.Thermal.SH.Biomass.WH.LPG.Solar</t>
  </si>
  <si>
    <t>FEC_per_household.kWh.LT.Res.HH.Thermal.SH.Biomass.WH.LPG.Solar.LPG</t>
  </si>
  <si>
    <t>FEC_per_household.kWh.LT.Res.HH.Thermal.SH.Biomass.WH.LPG.Solar.Solar</t>
  </si>
  <si>
    <t>FEC_per_household.kWh.LT.Res.HH.Thermal.SH.Biomass.WH.Elc.NoSolar.Elec</t>
  </si>
  <si>
    <t>FEC_per_household.kWh.LT.Res.HH.Thermal.SH.Biomass.WH.Elc.Solar</t>
  </si>
  <si>
    <t>FEC_per_household.kWh.LT.Res.HH.Thermal.SH.Biomass.WH.Elc.Solar.Elec</t>
  </si>
  <si>
    <t>FEC_per_household.kWh.LT.Res.HH.Thermal.SH.Biomass.WH.Elc.Solar.Solar</t>
  </si>
  <si>
    <t>FEC_per_household.kWh.LT.Res.HH.Thermal.SH.Biomass.CO</t>
  </si>
  <si>
    <t>FEC_per_household.kWh.LT.Res.HH.Thermal.SH.Biomass.CO.Biomass.Biomass</t>
  </si>
  <si>
    <t>FEC_per_household.kWh.LT.Res.HH.Thermal.SH.Biomass.CO.LPG.LPG</t>
  </si>
  <si>
    <t>FEC_per_household.kWh.LT.Res.HH.Thermal.SH.Biomass.CO.Elc.Elec</t>
  </si>
  <si>
    <t>FEC_per_household.kWh.LT.Res.HH.Thermal.SH.Geo</t>
  </si>
  <si>
    <t>FEC_per_household.kWh.LT.Res.HH.Thermal.SH.Geo.SH</t>
  </si>
  <si>
    <t>FEC_per_household.kWh.LT.Res.HH.Thermal.SH.Geo.SH.Geo</t>
  </si>
  <si>
    <t>FEC_per_household.kWh.LT.Res.HH.Thermal.SH.Geo.SH.Elec</t>
  </si>
  <si>
    <t>FEC_per_household.kWh.LT.Res.HH.Thermal.SH.Geo.SC</t>
  </si>
  <si>
    <t>FEC_per_household.kWh.LT.Res.HH.Thermal.SH.Geo.SC.AC.Elec</t>
  </si>
  <si>
    <t>FEC_per_household.kWh.LT.Res.HH.Thermal.SH.Geo.WH</t>
  </si>
  <si>
    <t>FEC_per_household.kWh.LT.Res.HH.Thermal.SH.Geo.WH.Geo.NoSolar.Geo</t>
  </si>
  <si>
    <t>FEC_per_household.kWh.LT.Res.HH.Thermal.SH.Geo.WH.Geo.Solar</t>
  </si>
  <si>
    <t>FEC_per_household.kWh.LT.Res.HH.Thermal.SH.Geo.WH.Geo.Solar.Geo</t>
  </si>
  <si>
    <t>FEC_per_household.kWh.LT.Res.HH.Thermal.SH.Geo.WH.Geo.Solar.Solar</t>
  </si>
  <si>
    <t>FEC_per_household.kWh.LT.Res.HH.Thermal.SH.Geo.WH.Elc.NoSolar.Elec</t>
  </si>
  <si>
    <t>FEC_per_household.kWh.LT.Res.HH.Thermal.SH.Geo.WH.Elc.Solar</t>
  </si>
  <si>
    <t>FEC_per_household.kWh.LT.Res.HH.Thermal.SH.Geo.WH.Elc.Solar.Elec</t>
  </si>
  <si>
    <t>FEC_per_household.kWh.LT.Res.HH.Thermal.SH.Geo.WH.Elc.Solar.Solar</t>
  </si>
  <si>
    <t>FEC_per_household.kWh.LT.Res.HH.Thermal.SH.Geo.CO</t>
  </si>
  <si>
    <t>FEC_per_household.kWh.LT.Res.HH.Thermal.SH.Geo.CO.LPG.LPG</t>
  </si>
  <si>
    <t>FEC_per_household.kWh.LT.Res.HH.Thermal.SH.Geo.CO.Elc.Elec</t>
  </si>
  <si>
    <t>FEC_per_household.kWh.LT.Res.HH.Thermal.SH.DistrHeat</t>
  </si>
  <si>
    <t>FEC_per_household.kWh.LT.Res.HH.Thermal.SH.DistrHeat.SH</t>
  </si>
  <si>
    <t>FEC_per_household.kWh.LT.Res.HH.Thermal.SH.DistrHeat.SH.Steam_Distr</t>
  </si>
  <si>
    <t>FEC_per_household.kWh.LT.Res.HH.Thermal.SH.DistrHeat.SH.Elec</t>
  </si>
  <si>
    <t>FEC_per_household.kWh.LT.Res.HH.Thermal.SH.DistrHeat.SC</t>
  </si>
  <si>
    <t>FEC_per_household.kWh.LT.Res.HH.Thermal.SH.DistrHeat.SC.AC.Elec</t>
  </si>
  <si>
    <t>FEC_per_household.kWh.LT.Res.HH.Thermal.SH.DistrHeat.WH</t>
  </si>
  <si>
    <t>FEC_per_household.kWh.LT.Res.HH.Thermal.SH.DistrHeat.WH.DistrHeat.NoSolar.Steam_Distr</t>
  </si>
  <si>
    <t>FEC_per_household.kWh.LT.Res.HH.Thermal.SH.DistrHeat.WH.DistrHeat.Solar</t>
  </si>
  <si>
    <t>FEC_per_household.kWh.LT.Res.HH.Thermal.SH.DistrHeat.WH.DistrHeat.Solar.Steam_Distr</t>
  </si>
  <si>
    <t>FEC_per_household.kWh.LT.Res.HH.Thermal.SH.DistrHeat.WH.DistrHeat.Solar.Solar</t>
  </si>
  <si>
    <t>FEC_per_household.kWh.LT.Res.HH.Thermal.SH.DistrHeat.WH.Elc.NoSolar.Elec</t>
  </si>
  <si>
    <t>FEC_per_household.kWh.LT.Res.HH.Thermal.SH.DistrHeat.WH.Elc.Solar</t>
  </si>
  <si>
    <t>FEC_per_household.kWh.LT.Res.HH.Thermal.SH.DistrHeat.WH.Elc.Solar.Elec</t>
  </si>
  <si>
    <t>FEC_per_household.kWh.LT.Res.HH.Thermal.SH.DistrHeat.WH.Elc.Solar.Solar</t>
  </si>
  <si>
    <t>FEC_per_household.kWh.LT.Res.HH.Thermal.SH.DistrHeat.CO</t>
  </si>
  <si>
    <t>FEC_per_household.kWh.LT.Res.HH.Thermal.SH.DistrHeat.CO.LPG.LPG</t>
  </si>
  <si>
    <t>FEC_per_household.kWh.LT.Res.HH.Thermal.SH.DistrHeat.CO.Elc.Elec</t>
  </si>
  <si>
    <t>FEC_per_household.kWh.LT.Res.HH.Thermal.SH.AdvElc</t>
  </si>
  <si>
    <t>FEC_per_household.kWh.LT.Res.HH.Thermal.SH.AdvElc.SH</t>
  </si>
  <si>
    <t>FEC_per_household.kWh.LT.Res.HH.Thermal.SH.AdvElc.SH.Elec</t>
  </si>
  <si>
    <t>FEC_per_household.kWh.LT.Res.HH.Thermal.SH.AdvElc.SC</t>
  </si>
  <si>
    <t>FEC_per_household.kWh.LT.Res.HH.Thermal.SH.AdvElc.SC.AC.Elec</t>
  </si>
  <si>
    <t>FEC_per_household.kWh.LT.Res.HH.Thermal.SH.AdvElc.WH</t>
  </si>
  <si>
    <t>FEC_per_household.kWh.LT.Res.HH.Thermal.SH.AdvElc.WH.LPG.NoSolar.LPG</t>
  </si>
  <si>
    <t>FEC_per_household.kWh.LT.Res.HH.Thermal.SH.AdvElc.WH.LPG.Solar</t>
  </si>
  <si>
    <t>FEC_per_household.kWh.LT.Res.HH.Thermal.SH.AdvElc.WH.LPG.Solar.LPG</t>
  </si>
  <si>
    <t>FEC_per_household.kWh.LT.Res.HH.Thermal.SH.AdvElc.WH.LPG.Solar.Solar</t>
  </si>
  <si>
    <t>FEC_per_household.kWh.LT.Res.HH.Thermal.SH.AdvElc.WH.Elc.NoSolar.Elec</t>
  </si>
  <si>
    <t>FEC_per_household.kWh.LT.Res.HH.Thermal.SH.AdvElc.WH.Elc.Solar</t>
  </si>
  <si>
    <t>FEC_per_household.kWh.LT.Res.HH.Thermal.SH.AdvElc.WH.Elc.Solar.Elec</t>
  </si>
  <si>
    <t>FEC_per_household.kWh.LT.Res.HH.Thermal.SH.AdvElc.WH.Elc.Solar.Solar</t>
  </si>
  <si>
    <t>FEC_per_household.kWh.LT.Res.HH.Thermal.SH.AdvElc.CO</t>
  </si>
  <si>
    <t>FEC_per_household.kWh.LT.Res.HH.Thermal.SH.AdvElc.CO.LPG.LPG</t>
  </si>
  <si>
    <t>FEC_per_household.kWh.LT.Res.HH.Thermal.SH.AdvElc.CO.Elc.Elec</t>
  </si>
  <si>
    <t>FEC_per_household.kWh.LT.Res.HH.Thermal.SH.ConvElc</t>
  </si>
  <si>
    <t>FEC_per_household.kWh.LT.Res.HH.Thermal.SH.ConvElc.SH</t>
  </si>
  <si>
    <t>FEC_per_household.kWh.LT.Res.HH.Thermal.SH.ConvElc.SH.Elec</t>
  </si>
  <si>
    <t>FEC_per_household.kWh.LT.Res.HH.Thermal.SH.ConvElc.SC</t>
  </si>
  <si>
    <t>FEC_per_household.kWh.LT.Res.HH.Thermal.SH.ConvElc.SC.AC.Elec</t>
  </si>
  <si>
    <t>FEC_per_household.kWh.LT.Res.HH.Thermal.SH.ConvElc.WH</t>
  </si>
  <si>
    <t>FEC_per_household.kWh.LT.Res.HH.Thermal.SH.ConvElc.WH.LPG.NoSolar.LPG</t>
  </si>
  <si>
    <t>FEC_per_household.kWh.LT.Res.HH.Thermal.SH.ConvElc.WH.LPG.Solar</t>
  </si>
  <si>
    <t>FEC_per_household.kWh.LT.Res.HH.Thermal.SH.ConvElc.WH.LPG.Solar.LPG</t>
  </si>
  <si>
    <t>FEC_per_household.kWh.LT.Res.HH.Thermal.SH.ConvElc.WH.LPG.Solar.Solar</t>
  </si>
  <si>
    <t>FEC_per_household.kWh.LT.Res.HH.Thermal.SH.ConvElc.WH.Elc.NoSolar.Elec</t>
  </si>
  <si>
    <t>FEC_per_household.kWh.LT.Res.HH.Thermal.SH.ConvElc.WH.Elc.Solar</t>
  </si>
  <si>
    <t>FEC_per_household.kWh.LT.Res.HH.Thermal.SH.ConvElc.WH.Elc.Solar.Elec</t>
  </si>
  <si>
    <t>FEC_per_household.kWh.LT.Res.HH.Thermal.SH.ConvElc.WH.Elc.Solar.Solar</t>
  </si>
  <si>
    <t>FEC_per_household.kWh.LT.Res.HH.Thermal.SH.ConvElc.CO</t>
  </si>
  <si>
    <t>FEC_per_household.kWh.LT.Res.HH.Thermal.SH.ConvElc.CO.LPG.LPG</t>
  </si>
  <si>
    <t>FEC_per_household.kWh.LT.Res.HH.Thermal.SH.ConvElc.CO.Elc.Elec</t>
  </si>
  <si>
    <t>LT - Thermal energy service per household (detailed structure)</t>
  </si>
  <si>
    <t>TES_per_household.kWh.LT.Res.HH.Thermal.SH.Solids</t>
  </si>
  <si>
    <t>TES_per_household.kWh.LT.Res.HH.Thermal.SH.Solids.SH</t>
  </si>
  <si>
    <t>TES_per_household.kWh.LT.Res.HH.Thermal.SH.Solids.SH.Solids</t>
  </si>
  <si>
    <t>TES_per_household.kWh.LT.Res.HH.Thermal.SH.Solids.SH.Elec</t>
  </si>
  <si>
    <t>TES_per_household.kWh.LT.Res.HH.Thermal.SH.Solids.SC</t>
  </si>
  <si>
    <t>TES_per_household.kWh.LT.Res.HH.Thermal.SH.Solids.SC.AC.Elec</t>
  </si>
  <si>
    <t>TES_per_household.kWh.LT.Res.HH.Thermal.SH.Solids.WH</t>
  </si>
  <si>
    <t>TES_per_household.kWh.LT.Res.HH.Thermal.SH.Solids.WH.Solids.NoSolar.Solids</t>
  </si>
  <si>
    <t>TES_per_household.kWh.LT.Res.HH.Thermal.SH.Solids.WH.LPG.NoSolar.LPG</t>
  </si>
  <si>
    <t>TES_per_household.kWh.LT.Res.HH.Thermal.SH.Solids.WH.LPG.Solar</t>
  </si>
  <si>
    <t>TES_per_household.kWh.LT.Res.HH.Thermal.SH.Solids.WH.LPG.Solar.LPG</t>
  </si>
  <si>
    <t>TES_per_household.kWh.LT.Res.HH.Thermal.SH.Solids.WH.LPG.Solar.Solar</t>
  </si>
  <si>
    <t>TES_per_household.kWh.LT.Res.HH.Thermal.SH.Solids.WH.Elc.NoSolar.Elec</t>
  </si>
  <si>
    <t>TES_per_household.kWh.LT.Res.HH.Thermal.SH.Solids.WH.Elc.Solar</t>
  </si>
  <si>
    <t>TES_per_household.kWh.LT.Res.HH.Thermal.SH.Solids.WH.Elc.Solar.Elec</t>
  </si>
  <si>
    <t>TES_per_household.kWh.LT.Res.HH.Thermal.SH.Solids.WH.Elc.Solar.Solar</t>
  </si>
  <si>
    <t>TES_per_household.kWh.LT.Res.HH.Thermal.SH.Solids.CO</t>
  </si>
  <si>
    <t>TES_per_household.kWh.LT.Res.HH.Thermal.SH.Solids.CO.Solids.Solids</t>
  </si>
  <si>
    <t>TES_per_household.kWh.LT.Res.HH.Thermal.SH.Solids.CO.LPG.LPG</t>
  </si>
  <si>
    <t>TES_per_household.kWh.LT.Res.HH.Thermal.SH.Solids.CO.Elc.Elec</t>
  </si>
  <si>
    <t>TES_per_household.kWh.LT.Res.HH.Thermal.SH.LPG</t>
  </si>
  <si>
    <t>TES_per_household.kWh.LT.Res.HH.Thermal.SH.LPG.SH</t>
  </si>
  <si>
    <t>TES_per_household.kWh.LT.Res.HH.Thermal.SH.LPG.SH.LPG</t>
  </si>
  <si>
    <t>TES_per_household.kWh.LT.Res.HH.Thermal.SH.LPG.SH.Elec</t>
  </si>
  <si>
    <t>TES_per_household.kWh.LT.Res.HH.Thermal.SH.LPG.SC</t>
  </si>
  <si>
    <t>TES_per_household.kWh.LT.Res.HH.Thermal.SH.LPG.SC.AC.Elec</t>
  </si>
  <si>
    <t>TES_per_household.kWh.LT.Res.HH.Thermal.SH.LPG.WH</t>
  </si>
  <si>
    <t>TES_per_household.kWh.LT.Res.HH.Thermal.SH.LPG.WH.LPG.NoSolar.LPG</t>
  </si>
  <si>
    <t>TES_per_household.kWh.LT.Res.HH.Thermal.SH.LPG.WH.LPG.Solar</t>
  </si>
  <si>
    <t>TES_per_household.kWh.LT.Res.HH.Thermal.SH.LPG.WH.LPG.Solar.LPG</t>
  </si>
  <si>
    <t>TES_per_household.kWh.LT.Res.HH.Thermal.SH.LPG.WH.LPG.Solar.Solar</t>
  </si>
  <si>
    <t>TES_per_household.kWh.LT.Res.HH.Thermal.SH.LPG.WH.Elc.NoSolar.Elec</t>
  </si>
  <si>
    <t>TES_per_household.kWh.LT.Res.HH.Thermal.SH.LPG.WH.Elc.Solar</t>
  </si>
  <si>
    <t>TES_per_household.kWh.LT.Res.HH.Thermal.SH.LPG.WH.Elc.Solar.Elec</t>
  </si>
  <si>
    <t>TES_per_household.kWh.LT.Res.HH.Thermal.SH.LPG.WH.Elc.Solar.Solar</t>
  </si>
  <si>
    <t>TES_per_household.kWh.LT.Res.HH.Thermal.SH.LPG.CO</t>
  </si>
  <si>
    <t>TES_per_household.kWh.LT.Res.HH.Thermal.SH.LPG.CO.LPG.LPG</t>
  </si>
  <si>
    <t>TES_per_household.kWh.LT.Res.HH.Thermal.SH.LPG.CO.Elc.Elec</t>
  </si>
  <si>
    <t>TES_per_household.kWh.LT.Res.HH.Thermal.SH.Oil</t>
  </si>
  <si>
    <t>TES_per_household.kWh.LT.Res.HH.Thermal.SH.Oil.SH</t>
  </si>
  <si>
    <t>TES_per_household.kWh.LT.Res.HH.Thermal.SH.Oil.SH.Oil</t>
  </si>
  <si>
    <t>TES_per_household.kWh.LT.Res.HH.Thermal.SH.Oil.SH.Elec</t>
  </si>
  <si>
    <t>TES_per_household.kWh.LT.Res.HH.Thermal.SH.Oil.SC</t>
  </si>
  <si>
    <t>TES_per_household.kWh.LT.Res.HH.Thermal.SH.Oil.SC.AC.Elec</t>
  </si>
  <si>
    <t>TES_per_household.kWh.LT.Res.HH.Thermal.SH.Oil.WH</t>
  </si>
  <si>
    <t>TES_per_household.kWh.LT.Res.HH.Thermal.SH.Oil.WH.Oil.NoSolar.Oil</t>
  </si>
  <si>
    <t>TES_per_household.kWh.LT.Res.HH.Thermal.SH.Oil.WH.Oil.Solar</t>
  </si>
  <si>
    <t>TES_per_household.kWh.LT.Res.HH.Thermal.SH.Oil.WH.Oil.Solar.Oil</t>
  </si>
  <si>
    <t>TES_per_household.kWh.LT.Res.HH.Thermal.SH.Oil.WH.Oil.Solar.Solar</t>
  </si>
  <si>
    <t>TES_per_household.kWh.LT.Res.HH.Thermal.SH.Oil.WH.Elc.NoSolar.Elec</t>
  </si>
  <si>
    <t>TES_per_household.kWh.LT.Res.HH.Thermal.SH.Oil.WH.Elc.Solar</t>
  </si>
  <si>
    <t>TES_per_household.kWh.LT.Res.HH.Thermal.SH.Oil.WH.Elc.Solar.Elec</t>
  </si>
  <si>
    <t>TES_per_household.kWh.LT.Res.HH.Thermal.SH.Oil.WH.Elc.Solar.Solar</t>
  </si>
  <si>
    <t>TES_per_household.kWh.LT.Res.HH.Thermal.SH.Oil.CO</t>
  </si>
  <si>
    <t>TES_per_household.kWh.LT.Res.HH.Thermal.SH.Oil.CO.LPG.LPG</t>
  </si>
  <si>
    <t>TES_per_household.kWh.LT.Res.HH.Thermal.SH.Oil.CO.Elc.Elec</t>
  </si>
  <si>
    <t>TES_per_household.kWh.LT.Res.HH.Thermal.SH.Gas</t>
  </si>
  <si>
    <t>TES_per_household.kWh.LT.Res.HH.Thermal.SH.Gas.SH</t>
  </si>
  <si>
    <t>TES_per_household.kWh.LT.Res.HH.Thermal.SH.Gas.SH.Gas</t>
  </si>
  <si>
    <t>TES_per_household.kWh.LT.Res.HH.Thermal.SH.Gas.SH.Elec</t>
  </si>
  <si>
    <t>TES_per_household.kWh.LT.Res.HH.Thermal.SH.Gas.SC</t>
  </si>
  <si>
    <t>TES_per_household.kWh.LT.Res.HH.Thermal.SH.Gas.SC.AC.Elec</t>
  </si>
  <si>
    <t>TES_per_household.kWh.LT.Res.HH.Thermal.SH.Gas.WH</t>
  </si>
  <si>
    <t>TES_per_household.kWh.LT.Res.HH.Thermal.SH.Gas.WH.Gas.NoSolar.Gas</t>
  </si>
  <si>
    <t>TES_per_household.kWh.LT.Res.HH.Thermal.SH.Gas.WH.Gas.Solar</t>
  </si>
  <si>
    <t>TES_per_household.kWh.LT.Res.HH.Thermal.SH.Gas.WH.Gas.Solar.Gas</t>
  </si>
  <si>
    <t>TES_per_household.kWh.LT.Res.HH.Thermal.SH.Gas.WH.Gas.Solar.Solar</t>
  </si>
  <si>
    <t>TES_per_household.kWh.LT.Res.HH.Thermal.SH.Gas.WH.Elc.NoSolar.Elec</t>
  </si>
  <si>
    <t>TES_per_household.kWh.LT.Res.HH.Thermal.SH.Gas.WH.Elc.Solar</t>
  </si>
  <si>
    <t>TES_per_household.kWh.LT.Res.HH.Thermal.SH.Gas.WH.Elc.Solar.Elec</t>
  </si>
  <si>
    <t>TES_per_household.kWh.LT.Res.HH.Thermal.SH.Gas.WH.Elc.Solar.Solar</t>
  </si>
  <si>
    <t>TES_per_household.kWh.LT.Res.HH.Thermal.SH.Gas.CO</t>
  </si>
  <si>
    <t>TES_per_household.kWh.LT.Res.HH.Thermal.SH.Gas.CO.Gas.Gas</t>
  </si>
  <si>
    <t>TES_per_household.kWh.LT.Res.HH.Thermal.SH.Gas.CO.Elc.Elec</t>
  </si>
  <si>
    <t>TES_per_household.kWh.LT.Res.HH.Thermal.SH.Biomass</t>
  </si>
  <si>
    <t>TES_per_household.kWh.LT.Res.HH.Thermal.SH.Biomass.SH</t>
  </si>
  <si>
    <t>TES_per_household.kWh.LT.Res.HH.Thermal.SH.Biomass.SH.Biomass</t>
  </si>
  <si>
    <t>TES_per_household.kWh.LT.Res.HH.Thermal.SH.Biomass.SH.Elec</t>
  </si>
  <si>
    <t>TES_per_household.kWh.LT.Res.HH.Thermal.SH.Biomass.SC</t>
  </si>
  <si>
    <t>TES_per_household.kWh.LT.Res.HH.Thermal.SH.Biomass.SC.AC.Elec</t>
  </si>
  <si>
    <t>TES_per_household.kWh.LT.Res.HH.Thermal.SH.Biomass.WH</t>
  </si>
  <si>
    <t>TES_per_household.kWh.LT.Res.HH.Thermal.SH.Biomass.WH.Biomass.NoSolar.Biomass</t>
  </si>
  <si>
    <t>TES_per_household.kWh.LT.Res.HH.Thermal.SH.Biomass.WH.Biomass.Solar</t>
  </si>
  <si>
    <t>TES_per_household.kWh.LT.Res.HH.Thermal.SH.Biomass.WH.Biomass.Solar.Biomass</t>
  </si>
  <si>
    <t>TES_per_household.kWh.LT.Res.HH.Thermal.SH.Biomass.WH.Biomass.Solar.Solar</t>
  </si>
  <si>
    <t>TES_per_household.kWh.LT.Res.HH.Thermal.SH.Biomass.WH.LPG.NoSolar.LPG</t>
  </si>
  <si>
    <t>TES_per_household.kWh.LT.Res.HH.Thermal.SH.Biomass.WH.LPG.Solar</t>
  </si>
  <si>
    <t>TES_per_household.kWh.LT.Res.HH.Thermal.SH.Biomass.WH.LPG.Solar.LPG</t>
  </si>
  <si>
    <t>TES_per_household.kWh.LT.Res.HH.Thermal.SH.Biomass.WH.LPG.Solar.Solar</t>
  </si>
  <si>
    <t>TES_per_household.kWh.LT.Res.HH.Thermal.SH.Biomass.WH.Elc.NoSolar.Elec</t>
  </si>
  <si>
    <t>TES_per_household.kWh.LT.Res.HH.Thermal.SH.Biomass.WH.Elc.Solar</t>
  </si>
  <si>
    <t>TES_per_household.kWh.LT.Res.HH.Thermal.SH.Biomass.WH.Elc.Solar.Elec</t>
  </si>
  <si>
    <t>TES_per_household.kWh.LT.Res.HH.Thermal.SH.Biomass.WH.Elc.Solar.Solar</t>
  </si>
  <si>
    <t>TES_per_household.kWh.LT.Res.HH.Thermal.SH.Biomass.CO</t>
  </si>
  <si>
    <t>TES_per_household.kWh.LT.Res.HH.Thermal.SH.Biomass.CO.Biomass.Biomass</t>
  </si>
  <si>
    <t>TES_per_household.kWh.LT.Res.HH.Thermal.SH.Biomass.CO.LPG.LPG</t>
  </si>
  <si>
    <t>TES_per_household.kWh.LT.Res.HH.Thermal.SH.Biomass.CO.Elc.Elec</t>
  </si>
  <si>
    <t>TES_per_household.kWh.LT.Res.HH.Thermal.SH.Geo</t>
  </si>
  <si>
    <t>TES_per_household.kWh.LT.Res.HH.Thermal.SH.Geo.SH</t>
  </si>
  <si>
    <t>TES_per_household.kWh.LT.Res.HH.Thermal.SH.Geo.SH.Geo</t>
  </si>
  <si>
    <t>TES_per_household.kWh.LT.Res.HH.Thermal.SH.Geo.SH.Elec</t>
  </si>
  <si>
    <t>TES_per_household.kWh.LT.Res.HH.Thermal.SH.Geo.SC</t>
  </si>
  <si>
    <t>TES_per_household.kWh.LT.Res.HH.Thermal.SH.Geo.SC.AC.Elec</t>
  </si>
  <si>
    <t>TES_per_household.kWh.LT.Res.HH.Thermal.SH.Geo.WH</t>
  </si>
  <si>
    <t>TES_per_household.kWh.LT.Res.HH.Thermal.SH.Geo.WH.Geo.NoSolar.Geo</t>
  </si>
  <si>
    <t>TES_per_household.kWh.LT.Res.HH.Thermal.SH.Geo.WH.Geo.Solar</t>
  </si>
  <si>
    <t>TES_per_household.kWh.LT.Res.HH.Thermal.SH.Geo.WH.Geo.Solar.Geo</t>
  </si>
  <si>
    <t>TES_per_household.kWh.LT.Res.HH.Thermal.SH.Geo.WH.Geo.Solar.Solar</t>
  </si>
  <si>
    <t>TES_per_household.kWh.LT.Res.HH.Thermal.SH.Geo.WH.Elc.NoSolar.Elec</t>
  </si>
  <si>
    <t>TES_per_household.kWh.LT.Res.HH.Thermal.SH.Geo.WH.Elc.Solar</t>
  </si>
  <si>
    <t>TES_per_household.kWh.LT.Res.HH.Thermal.SH.Geo.WH.Elc.Solar.Elec</t>
  </si>
  <si>
    <t>TES_per_household.kWh.LT.Res.HH.Thermal.SH.Geo.WH.Elc.Solar.Solar</t>
  </si>
  <si>
    <t>TES_per_household.kWh.LT.Res.HH.Thermal.SH.Geo.CO</t>
  </si>
  <si>
    <t>TES_per_household.kWh.LT.Res.HH.Thermal.SH.Geo.CO.LPG.LPG</t>
  </si>
  <si>
    <t>TES_per_household.kWh.LT.Res.HH.Thermal.SH.Geo.CO.Elc.Elec</t>
  </si>
  <si>
    <t>TES_per_household.kWh.LT.Res.HH.Thermal.SH.DistrHeat</t>
  </si>
  <si>
    <t>TES_per_household.kWh.LT.Res.HH.Thermal.SH.DistrHeat.SH</t>
  </si>
  <si>
    <t>TES_per_household.kWh.LT.Res.HH.Thermal.SH.DistrHeat.SH.Steam_Distr</t>
  </si>
  <si>
    <t>TES_per_household.kWh.LT.Res.HH.Thermal.SH.DistrHeat.SH.Elec</t>
  </si>
  <si>
    <t>TES_per_household.kWh.LT.Res.HH.Thermal.SH.DistrHeat.SC</t>
  </si>
  <si>
    <t>TES_per_household.kWh.LT.Res.HH.Thermal.SH.DistrHeat.SC.AC.Elec</t>
  </si>
  <si>
    <t>TES_per_household.kWh.LT.Res.HH.Thermal.SH.DistrHeat.WH</t>
  </si>
  <si>
    <t>TES_per_household.kWh.LT.Res.HH.Thermal.SH.DistrHeat.WH.DistrHeat.NoSolar.Steam_Distr</t>
  </si>
  <si>
    <t>TES_per_household.kWh.LT.Res.HH.Thermal.SH.DistrHeat.WH.DistrHeat.Solar</t>
  </si>
  <si>
    <t>TES_per_household.kWh.LT.Res.HH.Thermal.SH.DistrHeat.WH.DistrHeat.Solar.Steam_Distr</t>
  </si>
  <si>
    <t>TES_per_household.kWh.LT.Res.HH.Thermal.SH.DistrHeat.WH.DistrHeat.Solar.Solar</t>
  </si>
  <si>
    <t>TES_per_household.kWh.LT.Res.HH.Thermal.SH.DistrHeat.WH.Elc.NoSolar.Elec</t>
  </si>
  <si>
    <t>TES_per_household.kWh.LT.Res.HH.Thermal.SH.DistrHeat.WH.Elc.Solar</t>
  </si>
  <si>
    <t>TES_per_household.kWh.LT.Res.HH.Thermal.SH.DistrHeat.WH.Elc.Solar.Elec</t>
  </si>
  <si>
    <t>TES_per_household.kWh.LT.Res.HH.Thermal.SH.DistrHeat.WH.Elc.Solar.Solar</t>
  </si>
  <si>
    <t>TES_per_household.kWh.LT.Res.HH.Thermal.SH.DistrHeat.CO</t>
  </si>
  <si>
    <t>TES_per_household.kWh.LT.Res.HH.Thermal.SH.DistrHeat.CO.LPG.LPG</t>
  </si>
  <si>
    <t>TES_per_household.kWh.LT.Res.HH.Thermal.SH.DistrHeat.CO.Elc.Elec</t>
  </si>
  <si>
    <t>TES_per_household.kWh.LT.Res.HH.Thermal.SH.AdvElc</t>
  </si>
  <si>
    <t>TES_per_household.kWh.LT.Res.HH.Thermal.SH.AdvElc.SH</t>
  </si>
  <si>
    <t>TES_per_household.kWh.LT.Res.HH.Thermal.SH.AdvElc.SH.Elec</t>
  </si>
  <si>
    <t>TES_per_household.kWh.LT.Res.HH.Thermal.SH.AdvElc.SC</t>
  </si>
  <si>
    <t>TES_per_household.kWh.LT.Res.HH.Thermal.SH.AdvElc.SC.AC.Elec</t>
  </si>
  <si>
    <t>TES_per_household.kWh.LT.Res.HH.Thermal.SH.AdvElc.WH</t>
  </si>
  <si>
    <t>TES_per_household.kWh.LT.Res.HH.Thermal.SH.AdvElc.WH.LPG.NoSolar.LPG</t>
  </si>
  <si>
    <t>TES_per_household.kWh.LT.Res.HH.Thermal.SH.AdvElc.WH.LPG.Solar</t>
  </si>
  <si>
    <t>TES_per_household.kWh.LT.Res.HH.Thermal.SH.AdvElc.WH.LPG.Solar.LPG</t>
  </si>
  <si>
    <t>TES_per_household.kWh.LT.Res.HH.Thermal.SH.AdvElc.WH.LPG.Solar.Solar</t>
  </si>
  <si>
    <t>TES_per_household.kWh.LT.Res.HH.Thermal.SH.AdvElc.WH.Elc.NoSolar.Elec</t>
  </si>
  <si>
    <t>TES_per_household.kWh.LT.Res.HH.Thermal.SH.AdvElc.WH.Elc.Solar</t>
  </si>
  <si>
    <t>TES_per_household.kWh.LT.Res.HH.Thermal.SH.AdvElc.WH.Elc.Solar.Elec</t>
  </si>
  <si>
    <t>TES_per_household.kWh.LT.Res.HH.Thermal.SH.AdvElc.WH.Elc.Solar.Solar</t>
  </si>
  <si>
    <t>TES_per_household.kWh.LT.Res.HH.Thermal.SH.AdvElc.CO</t>
  </si>
  <si>
    <t>TES_per_household.kWh.LT.Res.HH.Thermal.SH.AdvElc.CO.LPG.LPG</t>
  </si>
  <si>
    <t>TES_per_household.kWh.LT.Res.HH.Thermal.SH.AdvElc.CO.Elc.Elec</t>
  </si>
  <si>
    <t>TES_per_household.kWh.LT.Res.HH.Thermal.SH.ConvElc</t>
  </si>
  <si>
    <t>TES_per_household.kWh.LT.Res.HH.Thermal.SH.ConvElc.SH</t>
  </si>
  <si>
    <t>TES_per_household.kWh.LT.Res.HH.Thermal.SH.ConvElc.SH.Elec</t>
  </si>
  <si>
    <t>TES_per_household.kWh.LT.Res.HH.Thermal.SH.ConvElc.SC</t>
  </si>
  <si>
    <t>TES_per_household.kWh.LT.Res.HH.Thermal.SH.ConvElc.SC.AC.Elec</t>
  </si>
  <si>
    <t>TES_per_household.kWh.LT.Res.HH.Thermal.SH.ConvElc.WH</t>
  </si>
  <si>
    <t>TES_per_household.kWh.LT.Res.HH.Thermal.SH.ConvElc.WH.LPG.NoSolar.LPG</t>
  </si>
  <si>
    <t>TES_per_household.kWh.LT.Res.HH.Thermal.SH.ConvElc.WH.LPG.Solar</t>
  </si>
  <si>
    <t>TES_per_household.kWh.LT.Res.HH.Thermal.SH.ConvElc.WH.LPG.Solar.LPG</t>
  </si>
  <si>
    <t>TES_per_household.kWh.LT.Res.HH.Thermal.SH.ConvElc.WH.LPG.Solar.Solar</t>
  </si>
  <si>
    <t>TES_per_household.kWh.LT.Res.HH.Thermal.SH.ConvElc.WH.Elc.NoSolar.Elec</t>
  </si>
  <si>
    <t>TES_per_household.kWh.LT.Res.HH.Thermal.SH.ConvElc.WH.Elc.Solar</t>
  </si>
  <si>
    <t>TES_per_household.kWh.LT.Res.HH.Thermal.SH.ConvElc.WH.Elc.Solar.Elec</t>
  </si>
  <si>
    <t>TES_per_household.kWh.LT.Res.HH.Thermal.SH.ConvElc.WH.Elc.Solar.Solar</t>
  </si>
  <si>
    <t>TES_per_household.kWh.LT.Res.HH.Thermal.SH.ConvElc.CO</t>
  </si>
  <si>
    <t>TES_per_household.kWh.LT.Res.HH.Thermal.SH.ConvElc.CO.LPG.LPG</t>
  </si>
  <si>
    <t>TES_per_household.kWh.LT.Res.HH.Thermal.SH.ConvElc.CO.Elc.Elec</t>
  </si>
  <si>
    <t>LT - CO2 emissions per household (detailed structure)</t>
  </si>
  <si>
    <t>EMI_per_household.kgCO2.LT.Res.HH.Thermal.SH.Solids</t>
  </si>
  <si>
    <t>EMI_per_household.kgCO2.LT.Res.HH.Thermal.SH.Solids.SH</t>
  </si>
  <si>
    <t>EMI_per_household.kgCO2.LT.Res.HH.Thermal.SH.Solids.SH.Solids</t>
  </si>
  <si>
    <t>EMI_per_household.kgCO2.LT.Res.HH.Thermal.SH.Solids.SH.Elec</t>
  </si>
  <si>
    <t>EMI_per_household.kgCO2.LT.Res.HH.Thermal.SH.Solids.SC</t>
  </si>
  <si>
    <t>EMI_per_household.kgCO2.LT.Res.HH.Thermal.SH.Solids.SC.AC.Elec</t>
  </si>
  <si>
    <t>EMI_per_household.kgCO2.LT.Res.HH.Thermal.SH.Solids.WH</t>
  </si>
  <si>
    <t>EMI_per_household.kgCO2.LT.Res.HH.Thermal.SH.Solids.WH.Solids.NoSolar.Solids</t>
  </si>
  <si>
    <t>EMI_per_household.kgCO2.LT.Res.HH.Thermal.SH.Solids.WH.LPG.NoSolar.LPG</t>
  </si>
  <si>
    <t>EMI_per_household.kgCO2.LT.Res.HH.Thermal.SH.Solids.WH.LPG.Solar</t>
  </si>
  <si>
    <t>EMI_per_household.kgCO2.LT.Res.HH.Thermal.SH.Solids.WH.LPG.Solar.LPG</t>
  </si>
  <si>
    <t>EMI_per_household.kgCO2.LT.Res.HH.Thermal.SH.Solids.WH.LPG.Solar.Solar</t>
  </si>
  <si>
    <t>EMI_per_household.kgCO2.LT.Res.HH.Thermal.SH.Solids.WH.Elc.NoSolar.Elec</t>
  </si>
  <si>
    <t>EMI_per_household.kgCO2.LT.Res.HH.Thermal.SH.Solids.WH.Elc.Solar</t>
  </si>
  <si>
    <t>EMI_per_household.kgCO2.LT.Res.HH.Thermal.SH.Solids.WH.Elc.Solar.Elec</t>
  </si>
  <si>
    <t>EMI_per_household.kgCO2.LT.Res.HH.Thermal.SH.Solids.WH.Elc.Solar.Solar</t>
  </si>
  <si>
    <t>EMI_per_household.kgCO2.LT.Res.HH.Thermal.SH.Solids.CO</t>
  </si>
  <si>
    <t>EMI_per_household.kgCO2.LT.Res.HH.Thermal.SH.Solids.CO.Solids.Solids</t>
  </si>
  <si>
    <t>EMI_per_household.kgCO2.LT.Res.HH.Thermal.SH.Solids.CO.LPG.LPG</t>
  </si>
  <si>
    <t>EMI_per_household.kgCO2.LT.Res.HH.Thermal.SH.Solids.CO.Elc.Elec</t>
  </si>
  <si>
    <t>EMI_per_household.kgCO2.LT.Res.HH.Thermal.SH.LPG</t>
  </si>
  <si>
    <t>EMI_per_household.kgCO2.LT.Res.HH.Thermal.SH.LPG.SH</t>
  </si>
  <si>
    <t>EMI_per_household.kgCO2.LT.Res.HH.Thermal.SH.LPG.SH.LPG</t>
  </si>
  <si>
    <t>EMI_per_household.kgCO2.LT.Res.HH.Thermal.SH.LPG.SH.Elec</t>
  </si>
  <si>
    <t>EMI_per_household.kgCO2.LT.Res.HH.Thermal.SH.LPG.SC</t>
  </si>
  <si>
    <t>EMI_per_household.kgCO2.LT.Res.HH.Thermal.SH.LPG.SC.AC.Elec</t>
  </si>
  <si>
    <t>EMI_per_household.kgCO2.LT.Res.HH.Thermal.SH.LPG.WH</t>
  </si>
  <si>
    <t>EMI_per_household.kgCO2.LT.Res.HH.Thermal.SH.LPG.WH.LPG.NoSolar.LPG</t>
  </si>
  <si>
    <t>EMI_per_household.kgCO2.LT.Res.HH.Thermal.SH.LPG.WH.LPG.Solar</t>
  </si>
  <si>
    <t>EMI_per_household.kgCO2.LT.Res.HH.Thermal.SH.LPG.WH.LPG.Solar.LPG</t>
  </si>
  <si>
    <t>EMI_per_household.kgCO2.LT.Res.HH.Thermal.SH.LPG.WH.LPG.Solar.Solar</t>
  </si>
  <si>
    <t>EMI_per_household.kgCO2.LT.Res.HH.Thermal.SH.LPG.WH.Elc.NoSolar.Elec</t>
  </si>
  <si>
    <t>EMI_per_household.kgCO2.LT.Res.HH.Thermal.SH.LPG.WH.Elc.Solar</t>
  </si>
  <si>
    <t>EMI_per_household.kgCO2.LT.Res.HH.Thermal.SH.LPG.WH.Elc.Solar.Elec</t>
  </si>
  <si>
    <t>EMI_per_household.kgCO2.LT.Res.HH.Thermal.SH.LPG.WH.Elc.Solar.Solar</t>
  </si>
  <si>
    <t>EMI_per_household.kgCO2.LT.Res.HH.Thermal.SH.LPG.CO</t>
  </si>
  <si>
    <t>EMI_per_household.kgCO2.LT.Res.HH.Thermal.SH.LPG.CO.LPG.LPG</t>
  </si>
  <si>
    <t>EMI_per_household.kgCO2.LT.Res.HH.Thermal.SH.LPG.CO.Elc.Elec</t>
  </si>
  <si>
    <t>EMI_per_household.kgCO2.LT.Res.HH.Thermal.SH.Oil</t>
  </si>
  <si>
    <t>EMI_per_household.kgCO2.LT.Res.HH.Thermal.SH.Oil.SH</t>
  </si>
  <si>
    <t>EMI_per_household.kgCO2.LT.Res.HH.Thermal.SH.Oil.SH.Oil</t>
  </si>
  <si>
    <t>EMI_per_household.kgCO2.LT.Res.HH.Thermal.SH.Oil.SH.Elec</t>
  </si>
  <si>
    <t>EMI_per_household.kgCO2.LT.Res.HH.Thermal.SH.Oil.SC</t>
  </si>
  <si>
    <t>EMI_per_household.kgCO2.LT.Res.HH.Thermal.SH.Oil.SC.AC.Elec</t>
  </si>
  <si>
    <t>EMI_per_household.kgCO2.LT.Res.HH.Thermal.SH.Oil.WH</t>
  </si>
  <si>
    <t>EMI_per_household.kgCO2.LT.Res.HH.Thermal.SH.Oil.WH.Oil.NoSolar.Oil</t>
  </si>
  <si>
    <t>EMI_per_household.kgCO2.LT.Res.HH.Thermal.SH.Oil.WH.Oil.Solar</t>
  </si>
  <si>
    <t>EMI_per_household.kgCO2.LT.Res.HH.Thermal.SH.Oil.WH.Oil.Solar.Oil</t>
  </si>
  <si>
    <t>EMI_per_household.kgCO2.LT.Res.HH.Thermal.SH.Oil.WH.Oil.Solar.Solar</t>
  </si>
  <si>
    <t>EMI_per_household.kgCO2.LT.Res.HH.Thermal.SH.Oil.WH.Elc.NoSolar.Elec</t>
  </si>
  <si>
    <t>EMI_per_household.kgCO2.LT.Res.HH.Thermal.SH.Oil.WH.Elc.Solar</t>
  </si>
  <si>
    <t>EMI_per_household.kgCO2.LT.Res.HH.Thermal.SH.Oil.WH.Elc.Solar.Elec</t>
  </si>
  <si>
    <t>EMI_per_household.kgCO2.LT.Res.HH.Thermal.SH.Oil.WH.Elc.Solar.Solar</t>
  </si>
  <si>
    <t>EMI_per_household.kgCO2.LT.Res.HH.Thermal.SH.Oil.CO</t>
  </si>
  <si>
    <t>EMI_per_household.kgCO2.LT.Res.HH.Thermal.SH.Oil.CO.LPG.LPG</t>
  </si>
  <si>
    <t>EMI_per_household.kgCO2.LT.Res.HH.Thermal.SH.Oil.CO.Elc.Elec</t>
  </si>
  <si>
    <t>EMI_per_household.kgCO2.LT.Res.HH.Thermal.SH.Gas</t>
  </si>
  <si>
    <t>EMI_per_household.kgCO2.LT.Res.HH.Thermal.SH.Gas.SH</t>
  </si>
  <si>
    <t>EMI_per_household.kgCO2.LT.Res.HH.Thermal.SH.Gas.SH.Gas</t>
  </si>
  <si>
    <t>EMI_per_household.kgCO2.LT.Res.HH.Thermal.SH.Gas.SH.Elec</t>
  </si>
  <si>
    <t>EMI_per_household.kgCO2.LT.Res.HH.Thermal.SH.Gas.SC</t>
  </si>
  <si>
    <t>EMI_per_household.kgCO2.LT.Res.HH.Thermal.SH.Gas.SC.AC.Elec</t>
  </si>
  <si>
    <t>EMI_per_household.kgCO2.LT.Res.HH.Thermal.SH.Gas.WH</t>
  </si>
  <si>
    <t>EMI_per_household.kgCO2.LT.Res.HH.Thermal.SH.Gas.WH.Gas.NoSolar.Gas</t>
  </si>
  <si>
    <t>EMI_per_household.kgCO2.LT.Res.HH.Thermal.SH.Gas.WH.Gas.Solar</t>
  </si>
  <si>
    <t>EMI_per_household.kgCO2.LT.Res.HH.Thermal.SH.Gas.WH.Gas.Solar.Gas</t>
  </si>
  <si>
    <t>EMI_per_household.kgCO2.LT.Res.HH.Thermal.SH.Gas.WH.Gas.Solar.Solar</t>
  </si>
  <si>
    <t>EMI_per_household.kgCO2.LT.Res.HH.Thermal.SH.Gas.WH.Elc.NoSolar.Elec</t>
  </si>
  <si>
    <t>EMI_per_household.kgCO2.LT.Res.HH.Thermal.SH.Gas.WH.Elc.Solar</t>
  </si>
  <si>
    <t>EMI_per_household.kgCO2.LT.Res.HH.Thermal.SH.Gas.WH.Elc.Solar.Elec</t>
  </si>
  <si>
    <t>EMI_per_household.kgCO2.LT.Res.HH.Thermal.SH.Gas.WH.Elc.Solar.Solar</t>
  </si>
  <si>
    <t>EMI_per_household.kgCO2.LT.Res.HH.Thermal.SH.Gas.CO</t>
  </si>
  <si>
    <t>EMI_per_household.kgCO2.LT.Res.HH.Thermal.SH.Gas.CO.Gas.Gas</t>
  </si>
  <si>
    <t>EMI_per_household.kgCO2.LT.Res.HH.Thermal.SH.Gas.CO.Elc.Elec</t>
  </si>
  <si>
    <t>EMI_per_household.kgCO2.LT.Res.HH.Thermal.SH.Biomass</t>
  </si>
  <si>
    <t>EMI_per_household.kgCO2.LT.Res.HH.Thermal.SH.Biomass.SH</t>
  </si>
  <si>
    <t>EMI_per_household.kgCO2.LT.Res.HH.Thermal.SH.Biomass.SH.Biomass</t>
  </si>
  <si>
    <t>EMI_per_household.kgCO2.LT.Res.HH.Thermal.SH.Biomass.SH.Elec</t>
  </si>
  <si>
    <t>EMI_per_household.kgCO2.LT.Res.HH.Thermal.SH.Biomass.SC</t>
  </si>
  <si>
    <t>EMI_per_household.kgCO2.LT.Res.HH.Thermal.SH.Biomass.SC.AC.Elec</t>
  </si>
  <si>
    <t>EMI_per_household.kgCO2.LT.Res.HH.Thermal.SH.Biomass.WH</t>
  </si>
  <si>
    <t>EMI_per_household.kgCO2.LT.Res.HH.Thermal.SH.Biomass.WH.Biomass.NoSolar.Biomass</t>
  </si>
  <si>
    <t>EMI_per_household.kgCO2.LT.Res.HH.Thermal.SH.Biomass.WH.Biomass.Solar</t>
  </si>
  <si>
    <t>EMI_per_household.kgCO2.LT.Res.HH.Thermal.SH.Biomass.WH.Biomass.Solar.Biomass</t>
  </si>
  <si>
    <t>EMI_per_household.kgCO2.LT.Res.HH.Thermal.SH.Biomass.WH.Biomass.Solar.Solar</t>
  </si>
  <si>
    <t>EMI_per_household.kgCO2.LT.Res.HH.Thermal.SH.Biomass.WH.LPG.NoSolar.LPG</t>
  </si>
  <si>
    <t>EMI_per_household.kgCO2.LT.Res.HH.Thermal.SH.Biomass.WH.LPG.Solar</t>
  </si>
  <si>
    <t>EMI_per_household.kgCO2.LT.Res.HH.Thermal.SH.Biomass.WH.LPG.Solar.LPG</t>
  </si>
  <si>
    <t>EMI_per_household.kgCO2.LT.Res.HH.Thermal.SH.Biomass.WH.LPG.Solar.Solar</t>
  </si>
  <si>
    <t>EMI_per_household.kgCO2.LT.Res.HH.Thermal.SH.Biomass.WH.Elc.NoSolar.Elec</t>
  </si>
  <si>
    <t>EMI_per_household.kgCO2.LT.Res.HH.Thermal.SH.Biomass.WH.Elc.Solar</t>
  </si>
  <si>
    <t>EMI_per_household.kgCO2.LT.Res.HH.Thermal.SH.Biomass.WH.Elc.Solar.Elec</t>
  </si>
  <si>
    <t>EMI_per_household.kgCO2.LT.Res.HH.Thermal.SH.Biomass.WH.Elc.Solar.Solar</t>
  </si>
  <si>
    <t>EMI_per_household.kgCO2.LT.Res.HH.Thermal.SH.Biomass.CO</t>
  </si>
  <si>
    <t>EMI_per_household.kgCO2.LT.Res.HH.Thermal.SH.Biomass.CO.Biomass.Biomass</t>
  </si>
  <si>
    <t>EMI_per_household.kgCO2.LT.Res.HH.Thermal.SH.Biomass.CO.LPG.LPG</t>
  </si>
  <si>
    <t>EMI_per_household.kgCO2.LT.Res.HH.Thermal.SH.Biomass.CO.Elc.Elec</t>
  </si>
  <si>
    <t>EMI_per_household.kgCO2.LT.Res.HH.Thermal.SH.Geo</t>
  </si>
  <si>
    <t>EMI_per_household.kgCO2.LT.Res.HH.Thermal.SH.Geo.SH</t>
  </si>
  <si>
    <t>EMI_per_household.kgCO2.LT.Res.HH.Thermal.SH.Geo.SH.Geo</t>
  </si>
  <si>
    <t>EMI_per_household.kgCO2.LT.Res.HH.Thermal.SH.Geo.SH.Elec</t>
  </si>
  <si>
    <t>EMI_per_household.kgCO2.LT.Res.HH.Thermal.SH.Geo.SC</t>
  </si>
  <si>
    <t>EMI_per_household.kgCO2.LT.Res.HH.Thermal.SH.Geo.SC.AC.Elec</t>
  </si>
  <si>
    <t>EMI_per_household.kgCO2.LT.Res.HH.Thermal.SH.Geo.WH</t>
  </si>
  <si>
    <t>EMI_per_household.kgCO2.LT.Res.HH.Thermal.SH.Geo.WH.Geo.NoSolar.Geo</t>
  </si>
  <si>
    <t>EMI_per_household.kgCO2.LT.Res.HH.Thermal.SH.Geo.WH.Geo.Solar</t>
  </si>
  <si>
    <t>EMI_per_household.kgCO2.LT.Res.HH.Thermal.SH.Geo.WH.Geo.Solar.Geo</t>
  </si>
  <si>
    <t>EMI_per_household.kgCO2.LT.Res.HH.Thermal.SH.Geo.WH.Geo.Solar.Solar</t>
  </si>
  <si>
    <t>EMI_per_household.kgCO2.LT.Res.HH.Thermal.SH.Geo.WH.Elc.NoSolar.Elec</t>
  </si>
  <si>
    <t>EMI_per_household.kgCO2.LT.Res.HH.Thermal.SH.Geo.WH.Elc.Solar</t>
  </si>
  <si>
    <t>EMI_per_household.kgCO2.LT.Res.HH.Thermal.SH.Geo.WH.Elc.Solar.Elec</t>
  </si>
  <si>
    <t>EMI_per_household.kgCO2.LT.Res.HH.Thermal.SH.Geo.WH.Elc.Solar.Solar</t>
  </si>
  <si>
    <t>EMI_per_household.kgCO2.LT.Res.HH.Thermal.SH.Geo.CO</t>
  </si>
  <si>
    <t>EMI_per_household.kgCO2.LT.Res.HH.Thermal.SH.Geo.CO.LPG.LPG</t>
  </si>
  <si>
    <t>EMI_per_household.kgCO2.LT.Res.HH.Thermal.SH.Geo.CO.Elc.Elec</t>
  </si>
  <si>
    <t>EMI_per_household.kgCO2.LT.Res.HH.Thermal.SH.DistrHeat</t>
  </si>
  <si>
    <t>EMI_per_household.kgCO2.LT.Res.HH.Thermal.SH.DistrHeat.SH</t>
  </si>
  <si>
    <t>EMI_per_household.kgCO2.LT.Res.HH.Thermal.SH.DistrHeat.SH.Steam_Distr</t>
  </si>
  <si>
    <t>EMI_per_household.kgCO2.LT.Res.HH.Thermal.SH.DistrHeat.SH.Elec</t>
  </si>
  <si>
    <t>EMI_per_household.kgCO2.LT.Res.HH.Thermal.SH.DistrHeat.SC</t>
  </si>
  <si>
    <t>EMI_per_household.kgCO2.LT.Res.HH.Thermal.SH.DistrHeat.SC.AC.Elec</t>
  </si>
  <si>
    <t>EMI_per_household.kgCO2.LT.Res.HH.Thermal.SH.DistrHeat.WH</t>
  </si>
  <si>
    <t>EMI_per_household.kgCO2.LT.Res.HH.Thermal.SH.DistrHeat.WH.DistrHeat.NoSolar.Steam_Distr</t>
  </si>
  <si>
    <t>EMI_per_household.kgCO2.LT.Res.HH.Thermal.SH.DistrHeat.WH.DistrHeat.Solar</t>
  </si>
  <si>
    <t>EMI_per_household.kgCO2.LT.Res.HH.Thermal.SH.DistrHeat.WH.DistrHeat.Solar.Steam_Distr</t>
  </si>
  <si>
    <t>EMI_per_household.kgCO2.LT.Res.HH.Thermal.SH.DistrHeat.WH.DistrHeat.Solar.Solar</t>
  </si>
  <si>
    <t>EMI_per_household.kgCO2.LT.Res.HH.Thermal.SH.DistrHeat.WH.Elc.NoSolar.Elec</t>
  </si>
  <si>
    <t>EMI_per_household.kgCO2.LT.Res.HH.Thermal.SH.DistrHeat.WH.Elc.Solar</t>
  </si>
  <si>
    <t>EMI_per_household.kgCO2.LT.Res.HH.Thermal.SH.DistrHeat.WH.Elc.Solar.Elec</t>
  </si>
  <si>
    <t>EMI_per_household.kgCO2.LT.Res.HH.Thermal.SH.DistrHeat.WH.Elc.Solar.Solar</t>
  </si>
  <si>
    <t>EMI_per_household.kgCO2.LT.Res.HH.Thermal.SH.DistrHeat.CO</t>
  </si>
  <si>
    <t>EMI_per_household.kgCO2.LT.Res.HH.Thermal.SH.DistrHeat.CO.LPG.LPG</t>
  </si>
  <si>
    <t>EMI_per_household.kgCO2.LT.Res.HH.Thermal.SH.DistrHeat.CO.Elc.Elec</t>
  </si>
  <si>
    <t>EMI_per_household.kgCO2.LT.Res.HH.Thermal.SH.AdvElc</t>
  </si>
  <si>
    <t>EMI_per_household.kgCO2.LT.Res.HH.Thermal.SH.AdvElc.SH</t>
  </si>
  <si>
    <t>EMI_per_household.kgCO2.LT.Res.HH.Thermal.SH.AdvElc.SH.Elec</t>
  </si>
  <si>
    <t>EMI_per_household.kgCO2.LT.Res.HH.Thermal.SH.AdvElc.SC</t>
  </si>
  <si>
    <t>EMI_per_household.kgCO2.LT.Res.HH.Thermal.SH.AdvElc.SC.AC.Elec</t>
  </si>
  <si>
    <t>EMI_per_household.kgCO2.LT.Res.HH.Thermal.SH.AdvElc.WH</t>
  </si>
  <si>
    <t>EMI_per_household.kgCO2.LT.Res.HH.Thermal.SH.AdvElc.WH.LPG.NoSolar.LPG</t>
  </si>
  <si>
    <t>EMI_per_household.kgCO2.LT.Res.HH.Thermal.SH.AdvElc.WH.LPG.Solar</t>
  </si>
  <si>
    <t>EMI_per_household.kgCO2.LT.Res.HH.Thermal.SH.AdvElc.WH.LPG.Solar.LPG</t>
  </si>
  <si>
    <t>EMI_per_household.kgCO2.LT.Res.HH.Thermal.SH.AdvElc.WH.LPG.Solar.Solar</t>
  </si>
  <si>
    <t>EMI_per_household.kgCO2.LT.Res.HH.Thermal.SH.AdvElc.WH.Elc.NoSolar.Elec</t>
  </si>
  <si>
    <t>EMI_per_household.kgCO2.LT.Res.HH.Thermal.SH.AdvElc.WH.Elc.Solar</t>
  </si>
  <si>
    <t>EMI_per_household.kgCO2.LT.Res.HH.Thermal.SH.AdvElc.WH.Elc.Solar.Elec</t>
  </si>
  <si>
    <t>EMI_per_household.kgCO2.LT.Res.HH.Thermal.SH.AdvElc.WH.Elc.Solar.Solar</t>
  </si>
  <si>
    <t>EMI_per_household.kgCO2.LT.Res.HH.Thermal.SH.AdvElc.CO</t>
  </si>
  <si>
    <t>EMI_per_household.kgCO2.LT.Res.HH.Thermal.SH.AdvElc.CO.LPG.LPG</t>
  </si>
  <si>
    <t>EMI_per_household.kgCO2.LT.Res.HH.Thermal.SH.AdvElc.CO.Elc.Elec</t>
  </si>
  <si>
    <t>EMI_per_household.kgCO2.LT.Res.HH.Thermal.SH.ConvElc</t>
  </si>
  <si>
    <t>EMI_per_household.kgCO2.LT.Res.HH.Thermal.SH.ConvElc.SH</t>
  </si>
  <si>
    <t>EMI_per_household.kgCO2.LT.Res.HH.Thermal.SH.ConvElc.SH.Elec</t>
  </si>
  <si>
    <t>EMI_per_household.kgCO2.LT.Res.HH.Thermal.SH.ConvElc.SC</t>
  </si>
  <si>
    <t>EMI_per_household.kgCO2.LT.Res.HH.Thermal.SH.ConvElc.SC.AC.Elec</t>
  </si>
  <si>
    <t>EMI_per_household.kgCO2.LT.Res.HH.Thermal.SH.ConvElc.WH</t>
  </si>
  <si>
    <t>EMI_per_household.kgCO2.LT.Res.HH.Thermal.SH.ConvElc.WH.LPG.NoSolar.LPG</t>
  </si>
  <si>
    <t>EMI_per_household.kgCO2.LT.Res.HH.Thermal.SH.ConvElc.WH.LPG.Solar</t>
  </si>
  <si>
    <t>EMI_per_household.kgCO2.LT.Res.HH.Thermal.SH.ConvElc.WH.LPG.Solar.LPG</t>
  </si>
  <si>
    <t>EMI_per_household.kgCO2.LT.Res.HH.Thermal.SH.ConvElc.WH.LPG.Solar.Solar</t>
  </si>
  <si>
    <t>EMI_per_household.kgCO2.LT.Res.HH.Thermal.SH.ConvElc.WH.Elc.NoSolar.Elec</t>
  </si>
  <si>
    <t>EMI_per_household.kgCO2.LT.Res.HH.Thermal.SH.ConvElc.WH.Elc.Solar</t>
  </si>
  <si>
    <t>EMI_per_household.kgCO2.LT.Res.HH.Thermal.SH.ConvElc.WH.Elc.Solar.Elec</t>
  </si>
  <si>
    <t>EMI_per_household.kgCO2.LT.Res.HH.Thermal.SH.ConvElc.WH.Elc.Solar.Solar</t>
  </si>
  <si>
    <t>EMI_per_household.kgCO2.LT.Res.HH.Thermal.SH.ConvElc.CO</t>
  </si>
  <si>
    <t>EMI_per_household.kgCO2.LT.Res.HH.Thermal.SH.ConvElc.CO.LPG.LPG</t>
  </si>
  <si>
    <t>EMI_per_household.kgCO2.LT.Res.HH.Thermal.SH.ConvElc.CO.Elc.Elec</t>
  </si>
  <si>
    <t>LT - Final energy consumption per surface area (detailed structure)</t>
  </si>
  <si>
    <t>FEC_per_sqm.kWh.LT.Res.HH.Thermal.SH.Solids</t>
  </si>
  <si>
    <t>FEC_per_sqm.kWh.LT.Res.HH.Thermal.SH.Solids.SH</t>
  </si>
  <si>
    <t>FEC_per_sqm.kWh.LT.Res.HH.Thermal.SH.Solids.SH.Solids</t>
  </si>
  <si>
    <t>FEC_per_sqm.kWh.LT.Res.HH.Thermal.SH.Solids.SH.Elec</t>
  </si>
  <si>
    <t>FEC_per_sqm.kWh.LT.Res.HH.Thermal.SH.Solids.SC</t>
  </si>
  <si>
    <t>FEC_per_sqm.kWh.LT.Res.HH.Thermal.SH.Solids.SC.AC.Elec</t>
  </si>
  <si>
    <t>FEC_per_sqm.kWh.LT.Res.HH.Thermal.SH.Solids.WH</t>
  </si>
  <si>
    <t>FEC_per_sqm.kWh.LT.Res.HH.Thermal.SH.Solids.WH.Solids.NoSolar.Solids</t>
  </si>
  <si>
    <t>FEC_per_sqm.kWh.LT.Res.HH.Thermal.SH.Solids.WH.LPG.NoSolar.LPG</t>
  </si>
  <si>
    <t>FEC_per_sqm.kWh.LT.Res.HH.Thermal.SH.Solids.WH.LPG.Solar</t>
  </si>
  <si>
    <t>FEC_per_sqm.kWh.LT.Res.HH.Thermal.SH.Solids.WH.LPG.Solar.LPG</t>
  </si>
  <si>
    <t>FEC_per_sqm.kWh.LT.Res.HH.Thermal.SH.Solids.WH.LPG.Solar.Solar</t>
  </si>
  <si>
    <t>FEC_per_sqm.kWh.LT.Res.HH.Thermal.SH.Solids.WH.Elc.NoSolar.Elec</t>
  </si>
  <si>
    <t>FEC_per_sqm.kWh.LT.Res.HH.Thermal.SH.Solids.WH.Elc.Solar</t>
  </si>
  <si>
    <t>FEC_per_sqm.kWh.LT.Res.HH.Thermal.SH.Solids.WH.Elc.Solar.Elec</t>
  </si>
  <si>
    <t>FEC_per_sqm.kWh.LT.Res.HH.Thermal.SH.Solids.WH.Elc.Solar.Solar</t>
  </si>
  <si>
    <t>FEC_per_sqm.kWh.LT.Res.HH.Thermal.SH.Solids.CO</t>
  </si>
  <si>
    <t>FEC_per_sqm.kWh.LT.Res.HH.Thermal.SH.Solids.CO.Solids.Solids</t>
  </si>
  <si>
    <t>FEC_per_sqm.kWh.LT.Res.HH.Thermal.SH.Solids.CO.LPG.LPG</t>
  </si>
  <si>
    <t>FEC_per_sqm.kWh.LT.Res.HH.Thermal.SH.Solids.CO.Elc.Elec</t>
  </si>
  <si>
    <t>FEC_per_sqm.kWh.LT.Res.HH.Thermal.SH.LPG</t>
  </si>
  <si>
    <t>FEC_per_sqm.kWh.LT.Res.HH.Thermal.SH.LPG.SH</t>
  </si>
  <si>
    <t>FEC_per_sqm.kWh.LT.Res.HH.Thermal.SH.LPG.SH.LPG</t>
  </si>
  <si>
    <t>FEC_per_sqm.kWh.LT.Res.HH.Thermal.SH.LPG.SH.Elec</t>
  </si>
  <si>
    <t>FEC_per_sqm.kWh.LT.Res.HH.Thermal.SH.LPG.SC</t>
  </si>
  <si>
    <t>FEC_per_sqm.kWh.LT.Res.HH.Thermal.SH.LPG.SC.AC.Elec</t>
  </si>
  <si>
    <t>FEC_per_sqm.kWh.LT.Res.HH.Thermal.SH.LPG.WH</t>
  </si>
  <si>
    <t>FEC_per_sqm.kWh.LT.Res.HH.Thermal.SH.LPG.WH.LPG.NoSolar.LPG</t>
  </si>
  <si>
    <t>FEC_per_sqm.kWh.LT.Res.HH.Thermal.SH.LPG.WH.LPG.Solar</t>
  </si>
  <si>
    <t>FEC_per_sqm.kWh.LT.Res.HH.Thermal.SH.LPG.WH.LPG.Solar.LPG</t>
  </si>
  <si>
    <t>FEC_per_sqm.kWh.LT.Res.HH.Thermal.SH.LPG.WH.LPG.Solar.Solar</t>
  </si>
  <si>
    <t>FEC_per_sqm.kWh.LT.Res.HH.Thermal.SH.LPG.WH.Elc.NoSolar.Elec</t>
  </si>
  <si>
    <t>FEC_per_sqm.kWh.LT.Res.HH.Thermal.SH.LPG.WH.Elc.Solar</t>
  </si>
  <si>
    <t>FEC_per_sqm.kWh.LT.Res.HH.Thermal.SH.LPG.WH.Elc.Solar.Elec</t>
  </si>
  <si>
    <t>FEC_per_sqm.kWh.LT.Res.HH.Thermal.SH.LPG.WH.Elc.Solar.Solar</t>
  </si>
  <si>
    <t>FEC_per_sqm.kWh.LT.Res.HH.Thermal.SH.LPG.CO</t>
  </si>
  <si>
    <t>FEC_per_sqm.kWh.LT.Res.HH.Thermal.SH.LPG.CO.LPG.LPG</t>
  </si>
  <si>
    <t>FEC_per_sqm.kWh.LT.Res.HH.Thermal.SH.LPG.CO.Elc.Elec</t>
  </si>
  <si>
    <t>FEC_per_sqm.kWh.LT.Res.HH.Thermal.SH.Oil</t>
  </si>
  <si>
    <t>FEC_per_sqm.kWh.LT.Res.HH.Thermal.SH.Oil.SH</t>
  </si>
  <si>
    <t>FEC_per_sqm.kWh.LT.Res.HH.Thermal.SH.Oil.SH.Oil</t>
  </si>
  <si>
    <t>FEC_per_sqm.kWh.LT.Res.HH.Thermal.SH.Oil.SH.Elec</t>
  </si>
  <si>
    <t>FEC_per_sqm.kWh.LT.Res.HH.Thermal.SH.Oil.SC</t>
  </si>
  <si>
    <t>FEC_per_sqm.kWh.LT.Res.HH.Thermal.SH.Oil.SC.AC.Elec</t>
  </si>
  <si>
    <t>FEC_per_sqm.kWh.LT.Res.HH.Thermal.SH.Oil.WH</t>
  </si>
  <si>
    <t>FEC_per_sqm.kWh.LT.Res.HH.Thermal.SH.Oil.WH.Oil.NoSolar.Oil</t>
  </si>
  <si>
    <t>FEC_per_sqm.kWh.LT.Res.HH.Thermal.SH.Oil.WH.Oil.Solar</t>
  </si>
  <si>
    <t>FEC_per_sqm.kWh.LT.Res.HH.Thermal.SH.Oil.WH.Oil.Solar.Oil</t>
  </si>
  <si>
    <t>FEC_per_sqm.kWh.LT.Res.HH.Thermal.SH.Oil.WH.Oil.Solar.Solar</t>
  </si>
  <si>
    <t>FEC_per_sqm.kWh.LT.Res.HH.Thermal.SH.Oil.WH.Elc.NoSolar.Elec</t>
  </si>
  <si>
    <t>FEC_per_sqm.kWh.LT.Res.HH.Thermal.SH.Oil.WH.Elc.Solar</t>
  </si>
  <si>
    <t>FEC_per_sqm.kWh.LT.Res.HH.Thermal.SH.Oil.WH.Elc.Solar.Elec</t>
  </si>
  <si>
    <t>FEC_per_sqm.kWh.LT.Res.HH.Thermal.SH.Oil.WH.Elc.Solar.Solar</t>
  </si>
  <si>
    <t>FEC_per_sqm.kWh.LT.Res.HH.Thermal.SH.Oil.CO</t>
  </si>
  <si>
    <t>FEC_per_sqm.kWh.LT.Res.HH.Thermal.SH.Oil.CO.LPG.LPG</t>
  </si>
  <si>
    <t>FEC_per_sqm.kWh.LT.Res.HH.Thermal.SH.Oil.CO.Elc.Elec</t>
  </si>
  <si>
    <t>FEC_per_sqm.kWh.LT.Res.HH.Thermal.SH.Gas</t>
  </si>
  <si>
    <t>FEC_per_sqm.kWh.LT.Res.HH.Thermal.SH.Gas.SH</t>
  </si>
  <si>
    <t>FEC_per_sqm.kWh.LT.Res.HH.Thermal.SH.Gas.SH.Gas</t>
  </si>
  <si>
    <t>FEC_per_sqm.kWh.LT.Res.HH.Thermal.SH.Gas.SH.Elec</t>
  </si>
  <si>
    <t>FEC_per_sqm.kWh.LT.Res.HH.Thermal.SH.Gas.SC</t>
  </si>
  <si>
    <t>FEC_per_sqm.kWh.LT.Res.HH.Thermal.SH.Gas.SC.AC.Elec</t>
  </si>
  <si>
    <t>FEC_per_sqm.kWh.LT.Res.HH.Thermal.SH.Gas.WH</t>
  </si>
  <si>
    <t>FEC_per_sqm.kWh.LT.Res.HH.Thermal.SH.Gas.WH.Gas.NoSolar.Gas</t>
  </si>
  <si>
    <t>FEC_per_sqm.kWh.LT.Res.HH.Thermal.SH.Gas.WH.Gas.Solar</t>
  </si>
  <si>
    <t>FEC_per_sqm.kWh.LT.Res.HH.Thermal.SH.Gas.WH.Gas.Solar.Gas</t>
  </si>
  <si>
    <t>FEC_per_sqm.kWh.LT.Res.HH.Thermal.SH.Gas.WH.Gas.Solar.Solar</t>
  </si>
  <si>
    <t>FEC_per_sqm.kWh.LT.Res.HH.Thermal.SH.Gas.WH.Elc.NoSolar.Elec</t>
  </si>
  <si>
    <t>FEC_per_sqm.kWh.LT.Res.HH.Thermal.SH.Gas.WH.Elc.Solar</t>
  </si>
  <si>
    <t>FEC_per_sqm.kWh.LT.Res.HH.Thermal.SH.Gas.WH.Elc.Solar.Elec</t>
  </si>
  <si>
    <t>FEC_per_sqm.kWh.LT.Res.HH.Thermal.SH.Gas.WH.Elc.Solar.Solar</t>
  </si>
  <si>
    <t>FEC_per_sqm.kWh.LT.Res.HH.Thermal.SH.Gas.CO</t>
  </si>
  <si>
    <t>FEC_per_sqm.kWh.LT.Res.HH.Thermal.SH.Gas.CO.Gas.Gas</t>
  </si>
  <si>
    <t>FEC_per_sqm.kWh.LT.Res.HH.Thermal.SH.Gas.CO.Elc.Elec</t>
  </si>
  <si>
    <t>FEC_per_sqm.kWh.LT.Res.HH.Thermal.SH.Biomass</t>
  </si>
  <si>
    <t>FEC_per_sqm.kWh.LT.Res.HH.Thermal.SH.Biomass.SH</t>
  </si>
  <si>
    <t>FEC_per_sqm.kWh.LT.Res.HH.Thermal.SH.Biomass.SH.Biomass</t>
  </si>
  <si>
    <t>FEC_per_sqm.kWh.LT.Res.HH.Thermal.SH.Biomass.SH.Elec</t>
  </si>
  <si>
    <t>FEC_per_sqm.kWh.LT.Res.HH.Thermal.SH.Biomass.SC</t>
  </si>
  <si>
    <t>FEC_per_sqm.kWh.LT.Res.HH.Thermal.SH.Biomass.SC.AC.Elec</t>
  </si>
  <si>
    <t>FEC_per_sqm.kWh.LT.Res.HH.Thermal.SH.Biomass.WH</t>
  </si>
  <si>
    <t>FEC_per_sqm.kWh.LT.Res.HH.Thermal.SH.Biomass.WH.Biomass.NoSolar.Biomass</t>
  </si>
  <si>
    <t>FEC_per_sqm.kWh.LT.Res.HH.Thermal.SH.Biomass.WH.Biomass.Solar</t>
  </si>
  <si>
    <t>FEC_per_sqm.kWh.LT.Res.HH.Thermal.SH.Biomass.WH.Biomass.Solar.Biomass</t>
  </si>
  <si>
    <t>FEC_per_sqm.kWh.LT.Res.HH.Thermal.SH.Biomass.WH.Biomass.Solar.Solar</t>
  </si>
  <si>
    <t>FEC_per_sqm.kWh.LT.Res.HH.Thermal.SH.Biomass.WH.LPG.NoSolar.LPG</t>
  </si>
  <si>
    <t>FEC_per_sqm.kWh.LT.Res.HH.Thermal.SH.Biomass.WH.LPG.Solar</t>
  </si>
  <si>
    <t>FEC_per_sqm.kWh.LT.Res.HH.Thermal.SH.Biomass.WH.LPG.Solar.LPG</t>
  </si>
  <si>
    <t>FEC_per_sqm.kWh.LT.Res.HH.Thermal.SH.Biomass.WH.LPG.Solar.Solar</t>
  </si>
  <si>
    <t>FEC_per_sqm.kWh.LT.Res.HH.Thermal.SH.Biomass.WH.Elc.NoSolar.Elec</t>
  </si>
  <si>
    <t>FEC_per_sqm.kWh.LT.Res.HH.Thermal.SH.Biomass.WH.Elc.Solar</t>
  </si>
  <si>
    <t>FEC_per_sqm.kWh.LT.Res.HH.Thermal.SH.Biomass.WH.Elc.Solar.Elec</t>
  </si>
  <si>
    <t>FEC_per_sqm.kWh.LT.Res.HH.Thermal.SH.Biomass.WH.Elc.Solar.Solar</t>
  </si>
  <si>
    <t>FEC_per_sqm.kWh.LT.Res.HH.Thermal.SH.Biomass.CO</t>
  </si>
  <si>
    <t>FEC_per_sqm.kWh.LT.Res.HH.Thermal.SH.Biomass.CO.Biomass.Biomass</t>
  </si>
  <si>
    <t>FEC_per_sqm.kWh.LT.Res.HH.Thermal.SH.Biomass.CO.LPG.LPG</t>
  </si>
  <si>
    <t>FEC_per_sqm.kWh.LT.Res.HH.Thermal.SH.Biomass.CO.Elc.Elec</t>
  </si>
  <si>
    <t>FEC_per_sqm.kWh.LT.Res.HH.Thermal.SH.Geo</t>
  </si>
  <si>
    <t>FEC_per_sqm.kWh.LT.Res.HH.Thermal.SH.Geo.SH</t>
  </si>
  <si>
    <t>FEC_per_sqm.kWh.LT.Res.HH.Thermal.SH.Geo.SH.Geo</t>
  </si>
  <si>
    <t>FEC_per_sqm.kWh.LT.Res.HH.Thermal.SH.Geo.SH.Elec</t>
  </si>
  <si>
    <t>FEC_per_sqm.kWh.LT.Res.HH.Thermal.SH.Geo.SC</t>
  </si>
  <si>
    <t>FEC_per_sqm.kWh.LT.Res.HH.Thermal.SH.Geo.SC.AC.Elec</t>
  </si>
  <si>
    <t>FEC_per_sqm.kWh.LT.Res.HH.Thermal.SH.Geo.WH</t>
  </si>
  <si>
    <t>FEC_per_sqm.kWh.LT.Res.HH.Thermal.SH.Geo.WH.Geo.NoSolar.Geo</t>
  </si>
  <si>
    <t>FEC_per_sqm.kWh.LT.Res.HH.Thermal.SH.Geo.WH.Geo.Solar</t>
  </si>
  <si>
    <t>FEC_per_sqm.kWh.LT.Res.HH.Thermal.SH.Geo.WH.Geo.Solar.Geo</t>
  </si>
  <si>
    <t>FEC_per_sqm.kWh.LT.Res.HH.Thermal.SH.Geo.WH.Geo.Solar.Solar</t>
  </si>
  <si>
    <t>FEC_per_sqm.kWh.LT.Res.HH.Thermal.SH.Geo.WH.Elc.NoSolar.Elec</t>
  </si>
  <si>
    <t>FEC_per_sqm.kWh.LT.Res.HH.Thermal.SH.Geo.WH.Elc.Solar</t>
  </si>
  <si>
    <t>FEC_per_sqm.kWh.LT.Res.HH.Thermal.SH.Geo.WH.Elc.Solar.Elec</t>
  </si>
  <si>
    <t>FEC_per_sqm.kWh.LT.Res.HH.Thermal.SH.Geo.WH.Elc.Solar.Solar</t>
  </si>
  <si>
    <t>FEC_per_sqm.kWh.LT.Res.HH.Thermal.SH.Geo.CO</t>
  </si>
  <si>
    <t>FEC_per_sqm.kWh.LT.Res.HH.Thermal.SH.Geo.CO.LPG.LPG</t>
  </si>
  <si>
    <t>FEC_per_sqm.kWh.LT.Res.HH.Thermal.SH.Geo.CO.Elc.Elec</t>
  </si>
  <si>
    <t>FEC_per_sqm.kWh.LT.Res.HH.Thermal.SH.DistrHeat</t>
  </si>
  <si>
    <t>FEC_per_sqm.kWh.LT.Res.HH.Thermal.SH.DistrHeat.SH</t>
  </si>
  <si>
    <t>FEC_per_sqm.kWh.LT.Res.HH.Thermal.SH.DistrHeat.SH.Steam_Distr</t>
  </si>
  <si>
    <t>FEC_per_sqm.kWh.LT.Res.HH.Thermal.SH.DistrHeat.SH.Elec</t>
  </si>
  <si>
    <t>FEC_per_sqm.kWh.LT.Res.HH.Thermal.SH.DistrHeat.SC</t>
  </si>
  <si>
    <t>FEC_per_sqm.kWh.LT.Res.HH.Thermal.SH.DistrHeat.SC.AC.Elec</t>
  </si>
  <si>
    <t>FEC_per_sqm.kWh.LT.Res.HH.Thermal.SH.DistrHeat.WH</t>
  </si>
  <si>
    <t>FEC_per_sqm.kWh.LT.Res.HH.Thermal.SH.DistrHeat.WH.DistrHeat.NoSolar.Steam_Distr</t>
  </si>
  <si>
    <t>FEC_per_sqm.kWh.LT.Res.HH.Thermal.SH.DistrHeat.WH.DistrHeat.Solar</t>
  </si>
  <si>
    <t>FEC_per_sqm.kWh.LT.Res.HH.Thermal.SH.DistrHeat.WH.DistrHeat.Solar.Steam_Distr</t>
  </si>
  <si>
    <t>FEC_per_sqm.kWh.LT.Res.HH.Thermal.SH.DistrHeat.WH.DistrHeat.Solar.Solar</t>
  </si>
  <si>
    <t>FEC_per_sqm.kWh.LT.Res.HH.Thermal.SH.DistrHeat.WH.Elc.NoSolar.Elec</t>
  </si>
  <si>
    <t>FEC_per_sqm.kWh.LT.Res.HH.Thermal.SH.DistrHeat.WH.Elc.Solar</t>
  </si>
  <si>
    <t>FEC_per_sqm.kWh.LT.Res.HH.Thermal.SH.DistrHeat.WH.Elc.Solar.Elec</t>
  </si>
  <si>
    <t>FEC_per_sqm.kWh.LT.Res.HH.Thermal.SH.DistrHeat.WH.Elc.Solar.Solar</t>
  </si>
  <si>
    <t>FEC_per_sqm.kWh.LT.Res.HH.Thermal.SH.DistrHeat.CO</t>
  </si>
  <si>
    <t>FEC_per_sqm.kWh.LT.Res.HH.Thermal.SH.DistrHeat.CO.LPG.LPG</t>
  </si>
  <si>
    <t>FEC_per_sqm.kWh.LT.Res.HH.Thermal.SH.DistrHeat.CO.Elc.Elec</t>
  </si>
  <si>
    <t>FEC_per_sqm.kWh.LT.Res.HH.Thermal.SH.AdvElc</t>
  </si>
  <si>
    <t>FEC_per_sqm.kWh.LT.Res.HH.Thermal.SH.AdvElc.SH</t>
  </si>
  <si>
    <t>FEC_per_sqm.kWh.LT.Res.HH.Thermal.SH.AdvElc.SH.Elec</t>
  </si>
  <si>
    <t>FEC_per_sqm.kWh.LT.Res.HH.Thermal.SH.AdvElc.SC</t>
  </si>
  <si>
    <t>FEC_per_sqm.kWh.LT.Res.HH.Thermal.SH.AdvElc.SC.AC.Elec</t>
  </si>
  <si>
    <t>FEC_per_sqm.kWh.LT.Res.HH.Thermal.SH.AdvElc.WH</t>
  </si>
  <si>
    <t>FEC_per_sqm.kWh.LT.Res.HH.Thermal.SH.AdvElc.WH.LPG.NoSolar.LPG</t>
  </si>
  <si>
    <t>FEC_per_sqm.kWh.LT.Res.HH.Thermal.SH.AdvElc.WH.LPG.Solar</t>
  </si>
  <si>
    <t>FEC_per_sqm.kWh.LT.Res.HH.Thermal.SH.AdvElc.WH.LPG.Solar.LPG</t>
  </si>
  <si>
    <t>FEC_per_sqm.kWh.LT.Res.HH.Thermal.SH.AdvElc.WH.LPG.Solar.Solar</t>
  </si>
  <si>
    <t>FEC_per_sqm.kWh.LT.Res.HH.Thermal.SH.AdvElc.WH.Elc.NoSolar.Elec</t>
  </si>
  <si>
    <t>FEC_per_sqm.kWh.LT.Res.HH.Thermal.SH.AdvElc.WH.Elc.Solar</t>
  </si>
  <si>
    <t>FEC_per_sqm.kWh.LT.Res.HH.Thermal.SH.AdvElc.WH.Elc.Solar.Elec</t>
  </si>
  <si>
    <t>FEC_per_sqm.kWh.LT.Res.HH.Thermal.SH.AdvElc.WH.Elc.Solar.Solar</t>
  </si>
  <si>
    <t>FEC_per_sqm.kWh.LT.Res.HH.Thermal.SH.AdvElc.CO</t>
  </si>
  <si>
    <t>FEC_per_sqm.kWh.LT.Res.HH.Thermal.SH.AdvElc.CO.LPG.LPG</t>
  </si>
  <si>
    <t>FEC_per_sqm.kWh.LT.Res.HH.Thermal.SH.AdvElc.CO.Elc.Elec</t>
  </si>
  <si>
    <t>FEC_per_sqm.kWh.LT.Res.HH.Thermal.SH.ConvElc</t>
  </si>
  <si>
    <t>FEC_per_sqm.kWh.LT.Res.HH.Thermal.SH.ConvElc.SH</t>
  </si>
  <si>
    <t>FEC_per_sqm.kWh.LT.Res.HH.Thermal.SH.ConvElc.SH.Elec</t>
  </si>
  <si>
    <t>FEC_per_sqm.kWh.LT.Res.HH.Thermal.SH.ConvElc.SC</t>
  </si>
  <si>
    <t>FEC_per_sqm.kWh.LT.Res.HH.Thermal.SH.ConvElc.SC.AC.Elec</t>
  </si>
  <si>
    <t>FEC_per_sqm.kWh.LT.Res.HH.Thermal.SH.ConvElc.WH</t>
  </si>
  <si>
    <t>FEC_per_sqm.kWh.LT.Res.HH.Thermal.SH.ConvElc.WH.LPG.NoSolar.LPG</t>
  </si>
  <si>
    <t>FEC_per_sqm.kWh.LT.Res.HH.Thermal.SH.ConvElc.WH.LPG.Solar</t>
  </si>
  <si>
    <t>FEC_per_sqm.kWh.LT.Res.HH.Thermal.SH.ConvElc.WH.LPG.Solar.LPG</t>
  </si>
  <si>
    <t>FEC_per_sqm.kWh.LT.Res.HH.Thermal.SH.ConvElc.WH.LPG.Solar.Solar</t>
  </si>
  <si>
    <t>FEC_per_sqm.kWh.LT.Res.HH.Thermal.SH.ConvElc.WH.Elc.NoSolar.Elec</t>
  </si>
  <si>
    <t>FEC_per_sqm.kWh.LT.Res.HH.Thermal.SH.ConvElc.WH.Elc.Solar</t>
  </si>
  <si>
    <t>FEC_per_sqm.kWh.LT.Res.HH.Thermal.SH.ConvElc.WH.Elc.Solar.Elec</t>
  </si>
  <si>
    <t>FEC_per_sqm.kWh.LT.Res.HH.Thermal.SH.ConvElc.WH.Elc.Solar.Solar</t>
  </si>
  <si>
    <t>FEC_per_sqm.kWh.LT.Res.HH.Thermal.SH.ConvElc.CO</t>
  </si>
  <si>
    <t>FEC_per_sqm.kWh.LT.Res.HH.Thermal.SH.ConvElc.CO.LPG.LPG</t>
  </si>
  <si>
    <t>FEC_per_sqm.kWh.LT.Res.HH.Thermal.SH.ConvElc.CO.Elc.Elec</t>
  </si>
  <si>
    <t>LT - Thermal energy service per surface area (detailed structure)</t>
  </si>
  <si>
    <t>TES_per_sqm.kWh.LT.Res.HH.Thermal.SH.Solids</t>
  </si>
  <si>
    <t>TES_per_sqm.kWh.LT.Res.HH.Thermal.SH.Solids.SH</t>
  </si>
  <si>
    <t>TES_per_sqm.kWh.LT.Res.HH.Thermal.SH.Solids.SH.Solids</t>
  </si>
  <si>
    <t>TES_per_sqm.kWh.LT.Res.HH.Thermal.SH.Solids.SH.Elec</t>
  </si>
  <si>
    <t>TES_per_sqm.kWh.LT.Res.HH.Thermal.SH.Solids.SC</t>
  </si>
  <si>
    <t>TES_per_sqm.kWh.LT.Res.HH.Thermal.SH.Solids.SC.AC.Elec</t>
  </si>
  <si>
    <t>TES_per_sqm.kWh.LT.Res.HH.Thermal.SH.Solids.WH</t>
  </si>
  <si>
    <t>TES_per_sqm.kWh.LT.Res.HH.Thermal.SH.Solids.WH.Solids.NoSolar.Solids</t>
  </si>
  <si>
    <t>TES_per_sqm.kWh.LT.Res.HH.Thermal.SH.Solids.WH.LPG.NoSolar.LPG</t>
  </si>
  <si>
    <t>TES_per_sqm.kWh.LT.Res.HH.Thermal.SH.Solids.WH.LPG.Solar</t>
  </si>
  <si>
    <t>TES_per_sqm.kWh.LT.Res.HH.Thermal.SH.Solids.WH.LPG.Solar.LPG</t>
  </si>
  <si>
    <t>TES_per_sqm.kWh.LT.Res.HH.Thermal.SH.Solids.WH.LPG.Solar.Solar</t>
  </si>
  <si>
    <t>TES_per_sqm.kWh.LT.Res.HH.Thermal.SH.Solids.WH.Elc.NoSolar.Elec</t>
  </si>
  <si>
    <t>TES_per_sqm.kWh.LT.Res.HH.Thermal.SH.Solids.WH.Elc.Solar</t>
  </si>
  <si>
    <t>TES_per_sqm.kWh.LT.Res.HH.Thermal.SH.Solids.WH.Elc.Solar.Elec</t>
  </si>
  <si>
    <t>TES_per_sqm.kWh.LT.Res.HH.Thermal.SH.Solids.WH.Elc.Solar.Solar</t>
  </si>
  <si>
    <t>TES_per_sqm.kWh.LT.Res.HH.Thermal.SH.Solids.CO</t>
  </si>
  <si>
    <t>TES_per_sqm.kWh.LT.Res.HH.Thermal.SH.Solids.CO.Solids.Solids</t>
  </si>
  <si>
    <t>TES_per_sqm.kWh.LT.Res.HH.Thermal.SH.Solids.CO.LPG.LPG</t>
  </si>
  <si>
    <t>TES_per_sqm.kWh.LT.Res.HH.Thermal.SH.Solids.CO.Elc.Elec</t>
  </si>
  <si>
    <t>TES_per_sqm.kWh.LT.Res.HH.Thermal.SH.LPG</t>
  </si>
  <si>
    <t>TES_per_sqm.kWh.LT.Res.HH.Thermal.SH.LPG.SH</t>
  </si>
  <si>
    <t>TES_per_sqm.kWh.LT.Res.HH.Thermal.SH.LPG.SH.LPG</t>
  </si>
  <si>
    <t>TES_per_sqm.kWh.LT.Res.HH.Thermal.SH.LPG.SH.Elec</t>
  </si>
  <si>
    <t>TES_per_sqm.kWh.LT.Res.HH.Thermal.SH.LPG.SC</t>
  </si>
  <si>
    <t>TES_per_sqm.kWh.LT.Res.HH.Thermal.SH.LPG.SC.AC.Elec</t>
  </si>
  <si>
    <t>TES_per_sqm.kWh.LT.Res.HH.Thermal.SH.LPG.WH</t>
  </si>
  <si>
    <t>TES_per_sqm.kWh.LT.Res.HH.Thermal.SH.LPG.WH.LPG.NoSolar.LPG</t>
  </si>
  <si>
    <t>TES_per_sqm.kWh.LT.Res.HH.Thermal.SH.LPG.WH.LPG.Solar</t>
  </si>
  <si>
    <t>TES_per_sqm.kWh.LT.Res.HH.Thermal.SH.LPG.WH.LPG.Solar.LPG</t>
  </si>
  <si>
    <t>TES_per_sqm.kWh.LT.Res.HH.Thermal.SH.LPG.WH.LPG.Solar.Solar</t>
  </si>
  <si>
    <t>TES_per_sqm.kWh.LT.Res.HH.Thermal.SH.LPG.WH.Elc.NoSolar.Elec</t>
  </si>
  <si>
    <t>TES_per_sqm.kWh.LT.Res.HH.Thermal.SH.LPG.WH.Elc.Solar</t>
  </si>
  <si>
    <t>TES_per_sqm.kWh.LT.Res.HH.Thermal.SH.LPG.WH.Elc.Solar.Elec</t>
  </si>
  <si>
    <t>TES_per_sqm.kWh.LT.Res.HH.Thermal.SH.LPG.WH.Elc.Solar.Solar</t>
  </si>
  <si>
    <t>TES_per_sqm.kWh.LT.Res.HH.Thermal.SH.LPG.CO</t>
  </si>
  <si>
    <t>TES_per_sqm.kWh.LT.Res.HH.Thermal.SH.LPG.CO.LPG.LPG</t>
  </si>
  <si>
    <t>TES_per_sqm.kWh.LT.Res.HH.Thermal.SH.LPG.CO.Elc.Elec</t>
  </si>
  <si>
    <t>TES_per_sqm.kWh.LT.Res.HH.Thermal.SH.Oil</t>
  </si>
  <si>
    <t>TES_per_sqm.kWh.LT.Res.HH.Thermal.SH.Oil.SH</t>
  </si>
  <si>
    <t>TES_per_sqm.kWh.LT.Res.HH.Thermal.SH.Oil.SH.Oil</t>
  </si>
  <si>
    <t>TES_per_sqm.kWh.LT.Res.HH.Thermal.SH.Oil.SH.Elec</t>
  </si>
  <si>
    <t>TES_per_sqm.kWh.LT.Res.HH.Thermal.SH.Oil.SC</t>
  </si>
  <si>
    <t>TES_per_sqm.kWh.LT.Res.HH.Thermal.SH.Oil.SC.AC.Elec</t>
  </si>
  <si>
    <t>TES_per_sqm.kWh.LT.Res.HH.Thermal.SH.Oil.WH</t>
  </si>
  <si>
    <t>TES_per_sqm.kWh.LT.Res.HH.Thermal.SH.Oil.WH.Oil.NoSolar.Oil</t>
  </si>
  <si>
    <t>TES_per_sqm.kWh.LT.Res.HH.Thermal.SH.Oil.WH.Oil.Solar</t>
  </si>
  <si>
    <t>TES_per_sqm.kWh.LT.Res.HH.Thermal.SH.Oil.WH.Oil.Solar.Oil</t>
  </si>
  <si>
    <t>TES_per_sqm.kWh.LT.Res.HH.Thermal.SH.Oil.WH.Oil.Solar.Solar</t>
  </si>
  <si>
    <t>TES_per_sqm.kWh.LT.Res.HH.Thermal.SH.Oil.WH.Elc.NoSolar.Elec</t>
  </si>
  <si>
    <t>TES_per_sqm.kWh.LT.Res.HH.Thermal.SH.Oil.WH.Elc.Solar</t>
  </si>
  <si>
    <t>TES_per_sqm.kWh.LT.Res.HH.Thermal.SH.Oil.WH.Elc.Solar.Elec</t>
  </si>
  <si>
    <t>TES_per_sqm.kWh.LT.Res.HH.Thermal.SH.Oil.WH.Elc.Solar.Solar</t>
  </si>
  <si>
    <t>TES_per_sqm.kWh.LT.Res.HH.Thermal.SH.Oil.CO</t>
  </si>
  <si>
    <t>TES_per_sqm.kWh.LT.Res.HH.Thermal.SH.Oil.CO.LPG.LPG</t>
  </si>
  <si>
    <t>TES_per_sqm.kWh.LT.Res.HH.Thermal.SH.Oil.CO.Elc.Elec</t>
  </si>
  <si>
    <t>TES_per_sqm.kWh.LT.Res.HH.Thermal.SH.Gas</t>
  </si>
  <si>
    <t>TES_per_sqm.kWh.LT.Res.HH.Thermal.SH.Gas.SH</t>
  </si>
  <si>
    <t>TES_per_sqm.kWh.LT.Res.HH.Thermal.SH.Gas.SH.Gas</t>
  </si>
  <si>
    <t>TES_per_sqm.kWh.LT.Res.HH.Thermal.SH.Gas.SH.Elec</t>
  </si>
  <si>
    <t>TES_per_sqm.kWh.LT.Res.HH.Thermal.SH.Gas.SC</t>
  </si>
  <si>
    <t>TES_per_sqm.kWh.LT.Res.HH.Thermal.SH.Gas.SC.AC.Elec</t>
  </si>
  <si>
    <t>TES_per_sqm.kWh.LT.Res.HH.Thermal.SH.Gas.WH</t>
  </si>
  <si>
    <t>TES_per_sqm.kWh.LT.Res.HH.Thermal.SH.Gas.WH.Gas.NoSolar.Gas</t>
  </si>
  <si>
    <t>TES_per_sqm.kWh.LT.Res.HH.Thermal.SH.Gas.WH.Gas.Solar</t>
  </si>
  <si>
    <t>TES_per_sqm.kWh.LT.Res.HH.Thermal.SH.Gas.WH.Gas.Solar.Gas</t>
  </si>
  <si>
    <t>TES_per_sqm.kWh.LT.Res.HH.Thermal.SH.Gas.WH.Gas.Solar.Solar</t>
  </si>
  <si>
    <t>TES_per_sqm.kWh.LT.Res.HH.Thermal.SH.Gas.WH.Elc.NoSolar.Elec</t>
  </si>
  <si>
    <t>TES_per_sqm.kWh.LT.Res.HH.Thermal.SH.Gas.WH.Elc.Solar</t>
  </si>
  <si>
    <t>TES_per_sqm.kWh.LT.Res.HH.Thermal.SH.Gas.WH.Elc.Solar.Elec</t>
  </si>
  <si>
    <t>TES_per_sqm.kWh.LT.Res.HH.Thermal.SH.Gas.WH.Elc.Solar.Solar</t>
  </si>
  <si>
    <t>TES_per_sqm.kWh.LT.Res.HH.Thermal.SH.Gas.CO</t>
  </si>
  <si>
    <t>TES_per_sqm.kWh.LT.Res.HH.Thermal.SH.Gas.CO.Gas.Gas</t>
  </si>
  <si>
    <t>TES_per_sqm.kWh.LT.Res.HH.Thermal.SH.Gas.CO.Elc.Elec</t>
  </si>
  <si>
    <t>TES_per_sqm.kWh.LT.Res.HH.Thermal.SH.Biomass</t>
  </si>
  <si>
    <t>TES_per_sqm.kWh.LT.Res.HH.Thermal.SH.Biomass.SH</t>
  </si>
  <si>
    <t>TES_per_sqm.kWh.LT.Res.HH.Thermal.SH.Biomass.SH.Biomass</t>
  </si>
  <si>
    <t>TES_per_sqm.kWh.LT.Res.HH.Thermal.SH.Biomass.SH.Elec</t>
  </si>
  <si>
    <t>TES_per_sqm.kWh.LT.Res.HH.Thermal.SH.Biomass.SC</t>
  </si>
  <si>
    <t>TES_per_sqm.kWh.LT.Res.HH.Thermal.SH.Biomass.SC.AC.Elec</t>
  </si>
  <si>
    <t>TES_per_sqm.kWh.LT.Res.HH.Thermal.SH.Biomass.WH</t>
  </si>
  <si>
    <t>TES_per_sqm.kWh.LT.Res.HH.Thermal.SH.Biomass.WH.Biomass.NoSolar.Biomass</t>
  </si>
  <si>
    <t>TES_per_sqm.kWh.LT.Res.HH.Thermal.SH.Biomass.WH.Biomass.Solar</t>
  </si>
  <si>
    <t>TES_per_sqm.kWh.LT.Res.HH.Thermal.SH.Biomass.WH.Biomass.Solar.Biomass</t>
  </si>
  <si>
    <t>TES_per_sqm.kWh.LT.Res.HH.Thermal.SH.Biomass.WH.Biomass.Solar.Solar</t>
  </si>
  <si>
    <t>TES_per_sqm.kWh.LT.Res.HH.Thermal.SH.Biomass.WH.LPG.NoSolar.LPG</t>
  </si>
  <si>
    <t>TES_per_sqm.kWh.LT.Res.HH.Thermal.SH.Biomass.WH.LPG.Solar</t>
  </si>
  <si>
    <t>TES_per_sqm.kWh.LT.Res.HH.Thermal.SH.Biomass.WH.LPG.Solar.LPG</t>
  </si>
  <si>
    <t>TES_per_sqm.kWh.LT.Res.HH.Thermal.SH.Biomass.WH.LPG.Solar.Solar</t>
  </si>
  <si>
    <t>TES_per_sqm.kWh.LT.Res.HH.Thermal.SH.Biomass.WH.Elc.NoSolar.Elec</t>
  </si>
  <si>
    <t>TES_per_sqm.kWh.LT.Res.HH.Thermal.SH.Biomass.WH.Elc.Solar</t>
  </si>
  <si>
    <t>TES_per_sqm.kWh.LT.Res.HH.Thermal.SH.Biomass.WH.Elc.Solar.Elec</t>
  </si>
  <si>
    <t>TES_per_sqm.kWh.LT.Res.HH.Thermal.SH.Biomass.WH.Elc.Solar.Solar</t>
  </si>
  <si>
    <t>TES_per_sqm.kWh.LT.Res.HH.Thermal.SH.Biomass.CO</t>
  </si>
  <si>
    <t>TES_per_sqm.kWh.LT.Res.HH.Thermal.SH.Biomass.CO.Biomass.Biomass</t>
  </si>
  <si>
    <t>TES_per_sqm.kWh.LT.Res.HH.Thermal.SH.Biomass.CO.LPG.LPG</t>
  </si>
  <si>
    <t>TES_per_sqm.kWh.LT.Res.HH.Thermal.SH.Biomass.CO.Elc.Elec</t>
  </si>
  <si>
    <t>TES_per_sqm.kWh.LT.Res.HH.Thermal.SH.Geo</t>
  </si>
  <si>
    <t>TES_per_sqm.kWh.LT.Res.HH.Thermal.SH.Geo.SH</t>
  </si>
  <si>
    <t>TES_per_sqm.kWh.LT.Res.HH.Thermal.SH.Geo.SH.Geo</t>
  </si>
  <si>
    <t>TES_per_sqm.kWh.LT.Res.HH.Thermal.SH.Geo.SH.Elec</t>
  </si>
  <si>
    <t>TES_per_sqm.kWh.LT.Res.HH.Thermal.SH.Geo.SC</t>
  </si>
  <si>
    <t>TES_per_sqm.kWh.LT.Res.HH.Thermal.SH.Geo.SC.AC.Elec</t>
  </si>
  <si>
    <t>TES_per_sqm.kWh.LT.Res.HH.Thermal.SH.Geo.WH</t>
  </si>
  <si>
    <t>TES_per_sqm.kWh.LT.Res.HH.Thermal.SH.Geo.WH.Geo.NoSolar.Geo</t>
  </si>
  <si>
    <t>TES_per_sqm.kWh.LT.Res.HH.Thermal.SH.Geo.WH.Geo.Solar</t>
  </si>
  <si>
    <t>TES_per_sqm.kWh.LT.Res.HH.Thermal.SH.Geo.WH.Geo.Solar.Geo</t>
  </si>
  <si>
    <t>TES_per_sqm.kWh.LT.Res.HH.Thermal.SH.Geo.WH.Geo.Solar.Solar</t>
  </si>
  <si>
    <t>TES_per_sqm.kWh.LT.Res.HH.Thermal.SH.Geo.WH.Elc.NoSolar.Elec</t>
  </si>
  <si>
    <t>TES_per_sqm.kWh.LT.Res.HH.Thermal.SH.Geo.WH.Elc.Solar</t>
  </si>
  <si>
    <t>TES_per_sqm.kWh.LT.Res.HH.Thermal.SH.Geo.WH.Elc.Solar.Elec</t>
  </si>
  <si>
    <t>TES_per_sqm.kWh.LT.Res.HH.Thermal.SH.Geo.WH.Elc.Solar.Solar</t>
  </si>
  <si>
    <t>TES_per_sqm.kWh.LT.Res.HH.Thermal.SH.Geo.CO</t>
  </si>
  <si>
    <t>TES_per_sqm.kWh.LT.Res.HH.Thermal.SH.Geo.CO.LPG.LPG</t>
  </si>
  <si>
    <t>TES_per_sqm.kWh.LT.Res.HH.Thermal.SH.Geo.CO.Elc.Elec</t>
  </si>
  <si>
    <t>TES_per_sqm.kWh.LT.Res.HH.Thermal.SH.DistrHeat</t>
  </si>
  <si>
    <t>TES_per_sqm.kWh.LT.Res.HH.Thermal.SH.DistrHeat.SH</t>
  </si>
  <si>
    <t>TES_per_sqm.kWh.LT.Res.HH.Thermal.SH.DistrHeat.SH.Steam_Distr</t>
  </si>
  <si>
    <t>TES_per_sqm.kWh.LT.Res.HH.Thermal.SH.DistrHeat.SH.Elec</t>
  </si>
  <si>
    <t>TES_per_sqm.kWh.LT.Res.HH.Thermal.SH.DistrHeat.SC</t>
  </si>
  <si>
    <t>TES_per_sqm.kWh.LT.Res.HH.Thermal.SH.DistrHeat.SC.AC.Elec</t>
  </si>
  <si>
    <t>TES_per_sqm.kWh.LT.Res.HH.Thermal.SH.DistrHeat.WH</t>
  </si>
  <si>
    <t>TES_per_sqm.kWh.LT.Res.HH.Thermal.SH.DistrHeat.WH.DistrHeat.NoSolar.Steam_Distr</t>
  </si>
  <si>
    <t>TES_per_sqm.kWh.LT.Res.HH.Thermal.SH.DistrHeat.WH.DistrHeat.Solar</t>
  </si>
  <si>
    <t>TES_per_sqm.kWh.LT.Res.HH.Thermal.SH.DistrHeat.WH.DistrHeat.Solar.Steam_Distr</t>
  </si>
  <si>
    <t>TES_per_sqm.kWh.LT.Res.HH.Thermal.SH.DistrHeat.WH.DistrHeat.Solar.Solar</t>
  </si>
  <si>
    <t>TES_per_sqm.kWh.LT.Res.HH.Thermal.SH.DistrHeat.WH.Elc.NoSolar.Elec</t>
  </si>
  <si>
    <t>TES_per_sqm.kWh.LT.Res.HH.Thermal.SH.DistrHeat.WH.Elc.Solar</t>
  </si>
  <si>
    <t>TES_per_sqm.kWh.LT.Res.HH.Thermal.SH.DistrHeat.WH.Elc.Solar.Elec</t>
  </si>
  <si>
    <t>TES_per_sqm.kWh.LT.Res.HH.Thermal.SH.DistrHeat.WH.Elc.Solar.Solar</t>
  </si>
  <si>
    <t>TES_per_sqm.kWh.LT.Res.HH.Thermal.SH.DistrHeat.CO</t>
  </si>
  <si>
    <t>TES_per_sqm.kWh.LT.Res.HH.Thermal.SH.DistrHeat.CO.LPG.LPG</t>
  </si>
  <si>
    <t>TES_per_sqm.kWh.LT.Res.HH.Thermal.SH.DistrHeat.CO.Elc.Elec</t>
  </si>
  <si>
    <t>TES_per_sqm.kWh.LT.Res.HH.Thermal.SH.AdvElc</t>
  </si>
  <si>
    <t>TES_per_sqm.kWh.LT.Res.HH.Thermal.SH.AdvElc.SH</t>
  </si>
  <si>
    <t>TES_per_sqm.kWh.LT.Res.HH.Thermal.SH.AdvElc.SH.Elec</t>
  </si>
  <si>
    <t>TES_per_sqm.kWh.LT.Res.HH.Thermal.SH.AdvElc.SC</t>
  </si>
  <si>
    <t>TES_per_sqm.kWh.LT.Res.HH.Thermal.SH.AdvElc.SC.AC.Elec</t>
  </si>
  <si>
    <t>TES_per_sqm.kWh.LT.Res.HH.Thermal.SH.AdvElc.WH</t>
  </si>
  <si>
    <t>TES_per_sqm.kWh.LT.Res.HH.Thermal.SH.AdvElc.WH.LPG.NoSolar.LPG</t>
  </si>
  <si>
    <t>TES_per_sqm.kWh.LT.Res.HH.Thermal.SH.AdvElc.WH.LPG.Solar</t>
  </si>
  <si>
    <t>TES_per_sqm.kWh.LT.Res.HH.Thermal.SH.AdvElc.WH.LPG.Solar.LPG</t>
  </si>
  <si>
    <t>TES_per_sqm.kWh.LT.Res.HH.Thermal.SH.AdvElc.WH.LPG.Solar.Solar</t>
  </si>
  <si>
    <t>TES_per_sqm.kWh.LT.Res.HH.Thermal.SH.AdvElc.WH.Elc.NoSolar.Elec</t>
  </si>
  <si>
    <t>TES_per_sqm.kWh.LT.Res.HH.Thermal.SH.AdvElc.WH.Elc.Solar</t>
  </si>
  <si>
    <t>TES_per_sqm.kWh.LT.Res.HH.Thermal.SH.AdvElc.WH.Elc.Solar.Elec</t>
  </si>
  <si>
    <t>TES_per_sqm.kWh.LT.Res.HH.Thermal.SH.AdvElc.WH.Elc.Solar.Solar</t>
  </si>
  <si>
    <t>TES_per_sqm.kWh.LT.Res.HH.Thermal.SH.AdvElc.CO</t>
  </si>
  <si>
    <t>TES_per_sqm.kWh.LT.Res.HH.Thermal.SH.AdvElc.CO.LPG.LPG</t>
  </si>
  <si>
    <t>TES_per_sqm.kWh.LT.Res.HH.Thermal.SH.AdvElc.CO.Elc.Elec</t>
  </si>
  <si>
    <t>TES_per_sqm.kWh.LT.Res.HH.Thermal.SH.ConvElc</t>
  </si>
  <si>
    <t>TES_per_sqm.kWh.LT.Res.HH.Thermal.SH.ConvElc.SH</t>
  </si>
  <si>
    <t>TES_per_sqm.kWh.LT.Res.HH.Thermal.SH.ConvElc.SH.Elec</t>
  </si>
  <si>
    <t>TES_per_sqm.kWh.LT.Res.HH.Thermal.SH.ConvElc.SC</t>
  </si>
  <si>
    <t>TES_per_sqm.kWh.LT.Res.HH.Thermal.SH.ConvElc.SC.AC.Elec</t>
  </si>
  <si>
    <t>TES_per_sqm.kWh.LT.Res.HH.Thermal.SH.ConvElc.WH</t>
  </si>
  <si>
    <t>TES_per_sqm.kWh.LT.Res.HH.Thermal.SH.ConvElc.WH.LPG.NoSolar.LPG</t>
  </si>
  <si>
    <t>TES_per_sqm.kWh.LT.Res.HH.Thermal.SH.ConvElc.WH.LPG.Solar</t>
  </si>
  <si>
    <t>TES_per_sqm.kWh.LT.Res.HH.Thermal.SH.ConvElc.WH.LPG.Solar.LPG</t>
  </si>
  <si>
    <t>TES_per_sqm.kWh.LT.Res.HH.Thermal.SH.ConvElc.WH.LPG.Solar.Solar</t>
  </si>
  <si>
    <t>TES_per_sqm.kWh.LT.Res.HH.Thermal.SH.ConvElc.WH.Elc.NoSolar.Elec</t>
  </si>
  <si>
    <t>TES_per_sqm.kWh.LT.Res.HH.Thermal.SH.ConvElc.WH.Elc.Solar</t>
  </si>
  <si>
    <t>TES_per_sqm.kWh.LT.Res.HH.Thermal.SH.ConvElc.WH.Elc.Solar.Elec</t>
  </si>
  <si>
    <t>TES_per_sqm.kWh.LT.Res.HH.Thermal.SH.ConvElc.WH.Elc.Solar.Solar</t>
  </si>
  <si>
    <t>TES_per_sqm.kWh.LT.Res.HH.Thermal.SH.ConvElc.CO</t>
  </si>
  <si>
    <t>TES_per_sqm.kWh.LT.Res.HH.Thermal.SH.ConvElc.CO.LPG.LPG</t>
  </si>
  <si>
    <t>TES_per_sqm.kWh.LT.Res.HH.Thermal.SH.ConvElc.CO.Elc.Elec</t>
  </si>
  <si>
    <t>LT - CO2 emissions per surface area (detailed structure)</t>
  </si>
  <si>
    <t>EMI_per_sqm.kgCO2.LT.Res.HH.Thermal.SH.Solids</t>
  </si>
  <si>
    <t>EMI_per_sqm.kgCO2.LT.Res.HH.Thermal.SH.Solids.SH</t>
  </si>
  <si>
    <t>EMI_per_sqm.kgCO2.LT.Res.HH.Thermal.SH.Solids.SH.Solids</t>
  </si>
  <si>
    <t>EMI_per_sqm.kgCO2.LT.Res.HH.Thermal.SH.Solids.SH.Elec</t>
  </si>
  <si>
    <t>EMI_per_sqm.kgCO2.LT.Res.HH.Thermal.SH.Solids.SC</t>
  </si>
  <si>
    <t>EMI_per_sqm.kgCO2.LT.Res.HH.Thermal.SH.Solids.SC.AC.Elec</t>
  </si>
  <si>
    <t>EMI_per_sqm.kgCO2.LT.Res.HH.Thermal.SH.Solids.WH</t>
  </si>
  <si>
    <t>EMI_per_sqm.kgCO2.LT.Res.HH.Thermal.SH.Solids.WH.Solids.NoSolar.Solids</t>
  </si>
  <si>
    <t>EMI_per_sqm.kgCO2.LT.Res.HH.Thermal.SH.Solids.WH.LPG.NoSolar.LPG</t>
  </si>
  <si>
    <t>EMI_per_sqm.kgCO2.LT.Res.HH.Thermal.SH.Solids.WH.LPG.Solar</t>
  </si>
  <si>
    <t>EMI_per_sqm.kgCO2.LT.Res.HH.Thermal.SH.Solids.WH.LPG.Solar.LPG</t>
  </si>
  <si>
    <t>EMI_per_sqm.kgCO2.LT.Res.HH.Thermal.SH.Solids.WH.LPG.Solar.Solar</t>
  </si>
  <si>
    <t>EMI_per_sqm.kgCO2.LT.Res.HH.Thermal.SH.Solids.WH.Elc.NoSolar.Elec</t>
  </si>
  <si>
    <t>EMI_per_sqm.kgCO2.LT.Res.HH.Thermal.SH.Solids.WH.Elc.Solar</t>
  </si>
  <si>
    <t>EMI_per_sqm.kgCO2.LT.Res.HH.Thermal.SH.Solids.WH.Elc.Solar.Elec</t>
  </si>
  <si>
    <t>EMI_per_sqm.kgCO2.LT.Res.HH.Thermal.SH.Solids.WH.Elc.Solar.Solar</t>
  </si>
  <si>
    <t>EMI_per_sqm.kgCO2.LT.Res.HH.Thermal.SH.Solids.CO</t>
  </si>
  <si>
    <t>EMI_per_sqm.kgCO2.LT.Res.HH.Thermal.SH.Solids.CO.Solids.Solids</t>
  </si>
  <si>
    <t>EMI_per_sqm.kgCO2.LT.Res.HH.Thermal.SH.Solids.CO.LPG.LPG</t>
  </si>
  <si>
    <t>EMI_per_sqm.kgCO2.LT.Res.HH.Thermal.SH.Solids.CO.Elc.Elec</t>
  </si>
  <si>
    <t>EMI_per_sqm.kgCO2.LT.Res.HH.Thermal.SH.LPG</t>
  </si>
  <si>
    <t>EMI_per_sqm.kgCO2.LT.Res.HH.Thermal.SH.LPG.SH</t>
  </si>
  <si>
    <t>EMI_per_sqm.kgCO2.LT.Res.HH.Thermal.SH.LPG.SH.LPG</t>
  </si>
  <si>
    <t>EMI_per_sqm.kgCO2.LT.Res.HH.Thermal.SH.LPG.SH.Elec</t>
  </si>
  <si>
    <t>EMI_per_sqm.kgCO2.LT.Res.HH.Thermal.SH.LPG.SC</t>
  </si>
  <si>
    <t>EMI_per_sqm.kgCO2.LT.Res.HH.Thermal.SH.LPG.SC.AC.Elec</t>
  </si>
  <si>
    <t>EMI_per_sqm.kgCO2.LT.Res.HH.Thermal.SH.LPG.WH</t>
  </si>
  <si>
    <t>EMI_per_sqm.kgCO2.LT.Res.HH.Thermal.SH.LPG.WH.LPG.NoSolar.LPG</t>
  </si>
  <si>
    <t>EMI_per_sqm.kgCO2.LT.Res.HH.Thermal.SH.LPG.WH.LPG.Solar</t>
  </si>
  <si>
    <t>EMI_per_sqm.kgCO2.LT.Res.HH.Thermal.SH.LPG.WH.LPG.Solar.LPG</t>
  </si>
  <si>
    <t>EMI_per_sqm.kgCO2.LT.Res.HH.Thermal.SH.LPG.WH.LPG.Solar.Solar</t>
  </si>
  <si>
    <t>EMI_per_sqm.kgCO2.LT.Res.HH.Thermal.SH.LPG.WH.Elc.NoSolar.Elec</t>
  </si>
  <si>
    <t>EMI_per_sqm.kgCO2.LT.Res.HH.Thermal.SH.LPG.WH.Elc.Solar</t>
  </si>
  <si>
    <t>EMI_per_sqm.kgCO2.LT.Res.HH.Thermal.SH.LPG.WH.Elc.Solar.Elec</t>
  </si>
  <si>
    <t>EMI_per_sqm.kgCO2.LT.Res.HH.Thermal.SH.LPG.WH.Elc.Solar.Solar</t>
  </si>
  <si>
    <t>EMI_per_sqm.kgCO2.LT.Res.HH.Thermal.SH.LPG.CO</t>
  </si>
  <si>
    <t>EMI_per_sqm.kgCO2.LT.Res.HH.Thermal.SH.LPG.CO.LPG.LPG</t>
  </si>
  <si>
    <t>EMI_per_sqm.kgCO2.LT.Res.HH.Thermal.SH.LPG.CO.Elc.Elec</t>
  </si>
  <si>
    <t>EMI_per_sqm.kgCO2.LT.Res.HH.Thermal.SH.Oil</t>
  </si>
  <si>
    <t>EMI_per_sqm.kgCO2.LT.Res.HH.Thermal.SH.Oil.SH</t>
  </si>
  <si>
    <t>EMI_per_sqm.kgCO2.LT.Res.HH.Thermal.SH.Oil.SH.Oil</t>
  </si>
  <si>
    <t>EMI_per_sqm.kgCO2.LT.Res.HH.Thermal.SH.Oil.SH.Elec</t>
  </si>
  <si>
    <t>EMI_per_sqm.kgCO2.LT.Res.HH.Thermal.SH.Oil.SC</t>
  </si>
  <si>
    <t>EMI_per_sqm.kgCO2.LT.Res.HH.Thermal.SH.Oil.SC.AC.Elec</t>
  </si>
  <si>
    <t>EMI_per_sqm.kgCO2.LT.Res.HH.Thermal.SH.Oil.WH</t>
  </si>
  <si>
    <t>EMI_per_sqm.kgCO2.LT.Res.HH.Thermal.SH.Oil.WH.Oil.NoSolar.Oil</t>
  </si>
  <si>
    <t>EMI_per_sqm.kgCO2.LT.Res.HH.Thermal.SH.Oil.WH.Oil.Solar</t>
  </si>
  <si>
    <t>EMI_per_sqm.kgCO2.LT.Res.HH.Thermal.SH.Oil.WH.Oil.Solar.Oil</t>
  </si>
  <si>
    <t>EMI_per_sqm.kgCO2.LT.Res.HH.Thermal.SH.Oil.WH.Oil.Solar.Solar</t>
  </si>
  <si>
    <t>EMI_per_sqm.kgCO2.LT.Res.HH.Thermal.SH.Oil.WH.Elc.NoSolar.Elec</t>
  </si>
  <si>
    <t>EMI_per_sqm.kgCO2.LT.Res.HH.Thermal.SH.Oil.WH.Elc.Solar</t>
  </si>
  <si>
    <t>EMI_per_sqm.kgCO2.LT.Res.HH.Thermal.SH.Oil.WH.Elc.Solar.Elec</t>
  </si>
  <si>
    <t>EMI_per_sqm.kgCO2.LT.Res.HH.Thermal.SH.Oil.WH.Elc.Solar.Solar</t>
  </si>
  <si>
    <t>EMI_per_sqm.kgCO2.LT.Res.HH.Thermal.SH.Oil.CO</t>
  </si>
  <si>
    <t>EMI_per_sqm.kgCO2.LT.Res.HH.Thermal.SH.Oil.CO.LPG.LPG</t>
  </si>
  <si>
    <t>EMI_per_sqm.kgCO2.LT.Res.HH.Thermal.SH.Oil.CO.Elc.Elec</t>
  </si>
  <si>
    <t>EMI_per_sqm.kgCO2.LT.Res.HH.Thermal.SH.Gas</t>
  </si>
  <si>
    <t>EMI_per_sqm.kgCO2.LT.Res.HH.Thermal.SH.Gas.SH</t>
  </si>
  <si>
    <t>EMI_per_sqm.kgCO2.LT.Res.HH.Thermal.SH.Gas.SH.Gas</t>
  </si>
  <si>
    <t>EMI_per_sqm.kgCO2.LT.Res.HH.Thermal.SH.Gas.SH.Elec</t>
  </si>
  <si>
    <t>EMI_per_sqm.kgCO2.LT.Res.HH.Thermal.SH.Gas.SC</t>
  </si>
  <si>
    <t>EMI_per_sqm.kgCO2.LT.Res.HH.Thermal.SH.Gas.SC.AC.Elec</t>
  </si>
  <si>
    <t>EMI_per_sqm.kgCO2.LT.Res.HH.Thermal.SH.Gas.WH</t>
  </si>
  <si>
    <t>EMI_per_sqm.kgCO2.LT.Res.HH.Thermal.SH.Gas.WH.Gas.NoSolar.Gas</t>
  </si>
  <si>
    <t>EMI_per_sqm.kgCO2.LT.Res.HH.Thermal.SH.Gas.WH.Gas.Solar</t>
  </si>
  <si>
    <t>EMI_per_sqm.kgCO2.LT.Res.HH.Thermal.SH.Gas.WH.Gas.Solar.Gas</t>
  </si>
  <si>
    <t>EMI_per_sqm.kgCO2.LT.Res.HH.Thermal.SH.Gas.WH.Gas.Solar.Solar</t>
  </si>
  <si>
    <t>EMI_per_sqm.kgCO2.LT.Res.HH.Thermal.SH.Gas.WH.Elc.NoSolar.Elec</t>
  </si>
  <si>
    <t>EMI_per_sqm.kgCO2.LT.Res.HH.Thermal.SH.Gas.WH.Elc.Solar</t>
  </si>
  <si>
    <t>EMI_per_sqm.kgCO2.LT.Res.HH.Thermal.SH.Gas.WH.Elc.Solar.Elec</t>
  </si>
  <si>
    <t>EMI_per_sqm.kgCO2.LT.Res.HH.Thermal.SH.Gas.WH.Elc.Solar.Solar</t>
  </si>
  <si>
    <t>EMI_per_sqm.kgCO2.LT.Res.HH.Thermal.SH.Gas.CO</t>
  </si>
  <si>
    <t>EMI_per_sqm.kgCO2.LT.Res.HH.Thermal.SH.Gas.CO.Gas.Gas</t>
  </si>
  <si>
    <t>EMI_per_sqm.kgCO2.LT.Res.HH.Thermal.SH.Gas.CO.Elc.Elec</t>
  </si>
  <si>
    <t>EMI_per_sqm.kgCO2.LT.Res.HH.Thermal.SH.Biomass</t>
  </si>
  <si>
    <t>EMI_per_sqm.kgCO2.LT.Res.HH.Thermal.SH.Biomass.SH</t>
  </si>
  <si>
    <t>EMI_per_sqm.kgCO2.LT.Res.HH.Thermal.SH.Biomass.SH.Biomass</t>
  </si>
  <si>
    <t>EMI_per_sqm.kgCO2.LT.Res.HH.Thermal.SH.Biomass.SH.Elec</t>
  </si>
  <si>
    <t>EMI_per_sqm.kgCO2.LT.Res.HH.Thermal.SH.Biomass.SC</t>
  </si>
  <si>
    <t>EMI_per_sqm.kgCO2.LT.Res.HH.Thermal.SH.Biomass.SC.AC.Elec</t>
  </si>
  <si>
    <t>EMI_per_sqm.kgCO2.LT.Res.HH.Thermal.SH.Biomass.WH</t>
  </si>
  <si>
    <t>EMI_per_sqm.kgCO2.LT.Res.HH.Thermal.SH.Biomass.WH.Biomass.NoSolar.Biomass</t>
  </si>
  <si>
    <t>EMI_per_sqm.kgCO2.LT.Res.HH.Thermal.SH.Biomass.WH.Biomass.Solar</t>
  </si>
  <si>
    <t>EMI_per_sqm.kgCO2.LT.Res.HH.Thermal.SH.Biomass.WH.Biomass.Solar.Biomass</t>
  </si>
  <si>
    <t>EMI_per_sqm.kgCO2.LT.Res.HH.Thermal.SH.Biomass.WH.Biomass.Solar.Solar</t>
  </si>
  <si>
    <t>EMI_per_sqm.kgCO2.LT.Res.HH.Thermal.SH.Biomass.WH.LPG.NoSolar.LPG</t>
  </si>
  <si>
    <t>EMI_per_sqm.kgCO2.LT.Res.HH.Thermal.SH.Biomass.WH.LPG.Solar</t>
  </si>
  <si>
    <t>EMI_per_sqm.kgCO2.LT.Res.HH.Thermal.SH.Biomass.WH.LPG.Solar.LPG</t>
  </si>
  <si>
    <t>EMI_per_sqm.kgCO2.LT.Res.HH.Thermal.SH.Biomass.WH.LPG.Solar.Solar</t>
  </si>
  <si>
    <t>EMI_per_sqm.kgCO2.LT.Res.HH.Thermal.SH.Biomass.WH.Elc.NoSolar.Elec</t>
  </si>
  <si>
    <t>EMI_per_sqm.kgCO2.LT.Res.HH.Thermal.SH.Biomass.WH.Elc.Solar</t>
  </si>
  <si>
    <t>EMI_per_sqm.kgCO2.LT.Res.HH.Thermal.SH.Biomass.WH.Elc.Solar.Elec</t>
  </si>
  <si>
    <t>EMI_per_sqm.kgCO2.LT.Res.HH.Thermal.SH.Biomass.WH.Elc.Solar.Solar</t>
  </si>
  <si>
    <t>EMI_per_sqm.kgCO2.LT.Res.HH.Thermal.SH.Biomass.CO</t>
  </si>
  <si>
    <t>EMI_per_sqm.kgCO2.LT.Res.HH.Thermal.SH.Biomass.CO.Biomass.Biomass</t>
  </si>
  <si>
    <t>EMI_per_sqm.kgCO2.LT.Res.HH.Thermal.SH.Biomass.CO.LPG.LPG</t>
  </si>
  <si>
    <t>EMI_per_sqm.kgCO2.LT.Res.HH.Thermal.SH.Biomass.CO.Elc.Elec</t>
  </si>
  <si>
    <t>EMI_per_sqm.kgCO2.LT.Res.HH.Thermal.SH.Geo</t>
  </si>
  <si>
    <t>EMI_per_sqm.kgCO2.LT.Res.HH.Thermal.SH.Geo.SH</t>
  </si>
  <si>
    <t>EMI_per_sqm.kgCO2.LT.Res.HH.Thermal.SH.Geo.SH.Geo</t>
  </si>
  <si>
    <t>EMI_per_sqm.kgCO2.LT.Res.HH.Thermal.SH.Geo.SH.Elec</t>
  </si>
  <si>
    <t>EMI_per_sqm.kgCO2.LT.Res.HH.Thermal.SH.Geo.SC</t>
  </si>
  <si>
    <t>EMI_per_sqm.kgCO2.LT.Res.HH.Thermal.SH.Geo.SC.AC.Elec</t>
  </si>
  <si>
    <t>EMI_per_sqm.kgCO2.LT.Res.HH.Thermal.SH.Geo.WH</t>
  </si>
  <si>
    <t>EMI_per_sqm.kgCO2.LT.Res.HH.Thermal.SH.Geo.WH.Geo.NoSolar.Geo</t>
  </si>
  <si>
    <t>EMI_per_sqm.kgCO2.LT.Res.HH.Thermal.SH.Geo.WH.Geo.Solar</t>
  </si>
  <si>
    <t>EMI_per_sqm.kgCO2.LT.Res.HH.Thermal.SH.Geo.WH.Geo.Solar.Geo</t>
  </si>
  <si>
    <t>EMI_per_sqm.kgCO2.LT.Res.HH.Thermal.SH.Geo.WH.Geo.Solar.Solar</t>
  </si>
  <si>
    <t>EMI_per_sqm.kgCO2.LT.Res.HH.Thermal.SH.Geo.WH.Elc.NoSolar.Elec</t>
  </si>
  <si>
    <t>EMI_per_sqm.kgCO2.LT.Res.HH.Thermal.SH.Geo.WH.Elc.Solar</t>
  </si>
  <si>
    <t>EMI_per_sqm.kgCO2.LT.Res.HH.Thermal.SH.Geo.WH.Elc.Solar.Elec</t>
  </si>
  <si>
    <t>EMI_per_sqm.kgCO2.LT.Res.HH.Thermal.SH.Geo.WH.Elc.Solar.Solar</t>
  </si>
  <si>
    <t>EMI_per_sqm.kgCO2.LT.Res.HH.Thermal.SH.Geo.CO</t>
  </si>
  <si>
    <t>EMI_per_sqm.kgCO2.LT.Res.HH.Thermal.SH.Geo.CO.LPG.LPG</t>
  </si>
  <si>
    <t>EMI_per_sqm.kgCO2.LT.Res.HH.Thermal.SH.Geo.CO.Elc.Elec</t>
  </si>
  <si>
    <t>EMI_per_sqm.kgCO2.LT.Res.HH.Thermal.SH.DistrHeat</t>
  </si>
  <si>
    <t>EMI_per_sqm.kgCO2.LT.Res.HH.Thermal.SH.DistrHeat.SH</t>
  </si>
  <si>
    <t>EMI_per_sqm.kgCO2.LT.Res.HH.Thermal.SH.DistrHeat.SH.Steam_Distr</t>
  </si>
  <si>
    <t>EMI_per_sqm.kgCO2.LT.Res.HH.Thermal.SH.DistrHeat.SH.Elec</t>
  </si>
  <si>
    <t>EMI_per_sqm.kgCO2.LT.Res.HH.Thermal.SH.DistrHeat.SC</t>
  </si>
  <si>
    <t>EMI_per_sqm.kgCO2.LT.Res.HH.Thermal.SH.DistrHeat.SC.AC.Elec</t>
  </si>
  <si>
    <t>EMI_per_sqm.kgCO2.LT.Res.HH.Thermal.SH.DistrHeat.WH</t>
  </si>
  <si>
    <t>EMI_per_sqm.kgCO2.LT.Res.HH.Thermal.SH.DistrHeat.WH.DistrHeat.NoSolar.Steam_Distr</t>
  </si>
  <si>
    <t>EMI_per_sqm.kgCO2.LT.Res.HH.Thermal.SH.DistrHeat.WH.DistrHeat.Solar</t>
  </si>
  <si>
    <t>EMI_per_sqm.kgCO2.LT.Res.HH.Thermal.SH.DistrHeat.WH.DistrHeat.Solar.Steam_Distr</t>
  </si>
  <si>
    <t>EMI_per_sqm.kgCO2.LT.Res.HH.Thermal.SH.DistrHeat.WH.DistrHeat.Solar.Solar</t>
  </si>
  <si>
    <t>EMI_per_sqm.kgCO2.LT.Res.HH.Thermal.SH.DistrHeat.WH.Elc.NoSolar.Elec</t>
  </si>
  <si>
    <t>EMI_per_sqm.kgCO2.LT.Res.HH.Thermal.SH.DistrHeat.WH.Elc.Solar</t>
  </si>
  <si>
    <t>EMI_per_sqm.kgCO2.LT.Res.HH.Thermal.SH.DistrHeat.WH.Elc.Solar.Elec</t>
  </si>
  <si>
    <t>EMI_per_sqm.kgCO2.LT.Res.HH.Thermal.SH.DistrHeat.WH.Elc.Solar.Solar</t>
  </si>
  <si>
    <t>EMI_per_sqm.kgCO2.LT.Res.HH.Thermal.SH.DistrHeat.CO</t>
  </si>
  <si>
    <t>EMI_per_sqm.kgCO2.LT.Res.HH.Thermal.SH.DistrHeat.CO.LPG.LPG</t>
  </si>
  <si>
    <t>EMI_per_sqm.kgCO2.LT.Res.HH.Thermal.SH.DistrHeat.CO.Elc.Elec</t>
  </si>
  <si>
    <t>EMI_per_sqm.kgCO2.LT.Res.HH.Thermal.SH.AdvElc</t>
  </si>
  <si>
    <t>EMI_per_sqm.kgCO2.LT.Res.HH.Thermal.SH.AdvElc.SH</t>
  </si>
  <si>
    <t>EMI_per_sqm.kgCO2.LT.Res.HH.Thermal.SH.AdvElc.SH.Elec</t>
  </si>
  <si>
    <t>EMI_per_sqm.kgCO2.LT.Res.HH.Thermal.SH.AdvElc.SC</t>
  </si>
  <si>
    <t>EMI_per_sqm.kgCO2.LT.Res.HH.Thermal.SH.AdvElc.SC.AC.Elec</t>
  </si>
  <si>
    <t>EMI_per_sqm.kgCO2.LT.Res.HH.Thermal.SH.AdvElc.WH</t>
  </si>
  <si>
    <t>EMI_per_sqm.kgCO2.LT.Res.HH.Thermal.SH.AdvElc.WH.LPG.NoSolar.LPG</t>
  </si>
  <si>
    <t>EMI_per_sqm.kgCO2.LT.Res.HH.Thermal.SH.AdvElc.WH.LPG.Solar</t>
  </si>
  <si>
    <t>EMI_per_sqm.kgCO2.LT.Res.HH.Thermal.SH.AdvElc.WH.LPG.Solar.LPG</t>
  </si>
  <si>
    <t>EMI_per_sqm.kgCO2.LT.Res.HH.Thermal.SH.AdvElc.WH.LPG.Solar.Solar</t>
  </si>
  <si>
    <t>EMI_per_sqm.kgCO2.LT.Res.HH.Thermal.SH.AdvElc.WH.Elc.NoSolar.Elec</t>
  </si>
  <si>
    <t>EMI_per_sqm.kgCO2.LT.Res.HH.Thermal.SH.AdvElc.WH.Elc.Solar</t>
  </si>
  <si>
    <t>EMI_per_sqm.kgCO2.LT.Res.HH.Thermal.SH.AdvElc.WH.Elc.Solar.Elec</t>
  </si>
  <si>
    <t>EMI_per_sqm.kgCO2.LT.Res.HH.Thermal.SH.AdvElc.WH.Elc.Solar.Solar</t>
  </si>
  <si>
    <t>EMI_per_sqm.kgCO2.LT.Res.HH.Thermal.SH.AdvElc.CO</t>
  </si>
  <si>
    <t>EMI_per_sqm.kgCO2.LT.Res.HH.Thermal.SH.AdvElc.CO.LPG.LPG</t>
  </si>
  <si>
    <t>EMI_per_sqm.kgCO2.LT.Res.HH.Thermal.SH.AdvElc.CO.Elc.Elec</t>
  </si>
  <si>
    <t>EMI_per_sqm.kgCO2.LT.Res.HH.Thermal.SH.ConvElc</t>
  </si>
  <si>
    <t>EMI_per_sqm.kgCO2.LT.Res.HH.Thermal.SH.ConvElc.SH</t>
  </si>
  <si>
    <t>EMI_per_sqm.kgCO2.LT.Res.HH.Thermal.SH.ConvElc.SH.Elec</t>
  </si>
  <si>
    <t>EMI_per_sqm.kgCO2.LT.Res.HH.Thermal.SH.ConvElc.SC</t>
  </si>
  <si>
    <t>EMI_per_sqm.kgCO2.LT.Res.HH.Thermal.SH.ConvElc.SC.AC.Elec</t>
  </si>
  <si>
    <t>EMI_per_sqm.kgCO2.LT.Res.HH.Thermal.SH.ConvElc.WH</t>
  </si>
  <si>
    <t>EMI_per_sqm.kgCO2.LT.Res.HH.Thermal.SH.ConvElc.WH.LPG.NoSolar.LPG</t>
  </si>
  <si>
    <t>EMI_per_sqm.kgCO2.LT.Res.HH.Thermal.SH.ConvElc.WH.LPG.Solar</t>
  </si>
  <si>
    <t>EMI_per_sqm.kgCO2.LT.Res.HH.Thermal.SH.ConvElc.WH.LPG.Solar.LPG</t>
  </si>
  <si>
    <t>EMI_per_sqm.kgCO2.LT.Res.HH.Thermal.SH.ConvElc.WH.LPG.Solar.Solar</t>
  </si>
  <si>
    <t>EMI_per_sqm.kgCO2.LT.Res.HH.Thermal.SH.ConvElc.WH.Elc.NoSolar.Elec</t>
  </si>
  <si>
    <t>EMI_per_sqm.kgCO2.LT.Res.HH.Thermal.SH.ConvElc.WH.Elc.Solar</t>
  </si>
  <si>
    <t>EMI_per_sqm.kgCO2.LT.Res.HH.Thermal.SH.ConvElc.WH.Elc.Solar.Elec</t>
  </si>
  <si>
    <t>EMI_per_sqm.kgCO2.LT.Res.HH.Thermal.SH.ConvElc.WH.Elc.Solar.Solar</t>
  </si>
  <si>
    <t>EMI_per_sqm.kgCO2.LT.Res.HH.Thermal.SH.ConvElc.CO</t>
  </si>
  <si>
    <t>EMI_per_sqm.kgCO2.LT.Res.HH.Thermal.SH.ConvElc.CO.LPG.LPG</t>
  </si>
  <si>
    <t>EMI_per_sqm.kgCO2.LT.Res.HH.Thermal.SH.ConvElc.CO.Elc.Elec</t>
  </si>
  <si>
    <t>LT - Final energy consumption in new and renovated households (detailed structure)</t>
  </si>
  <si>
    <t>FEC.ktoe.LT.Res.HHnew.Thermal.SH.Solids</t>
  </si>
  <si>
    <t>FEC.ktoe.LT.Res.HHnew.Thermal.SH.Solids.SH</t>
  </si>
  <si>
    <t>FEC.ktoe.LT.Res.HHnew.Thermal.SH.Solids.SH.Solids</t>
  </si>
  <si>
    <t>FEC.ktoe.LT.Res.HHnew.Thermal.SH.Solids.SH.Elec</t>
  </si>
  <si>
    <t>FEC.ktoe.LT.Res.HHnew.Thermal.SH.Solids.SC</t>
  </si>
  <si>
    <t>FEC.ktoe.LT.Res.HHnew.Thermal.SH.Solids.SC.AC.Elec</t>
  </si>
  <si>
    <t>FEC.ktoe.LT.Res.HHnew.Thermal.SH.Solids.WH</t>
  </si>
  <si>
    <t>FEC.ktoe.LT.Res.HHnew.Thermal.SH.Solids.WH.Solids.NoSolar.Solids</t>
  </si>
  <si>
    <t>FEC.ktoe.LT.Res.HHnew.Thermal.SH.Solids.WH.LPG.NoSolar.LPG</t>
  </si>
  <si>
    <t>FEC.ktoe.LT.Res.HHnew.Thermal.SH.Solids.WH.LPG.Solar</t>
  </si>
  <si>
    <t>FEC.ktoe.LT.Res.HHnew.Thermal.SH.Solids.WH.LPG.Solar.LPG</t>
  </si>
  <si>
    <t>FEC.ktoe.LT.Res.HHnew.Thermal.SH.Solids.WH.LPG.Solar.Solar</t>
  </si>
  <si>
    <t>FEC.ktoe.LT.Res.HHnew.Thermal.SH.Solids.WH.Elc.NoSolar.Elec</t>
  </si>
  <si>
    <t>FEC.ktoe.LT.Res.HHnew.Thermal.SH.Solids.WH.Elc.Solar</t>
  </si>
  <si>
    <t>FEC.ktoe.LT.Res.HHnew.Thermal.SH.Solids.WH.Elc.Solar.Elec</t>
  </si>
  <si>
    <t>FEC.ktoe.LT.Res.HHnew.Thermal.SH.Solids.WH.Elc.Solar.Solar</t>
  </si>
  <si>
    <t>FEC.ktoe.LT.Res.HHnew.Thermal.SH.Solids.CO</t>
  </si>
  <si>
    <t>FEC.ktoe.LT.Res.HHnew.Thermal.SH.Solids.CO.Solids.Solids</t>
  </si>
  <si>
    <t>FEC.ktoe.LT.Res.HHnew.Thermal.SH.Solids.CO.LPG.LPG</t>
  </si>
  <si>
    <t>FEC.ktoe.LT.Res.HHnew.Thermal.SH.Solids.CO.Elc.Elec</t>
  </si>
  <si>
    <t>FEC.ktoe.LT.Res.HHnew.Thermal.SH.LPG</t>
  </si>
  <si>
    <t>FEC.ktoe.LT.Res.HHnew.Thermal.SH.LPG.SH</t>
  </si>
  <si>
    <t>FEC.ktoe.LT.Res.HHnew.Thermal.SH.LPG.SH.LPG</t>
  </si>
  <si>
    <t>FEC.ktoe.LT.Res.HHnew.Thermal.SH.LPG.SH.Elec</t>
  </si>
  <si>
    <t>FEC.ktoe.LT.Res.HHnew.Thermal.SH.LPG.SC</t>
  </si>
  <si>
    <t>FEC.ktoe.LT.Res.HHnew.Thermal.SH.LPG.SC.AC.Elec</t>
  </si>
  <si>
    <t>FEC.ktoe.LT.Res.HHnew.Thermal.SH.LPG.WH</t>
  </si>
  <si>
    <t>FEC.ktoe.LT.Res.HHnew.Thermal.SH.LPG.WH.LPG.NoSolar.LPG</t>
  </si>
  <si>
    <t>FEC.ktoe.LT.Res.HHnew.Thermal.SH.LPG.WH.LPG.Solar</t>
  </si>
  <si>
    <t>FEC.ktoe.LT.Res.HHnew.Thermal.SH.LPG.WH.LPG.Solar.LPG</t>
  </si>
  <si>
    <t>FEC.ktoe.LT.Res.HHnew.Thermal.SH.LPG.WH.LPG.Solar.Solar</t>
  </si>
  <si>
    <t>FEC.ktoe.LT.Res.HHnew.Thermal.SH.LPG.WH.Elc.NoSolar.Elec</t>
  </si>
  <si>
    <t>FEC.ktoe.LT.Res.HHnew.Thermal.SH.LPG.WH.Elc.Solar</t>
  </si>
  <si>
    <t>FEC.ktoe.LT.Res.HHnew.Thermal.SH.LPG.WH.Elc.Solar.Elec</t>
  </si>
  <si>
    <t>FEC.ktoe.LT.Res.HHnew.Thermal.SH.LPG.WH.Elc.Solar.Solar</t>
  </si>
  <si>
    <t>FEC.ktoe.LT.Res.HHnew.Thermal.SH.LPG.CO</t>
  </si>
  <si>
    <t>FEC.ktoe.LT.Res.HHnew.Thermal.SH.LPG.CO.LPG.LPG</t>
  </si>
  <si>
    <t>FEC.ktoe.LT.Res.HHnew.Thermal.SH.LPG.CO.Elc.Elec</t>
  </si>
  <si>
    <t>FEC.ktoe.LT.Res.HHnew.Thermal.SH.Oil</t>
  </si>
  <si>
    <t>FEC.ktoe.LT.Res.HHnew.Thermal.SH.Oil.SH</t>
  </si>
  <si>
    <t>FEC.ktoe.LT.Res.HHnew.Thermal.SH.Oil.SH.Oil</t>
  </si>
  <si>
    <t>FEC.ktoe.LT.Res.HHnew.Thermal.SH.Oil.SH.Elec</t>
  </si>
  <si>
    <t>FEC.ktoe.LT.Res.HHnew.Thermal.SH.Oil.SC</t>
  </si>
  <si>
    <t>FEC.ktoe.LT.Res.HHnew.Thermal.SH.Oil.SC.AC.Elec</t>
  </si>
  <si>
    <t>FEC.ktoe.LT.Res.HHnew.Thermal.SH.Oil.WH</t>
  </si>
  <si>
    <t>FEC.ktoe.LT.Res.HHnew.Thermal.SH.Oil.WH.Oil.NoSolar.Oil</t>
  </si>
  <si>
    <t>FEC.ktoe.LT.Res.HHnew.Thermal.SH.Oil.WH.Oil.Solar</t>
  </si>
  <si>
    <t>FEC.ktoe.LT.Res.HHnew.Thermal.SH.Oil.WH.Oil.Solar.Oil</t>
  </si>
  <si>
    <t>FEC.ktoe.LT.Res.HHnew.Thermal.SH.Oil.WH.Oil.Solar.Solar</t>
  </si>
  <si>
    <t>FEC.ktoe.LT.Res.HHnew.Thermal.SH.Oil.WH.Elc.NoSolar.Elec</t>
  </si>
  <si>
    <t>FEC.ktoe.LT.Res.HHnew.Thermal.SH.Oil.WH.Elc.Solar</t>
  </si>
  <si>
    <t>FEC.ktoe.LT.Res.HHnew.Thermal.SH.Oil.WH.Elc.Solar.Elec</t>
  </si>
  <si>
    <t>FEC.ktoe.LT.Res.HHnew.Thermal.SH.Oil.WH.Elc.Solar.Solar</t>
  </si>
  <si>
    <t>FEC.ktoe.LT.Res.HHnew.Thermal.SH.Oil.CO</t>
  </si>
  <si>
    <t>FEC.ktoe.LT.Res.HHnew.Thermal.SH.Oil.CO.LPG.LPG</t>
  </si>
  <si>
    <t>FEC.ktoe.LT.Res.HHnew.Thermal.SH.Oil.CO.Elc.Elec</t>
  </si>
  <si>
    <t>FEC.ktoe.LT.Res.HHnew.Thermal.SH.Gas</t>
  </si>
  <si>
    <t>FEC.ktoe.LT.Res.HHnew.Thermal.SH.Gas.SH</t>
  </si>
  <si>
    <t>FEC.ktoe.LT.Res.HHnew.Thermal.SH.Gas.SH.Gas</t>
  </si>
  <si>
    <t>FEC.ktoe.LT.Res.HHnew.Thermal.SH.Gas.SH.Elec</t>
  </si>
  <si>
    <t>FEC.ktoe.LT.Res.HHnew.Thermal.SH.Gas.SC</t>
  </si>
  <si>
    <t>FEC.ktoe.LT.Res.HHnew.Thermal.SH.Gas.SC.AC.Elec</t>
  </si>
  <si>
    <t>FEC.ktoe.LT.Res.HHnew.Thermal.SH.Gas.WH</t>
  </si>
  <si>
    <t>FEC.ktoe.LT.Res.HHnew.Thermal.SH.Gas.WH.Gas.NoSolar.Gas</t>
  </si>
  <si>
    <t>FEC.ktoe.LT.Res.HHnew.Thermal.SH.Gas.WH.Gas.Solar</t>
  </si>
  <si>
    <t>FEC.ktoe.LT.Res.HHnew.Thermal.SH.Gas.WH.Gas.Solar.Gas</t>
  </si>
  <si>
    <t>FEC.ktoe.LT.Res.HHnew.Thermal.SH.Gas.WH.Gas.Solar.Solar</t>
  </si>
  <si>
    <t>FEC.ktoe.LT.Res.HHnew.Thermal.SH.Gas.WH.Elc.NoSolar.Elec</t>
  </si>
  <si>
    <t>FEC.ktoe.LT.Res.HHnew.Thermal.SH.Gas.WH.Elc.Solar</t>
  </si>
  <si>
    <t>FEC.ktoe.LT.Res.HHnew.Thermal.SH.Gas.WH.Elc.Solar.Elec</t>
  </si>
  <si>
    <t>FEC.ktoe.LT.Res.HHnew.Thermal.SH.Gas.WH.Elc.Solar.Solar</t>
  </si>
  <si>
    <t>FEC.ktoe.LT.Res.HHnew.Thermal.SH.Gas.CO</t>
  </si>
  <si>
    <t>FEC.ktoe.LT.Res.HHnew.Thermal.SH.Gas.CO.Gas.Gas</t>
  </si>
  <si>
    <t>FEC.ktoe.LT.Res.HHnew.Thermal.SH.Gas.CO.Elc.Elec</t>
  </si>
  <si>
    <t>FEC.ktoe.LT.Res.HHnew.Thermal.SH.Biomass</t>
  </si>
  <si>
    <t>FEC.ktoe.LT.Res.HHnew.Thermal.SH.Biomass.SH</t>
  </si>
  <si>
    <t>FEC.ktoe.LT.Res.HHnew.Thermal.SH.Biomass.SH.Biomass</t>
  </si>
  <si>
    <t>FEC.ktoe.LT.Res.HHnew.Thermal.SH.Biomass.SH.Elec</t>
  </si>
  <si>
    <t>FEC.ktoe.LT.Res.HHnew.Thermal.SH.Biomass.SC</t>
  </si>
  <si>
    <t>FEC.ktoe.LT.Res.HHnew.Thermal.SH.Biomass.SC.AC.Elec</t>
  </si>
  <si>
    <t>FEC.ktoe.LT.Res.HHnew.Thermal.SH.Biomass.WH</t>
  </si>
  <si>
    <t>FEC.ktoe.LT.Res.HHnew.Thermal.SH.Biomass.WH.Biomass.NoSolar.Biomass</t>
  </si>
  <si>
    <t>FEC.ktoe.LT.Res.HHnew.Thermal.SH.Biomass.WH.Biomass.Solar</t>
  </si>
  <si>
    <t>FEC.ktoe.LT.Res.HHnew.Thermal.SH.Biomass.WH.Biomass.Solar.Biomass</t>
  </si>
  <si>
    <t>FEC.ktoe.LT.Res.HHnew.Thermal.SH.Biomass.WH.Biomass.Solar.Solar</t>
  </si>
  <si>
    <t>FEC.ktoe.LT.Res.HHnew.Thermal.SH.Biomass.WH.LPG.NoSolar.LPG</t>
  </si>
  <si>
    <t>FEC.ktoe.LT.Res.HHnew.Thermal.SH.Biomass.WH.LPG.Solar</t>
  </si>
  <si>
    <t>FEC.ktoe.LT.Res.HHnew.Thermal.SH.Biomass.WH.LPG.Solar.LPG</t>
  </si>
  <si>
    <t>FEC.ktoe.LT.Res.HHnew.Thermal.SH.Biomass.WH.LPG.Solar.Solar</t>
  </si>
  <si>
    <t>FEC.ktoe.LT.Res.HHnew.Thermal.SH.Biomass.WH.Elc.NoSolar.Elec</t>
  </si>
  <si>
    <t>FEC.ktoe.LT.Res.HHnew.Thermal.SH.Biomass.WH.Elc.Solar</t>
  </si>
  <si>
    <t>FEC.ktoe.LT.Res.HHnew.Thermal.SH.Biomass.WH.Elc.Solar.Elec</t>
  </si>
  <si>
    <t>FEC.ktoe.LT.Res.HHnew.Thermal.SH.Biomass.WH.Elc.Solar.Solar</t>
  </si>
  <si>
    <t>FEC.ktoe.LT.Res.HHnew.Thermal.SH.Biomass.CO</t>
  </si>
  <si>
    <t>FEC.ktoe.LT.Res.HHnew.Thermal.SH.Biomass.CO.Biomass.Biomass</t>
  </si>
  <si>
    <t>FEC.ktoe.LT.Res.HHnew.Thermal.SH.Biomass.CO.LPG.LPG</t>
  </si>
  <si>
    <t>FEC.ktoe.LT.Res.HHnew.Thermal.SH.Biomass.CO.Elc.Elec</t>
  </si>
  <si>
    <t>FEC.ktoe.LT.Res.HHnew.Thermal.SH.Geo</t>
  </si>
  <si>
    <t>FEC.ktoe.LT.Res.HHnew.Thermal.SH.Geo.SH</t>
  </si>
  <si>
    <t>FEC.ktoe.LT.Res.HHnew.Thermal.SH.Geo.SH.Geo</t>
  </si>
  <si>
    <t>FEC.ktoe.LT.Res.HHnew.Thermal.SH.Geo.SH.Elec</t>
  </si>
  <si>
    <t>FEC.ktoe.LT.Res.HHnew.Thermal.SH.Geo.SC</t>
  </si>
  <si>
    <t>FEC.ktoe.LT.Res.HHnew.Thermal.SH.Geo.SC.AC.Elec</t>
  </si>
  <si>
    <t>FEC.ktoe.LT.Res.HHnew.Thermal.SH.Geo.WH</t>
  </si>
  <si>
    <t>FEC.ktoe.LT.Res.HHnew.Thermal.SH.Geo.WH.Geo.NoSolar.Geo</t>
  </si>
  <si>
    <t>FEC.ktoe.LT.Res.HHnew.Thermal.SH.Geo.WH.Geo.Solar</t>
  </si>
  <si>
    <t>FEC.ktoe.LT.Res.HHnew.Thermal.SH.Geo.WH.Geo.Solar.Geo</t>
  </si>
  <si>
    <t>FEC.ktoe.LT.Res.HHnew.Thermal.SH.Geo.WH.Geo.Solar.Solar</t>
  </si>
  <si>
    <t>FEC.ktoe.LT.Res.HHnew.Thermal.SH.Geo.WH.Elc.NoSolar.Elec</t>
  </si>
  <si>
    <t>FEC.ktoe.LT.Res.HHnew.Thermal.SH.Geo.WH.Elc.Solar</t>
  </si>
  <si>
    <t>FEC.ktoe.LT.Res.HHnew.Thermal.SH.Geo.WH.Elc.Solar.Elec</t>
  </si>
  <si>
    <t>FEC.ktoe.LT.Res.HHnew.Thermal.SH.Geo.WH.Elc.Solar.Solar</t>
  </si>
  <si>
    <t>FEC.ktoe.LT.Res.HHnew.Thermal.SH.Geo.CO</t>
  </si>
  <si>
    <t>FEC.ktoe.LT.Res.HHnew.Thermal.SH.Geo.CO.LPG.LPG</t>
  </si>
  <si>
    <t>FEC.ktoe.LT.Res.HHnew.Thermal.SH.Geo.CO.Elc.Elec</t>
  </si>
  <si>
    <t>FEC.ktoe.LT.Res.HHnew.Thermal.SH.DistrHeat</t>
  </si>
  <si>
    <t>FEC.ktoe.LT.Res.HHnew.Thermal.SH.DistrHeat.SH</t>
  </si>
  <si>
    <t>FEC.ktoe.LT.Res.HHnew.Thermal.SH.DistrHeat.SH.Steam_Distr</t>
  </si>
  <si>
    <t>FEC.ktoe.LT.Res.HHnew.Thermal.SH.DistrHeat.SH.Elec</t>
  </si>
  <si>
    <t>FEC.ktoe.LT.Res.HHnew.Thermal.SH.DistrHeat.SC</t>
  </si>
  <si>
    <t>FEC.ktoe.LT.Res.HHnew.Thermal.SH.DistrHeat.SC.AC.Elec</t>
  </si>
  <si>
    <t>FEC.ktoe.LT.Res.HHnew.Thermal.SH.DistrHeat.WH</t>
  </si>
  <si>
    <t>FEC.ktoe.LT.Res.HHnew.Thermal.SH.DistrHeat.WH.DistrHeat.NoSolar.Steam_Distr</t>
  </si>
  <si>
    <t>FEC.ktoe.LT.Res.HHnew.Thermal.SH.DistrHeat.WH.DistrHeat.Solar</t>
  </si>
  <si>
    <t>FEC.ktoe.LT.Res.HHnew.Thermal.SH.DistrHeat.WH.DistrHeat.Solar.Steam_Distr</t>
  </si>
  <si>
    <t>FEC.ktoe.LT.Res.HHnew.Thermal.SH.DistrHeat.WH.DistrHeat.Solar.Solar</t>
  </si>
  <si>
    <t>FEC.ktoe.LT.Res.HHnew.Thermal.SH.DistrHeat.WH.Elc.NoSolar.Elec</t>
  </si>
  <si>
    <t>FEC.ktoe.LT.Res.HHnew.Thermal.SH.DistrHeat.WH.Elc.Solar</t>
  </si>
  <si>
    <t>FEC.ktoe.LT.Res.HHnew.Thermal.SH.DistrHeat.WH.Elc.Solar.Elec</t>
  </si>
  <si>
    <t>FEC.ktoe.LT.Res.HHnew.Thermal.SH.DistrHeat.WH.Elc.Solar.Solar</t>
  </si>
  <si>
    <t>FEC.ktoe.LT.Res.HHnew.Thermal.SH.DistrHeat.CO</t>
  </si>
  <si>
    <t>FEC.ktoe.LT.Res.HHnew.Thermal.SH.DistrHeat.CO.LPG.LPG</t>
  </si>
  <si>
    <t>FEC.ktoe.LT.Res.HHnew.Thermal.SH.DistrHeat.CO.Elc.Elec</t>
  </si>
  <si>
    <t>FEC.ktoe.LT.Res.HHnew.Thermal.SH.AdvElc</t>
  </si>
  <si>
    <t>FEC.ktoe.LT.Res.HHnew.Thermal.SH.AdvElc.SH</t>
  </si>
  <si>
    <t>FEC.ktoe.LT.Res.HHnew.Thermal.SH.AdvElc.SH.Elec</t>
  </si>
  <si>
    <t>FEC.ktoe.LT.Res.HHnew.Thermal.SH.AdvElc.SC</t>
  </si>
  <si>
    <t>FEC.ktoe.LT.Res.HHnew.Thermal.SH.AdvElc.SC.AC.Elec</t>
  </si>
  <si>
    <t>FEC.ktoe.LT.Res.HHnew.Thermal.SH.AdvElc.WH</t>
  </si>
  <si>
    <t>FEC.ktoe.LT.Res.HHnew.Thermal.SH.AdvElc.WH.LPG.NoSolar.LPG</t>
  </si>
  <si>
    <t>FEC.ktoe.LT.Res.HHnew.Thermal.SH.AdvElc.WH.LPG.Solar</t>
  </si>
  <si>
    <t>FEC.ktoe.LT.Res.HHnew.Thermal.SH.AdvElc.WH.LPG.Solar.LPG</t>
  </si>
  <si>
    <t>FEC.ktoe.LT.Res.HHnew.Thermal.SH.AdvElc.WH.LPG.Solar.Solar</t>
  </si>
  <si>
    <t>FEC.ktoe.LT.Res.HHnew.Thermal.SH.AdvElc.WH.Elc.NoSolar.Elec</t>
  </si>
  <si>
    <t>FEC.ktoe.LT.Res.HHnew.Thermal.SH.AdvElc.WH.Elc.Solar</t>
  </si>
  <si>
    <t>FEC.ktoe.LT.Res.HHnew.Thermal.SH.AdvElc.WH.Elc.Solar.Elec</t>
  </si>
  <si>
    <t>FEC.ktoe.LT.Res.HHnew.Thermal.SH.AdvElc.WH.Elc.Solar.Solar</t>
  </si>
  <si>
    <t>FEC.ktoe.LT.Res.HHnew.Thermal.SH.AdvElc.CO</t>
  </si>
  <si>
    <t>FEC.ktoe.LT.Res.HHnew.Thermal.SH.AdvElc.CO.LPG.LPG</t>
  </si>
  <si>
    <t>FEC.ktoe.LT.Res.HHnew.Thermal.SH.AdvElc.CO.Elc.Elec</t>
  </si>
  <si>
    <t>FEC.ktoe.LT.Res.HHnew.Thermal.SH.ConvElc</t>
  </si>
  <si>
    <t>FEC.ktoe.LT.Res.HHnew.Thermal.SH.ConvElc.SH</t>
  </si>
  <si>
    <t>FEC.ktoe.LT.Res.HHnew.Thermal.SH.ConvElc.SH.Elec</t>
  </si>
  <si>
    <t>FEC.ktoe.LT.Res.HHnew.Thermal.SH.ConvElc.SC</t>
  </si>
  <si>
    <t>FEC.ktoe.LT.Res.HHnew.Thermal.SH.ConvElc.SC.AC.Elec</t>
  </si>
  <si>
    <t>FEC.ktoe.LT.Res.HHnew.Thermal.SH.ConvElc.WH</t>
  </si>
  <si>
    <t>FEC.ktoe.LT.Res.HHnew.Thermal.SH.ConvElc.WH.LPG.NoSolar.LPG</t>
  </si>
  <si>
    <t>FEC.ktoe.LT.Res.HHnew.Thermal.SH.ConvElc.WH.LPG.Solar</t>
  </si>
  <si>
    <t>FEC.ktoe.LT.Res.HHnew.Thermal.SH.ConvElc.WH.LPG.Solar.LPG</t>
  </si>
  <si>
    <t>FEC.ktoe.LT.Res.HHnew.Thermal.SH.ConvElc.WH.LPG.Solar.Solar</t>
  </si>
  <si>
    <t>FEC.ktoe.LT.Res.HHnew.Thermal.SH.ConvElc.WH.Elc.NoSolar.Elec</t>
  </si>
  <si>
    <t>FEC.ktoe.LT.Res.HHnew.Thermal.SH.ConvElc.WH.Elc.Solar</t>
  </si>
  <si>
    <t>FEC.ktoe.LT.Res.HHnew.Thermal.SH.ConvElc.WH.Elc.Solar.Elec</t>
  </si>
  <si>
    <t>FEC.ktoe.LT.Res.HHnew.Thermal.SH.ConvElc.WH.Elc.Solar.Solar</t>
  </si>
  <si>
    <t>FEC.ktoe.LT.Res.HHnew.Thermal.SH.ConvElc.CO</t>
  </si>
  <si>
    <t>FEC.ktoe.LT.Res.HHnew.Thermal.SH.ConvElc.CO.LPG.LPG</t>
  </si>
  <si>
    <t>FEC.ktoe.LT.Res.HHnew.Thermal.SH.ConvElc.CO.Elc.Elec</t>
  </si>
  <si>
    <t>LT - Thermal energy service in new and renovated households (detailed structure)</t>
  </si>
  <si>
    <t>TES.ktoe.LT.Res.HHnew.Thermal.SH.Solids</t>
  </si>
  <si>
    <t>TES.ktoe.LT.Res.HHnew.Thermal.SH.Solids.SH</t>
  </si>
  <si>
    <t>TES.ktoe.LT.Res.HHnew.Thermal.SH.Solids.SH.Solids</t>
  </si>
  <si>
    <t>TES.ktoe.LT.Res.HHnew.Thermal.SH.Solids.SH.Elec</t>
  </si>
  <si>
    <t>TES.ktoe.LT.Res.HHnew.Thermal.SH.Solids.SC</t>
  </si>
  <si>
    <t>TES.ktoe.LT.Res.HHnew.Thermal.SH.Solids.SC.AC.Elec</t>
  </si>
  <si>
    <t>TES.ktoe.LT.Res.HHnew.Thermal.SH.Solids.WH</t>
  </si>
  <si>
    <t>TES.ktoe.LT.Res.HHnew.Thermal.SH.Solids.WH.Solids.NoSolar.Solids</t>
  </si>
  <si>
    <t>TES.ktoe.LT.Res.HHnew.Thermal.SH.Solids.WH.LPG.NoSolar.LPG</t>
  </si>
  <si>
    <t>TES.ktoe.LT.Res.HHnew.Thermal.SH.Solids.WH.LPG.Solar</t>
  </si>
  <si>
    <t>TES.ktoe.LT.Res.HHnew.Thermal.SH.Solids.WH.LPG.Solar.LPG</t>
  </si>
  <si>
    <t>TES.ktoe.LT.Res.HHnew.Thermal.SH.Solids.WH.LPG.Solar.Solar</t>
  </si>
  <si>
    <t>TES.ktoe.LT.Res.HHnew.Thermal.SH.Solids.WH.Elc.NoSolar.Elec</t>
  </si>
  <si>
    <t>TES.ktoe.LT.Res.HHnew.Thermal.SH.Solids.WH.Elc.Solar</t>
  </si>
  <si>
    <t>TES.ktoe.LT.Res.HHnew.Thermal.SH.Solids.WH.Elc.Solar.Elec</t>
  </si>
  <si>
    <t>TES.ktoe.LT.Res.HHnew.Thermal.SH.Solids.WH.Elc.Solar.Solar</t>
  </si>
  <si>
    <t>TES.ktoe.LT.Res.HHnew.Thermal.SH.Solids.CO</t>
  </si>
  <si>
    <t>TES.ktoe.LT.Res.HHnew.Thermal.SH.Solids.CO.Solids.Solids</t>
  </si>
  <si>
    <t>TES.ktoe.LT.Res.HHnew.Thermal.SH.Solids.CO.LPG.LPG</t>
  </si>
  <si>
    <t>TES.ktoe.LT.Res.HHnew.Thermal.SH.Solids.CO.Elc.Elec</t>
  </si>
  <si>
    <t>TES.ktoe.LT.Res.HHnew.Thermal.SH.LPG</t>
  </si>
  <si>
    <t>TES.ktoe.LT.Res.HHnew.Thermal.SH.LPG.SH</t>
  </si>
  <si>
    <t>TES.ktoe.LT.Res.HHnew.Thermal.SH.LPG.SH.LPG</t>
  </si>
  <si>
    <t>TES.ktoe.LT.Res.HHnew.Thermal.SH.LPG.SH.Elec</t>
  </si>
  <si>
    <t>TES.ktoe.LT.Res.HHnew.Thermal.SH.LPG.SC</t>
  </si>
  <si>
    <t>TES.ktoe.LT.Res.HHnew.Thermal.SH.LPG.SC.AC.Elec</t>
  </si>
  <si>
    <t>TES.ktoe.LT.Res.HHnew.Thermal.SH.LPG.WH</t>
  </si>
  <si>
    <t>TES.ktoe.LT.Res.HHnew.Thermal.SH.LPG.WH.LPG.NoSolar.LPG</t>
  </si>
  <si>
    <t>TES.ktoe.LT.Res.HHnew.Thermal.SH.LPG.WH.LPG.Solar</t>
  </si>
  <si>
    <t>TES.ktoe.LT.Res.HHnew.Thermal.SH.LPG.WH.LPG.Solar.LPG</t>
  </si>
  <si>
    <t>TES.ktoe.LT.Res.HHnew.Thermal.SH.LPG.WH.LPG.Solar.Solar</t>
  </si>
  <si>
    <t>TES.ktoe.LT.Res.HHnew.Thermal.SH.LPG.WH.Elc.NoSolar.Elec</t>
  </si>
  <si>
    <t>TES.ktoe.LT.Res.HHnew.Thermal.SH.LPG.WH.Elc.Solar</t>
  </si>
  <si>
    <t>TES.ktoe.LT.Res.HHnew.Thermal.SH.LPG.WH.Elc.Solar.Elec</t>
  </si>
  <si>
    <t>TES.ktoe.LT.Res.HHnew.Thermal.SH.LPG.WH.Elc.Solar.Solar</t>
  </si>
  <si>
    <t>TES.ktoe.LT.Res.HHnew.Thermal.SH.LPG.CO</t>
  </si>
  <si>
    <t>TES.ktoe.LT.Res.HHnew.Thermal.SH.LPG.CO.LPG.LPG</t>
  </si>
  <si>
    <t>TES.ktoe.LT.Res.HHnew.Thermal.SH.LPG.CO.Elc.Elec</t>
  </si>
  <si>
    <t>TES.ktoe.LT.Res.HHnew.Thermal.SH.Oil</t>
  </si>
  <si>
    <t>TES.ktoe.LT.Res.HHnew.Thermal.SH.Oil.SH</t>
  </si>
  <si>
    <t>TES.ktoe.LT.Res.HHnew.Thermal.SH.Oil.SH.Oil</t>
  </si>
  <si>
    <t>TES.ktoe.LT.Res.HHnew.Thermal.SH.Oil.SH.Elec</t>
  </si>
  <si>
    <t>TES.ktoe.LT.Res.HHnew.Thermal.SH.Oil.SC</t>
  </si>
  <si>
    <t>TES.ktoe.LT.Res.HHnew.Thermal.SH.Oil.SC.AC.Elec</t>
  </si>
  <si>
    <t>TES.ktoe.LT.Res.HHnew.Thermal.SH.Oil.WH</t>
  </si>
  <si>
    <t>TES.ktoe.LT.Res.HHnew.Thermal.SH.Oil.WH.Oil.NoSolar.Oil</t>
  </si>
  <si>
    <t>TES.ktoe.LT.Res.HHnew.Thermal.SH.Oil.WH.Oil.Solar</t>
  </si>
  <si>
    <t>TES.ktoe.LT.Res.HHnew.Thermal.SH.Oil.WH.Oil.Solar.Oil</t>
  </si>
  <si>
    <t>TES.ktoe.LT.Res.HHnew.Thermal.SH.Oil.WH.Oil.Solar.Solar</t>
  </si>
  <si>
    <t>TES.ktoe.LT.Res.HHnew.Thermal.SH.Oil.WH.Elc.NoSolar.Elec</t>
  </si>
  <si>
    <t>TES.ktoe.LT.Res.HHnew.Thermal.SH.Oil.WH.Elc.Solar</t>
  </si>
  <si>
    <t>TES.ktoe.LT.Res.HHnew.Thermal.SH.Oil.WH.Elc.Solar.Elec</t>
  </si>
  <si>
    <t>TES.ktoe.LT.Res.HHnew.Thermal.SH.Oil.WH.Elc.Solar.Solar</t>
  </si>
  <si>
    <t>TES.ktoe.LT.Res.HHnew.Thermal.SH.Oil.CO</t>
  </si>
  <si>
    <t>TES.ktoe.LT.Res.HHnew.Thermal.SH.Oil.CO.LPG.LPG</t>
  </si>
  <si>
    <t>TES.ktoe.LT.Res.HHnew.Thermal.SH.Oil.CO.Elc.Elec</t>
  </si>
  <si>
    <t>TES.ktoe.LT.Res.HHnew.Thermal.SH.Gas</t>
  </si>
  <si>
    <t>TES.ktoe.LT.Res.HHnew.Thermal.SH.Gas.SH</t>
  </si>
  <si>
    <t>TES.ktoe.LT.Res.HHnew.Thermal.SH.Gas.SH.Gas</t>
  </si>
  <si>
    <t>TES.ktoe.LT.Res.HHnew.Thermal.SH.Gas.SH.Elec</t>
  </si>
  <si>
    <t>TES.ktoe.LT.Res.HHnew.Thermal.SH.Gas.SC</t>
  </si>
  <si>
    <t>TES.ktoe.LT.Res.HHnew.Thermal.SH.Gas.SC.AC.Elec</t>
  </si>
  <si>
    <t>TES.ktoe.LT.Res.HHnew.Thermal.SH.Gas.WH</t>
  </si>
  <si>
    <t>TES.ktoe.LT.Res.HHnew.Thermal.SH.Gas.WH.Gas.NoSolar.Gas</t>
  </si>
  <si>
    <t>TES.ktoe.LT.Res.HHnew.Thermal.SH.Gas.WH.Gas.Solar</t>
  </si>
  <si>
    <t>TES.ktoe.LT.Res.HHnew.Thermal.SH.Gas.WH.Gas.Solar.Gas</t>
  </si>
  <si>
    <t>TES.ktoe.LT.Res.HHnew.Thermal.SH.Gas.WH.Gas.Solar.Solar</t>
  </si>
  <si>
    <t>TES.ktoe.LT.Res.HHnew.Thermal.SH.Gas.WH.Elc.NoSolar.Elec</t>
  </si>
  <si>
    <t>TES.ktoe.LT.Res.HHnew.Thermal.SH.Gas.WH.Elc.Solar</t>
  </si>
  <si>
    <t>TES.ktoe.LT.Res.HHnew.Thermal.SH.Gas.WH.Elc.Solar.Elec</t>
  </si>
  <si>
    <t>TES.ktoe.LT.Res.HHnew.Thermal.SH.Gas.WH.Elc.Solar.Solar</t>
  </si>
  <si>
    <t>TES.ktoe.LT.Res.HHnew.Thermal.SH.Gas.CO</t>
  </si>
  <si>
    <t>TES.ktoe.LT.Res.HHnew.Thermal.SH.Gas.CO.Gas.Gas</t>
  </si>
  <si>
    <t>TES.ktoe.LT.Res.HHnew.Thermal.SH.Gas.CO.Elc.Elec</t>
  </si>
  <si>
    <t>TES.ktoe.LT.Res.HHnew.Thermal.SH.Biomass</t>
  </si>
  <si>
    <t>TES.ktoe.LT.Res.HHnew.Thermal.SH.Biomass.SH</t>
  </si>
  <si>
    <t>TES.ktoe.LT.Res.HHnew.Thermal.SH.Biomass.SH.Biomass</t>
  </si>
  <si>
    <t>TES.ktoe.LT.Res.HHnew.Thermal.SH.Biomass.SH.Elec</t>
  </si>
  <si>
    <t>TES.ktoe.LT.Res.HHnew.Thermal.SH.Biomass.SC</t>
  </si>
  <si>
    <t>TES.ktoe.LT.Res.HHnew.Thermal.SH.Biomass.SC.AC.Elec</t>
  </si>
  <si>
    <t>TES.ktoe.LT.Res.HHnew.Thermal.SH.Biomass.WH</t>
  </si>
  <si>
    <t>TES.ktoe.LT.Res.HHnew.Thermal.SH.Biomass.WH.Biomass.NoSolar.Biomass</t>
  </si>
  <si>
    <t>TES.ktoe.LT.Res.HHnew.Thermal.SH.Biomass.WH.Biomass.Solar</t>
  </si>
  <si>
    <t>TES.ktoe.LT.Res.HHnew.Thermal.SH.Biomass.WH.Biomass.Solar.Biomass</t>
  </si>
  <si>
    <t>TES.ktoe.LT.Res.HHnew.Thermal.SH.Biomass.WH.Biomass.Solar.Solar</t>
  </si>
  <si>
    <t>TES.ktoe.LT.Res.HHnew.Thermal.SH.Biomass.WH.LPG.NoSolar.LPG</t>
  </si>
  <si>
    <t>TES.ktoe.LT.Res.HHnew.Thermal.SH.Biomass.WH.LPG.Solar</t>
  </si>
  <si>
    <t>TES.ktoe.LT.Res.HHnew.Thermal.SH.Biomass.WH.LPG.Solar.LPG</t>
  </si>
  <si>
    <t>TES.ktoe.LT.Res.HHnew.Thermal.SH.Biomass.WH.LPG.Solar.Solar</t>
  </si>
  <si>
    <t>TES.ktoe.LT.Res.HHnew.Thermal.SH.Biomass.WH.Elc.NoSolar.Elec</t>
  </si>
  <si>
    <t>TES.ktoe.LT.Res.HHnew.Thermal.SH.Biomass.WH.Elc.Solar</t>
  </si>
  <si>
    <t>TES.ktoe.LT.Res.HHnew.Thermal.SH.Biomass.WH.Elc.Solar.Elec</t>
  </si>
  <si>
    <t>TES.ktoe.LT.Res.HHnew.Thermal.SH.Biomass.WH.Elc.Solar.Solar</t>
  </si>
  <si>
    <t>TES.ktoe.LT.Res.HHnew.Thermal.SH.Biomass.CO</t>
  </si>
  <si>
    <t>TES.ktoe.LT.Res.HHnew.Thermal.SH.Biomass.CO.Biomass.Biomass</t>
  </si>
  <si>
    <t>TES.ktoe.LT.Res.HHnew.Thermal.SH.Biomass.CO.LPG.LPG</t>
  </si>
  <si>
    <t>TES.ktoe.LT.Res.HHnew.Thermal.SH.Biomass.CO.Elc.Elec</t>
  </si>
  <si>
    <t>TES.ktoe.LT.Res.HHnew.Thermal.SH.Geo</t>
  </si>
  <si>
    <t>TES.ktoe.LT.Res.HHnew.Thermal.SH.Geo.SH</t>
  </si>
  <si>
    <t>TES.ktoe.LT.Res.HHnew.Thermal.SH.Geo.SH.Geo</t>
  </si>
  <si>
    <t>TES.ktoe.LT.Res.HHnew.Thermal.SH.Geo.SH.Elec</t>
  </si>
  <si>
    <t>TES.ktoe.LT.Res.HHnew.Thermal.SH.Geo.SC</t>
  </si>
  <si>
    <t>TES.ktoe.LT.Res.HHnew.Thermal.SH.Geo.SC.AC.Elec</t>
  </si>
  <si>
    <t>TES.ktoe.LT.Res.HHnew.Thermal.SH.Geo.WH</t>
  </si>
  <si>
    <t>TES.ktoe.LT.Res.HHnew.Thermal.SH.Geo.WH.Geo.NoSolar.Geo</t>
  </si>
  <si>
    <t>TES.ktoe.LT.Res.HHnew.Thermal.SH.Geo.WH.Geo.Solar</t>
  </si>
  <si>
    <t>TES.ktoe.LT.Res.HHnew.Thermal.SH.Geo.WH.Geo.Solar.Geo</t>
  </si>
  <si>
    <t>TES.ktoe.LT.Res.HHnew.Thermal.SH.Geo.WH.Geo.Solar.Solar</t>
  </si>
  <si>
    <t>TES.ktoe.LT.Res.HHnew.Thermal.SH.Geo.WH.Elc.NoSolar.Elec</t>
  </si>
  <si>
    <t>TES.ktoe.LT.Res.HHnew.Thermal.SH.Geo.WH.Elc.Solar</t>
  </si>
  <si>
    <t>TES.ktoe.LT.Res.HHnew.Thermal.SH.Geo.WH.Elc.Solar.Elec</t>
  </si>
  <si>
    <t>TES.ktoe.LT.Res.HHnew.Thermal.SH.Geo.WH.Elc.Solar.Solar</t>
  </si>
  <si>
    <t>TES.ktoe.LT.Res.HHnew.Thermal.SH.Geo.CO</t>
  </si>
  <si>
    <t>TES.ktoe.LT.Res.HHnew.Thermal.SH.Geo.CO.LPG.LPG</t>
  </si>
  <si>
    <t>TES.ktoe.LT.Res.HHnew.Thermal.SH.Geo.CO.Elc.Elec</t>
  </si>
  <si>
    <t>TES.ktoe.LT.Res.HHnew.Thermal.SH.DistrHeat</t>
  </si>
  <si>
    <t>TES.ktoe.LT.Res.HHnew.Thermal.SH.DistrHeat.SH</t>
  </si>
  <si>
    <t>TES.ktoe.LT.Res.HHnew.Thermal.SH.DistrHeat.SH.Steam_Distr</t>
  </si>
  <si>
    <t>TES.ktoe.LT.Res.HHnew.Thermal.SH.DistrHeat.SH.Elec</t>
  </si>
  <si>
    <t>TES.ktoe.LT.Res.HHnew.Thermal.SH.DistrHeat.SC</t>
  </si>
  <si>
    <t>TES.ktoe.LT.Res.HHnew.Thermal.SH.DistrHeat.SC.AC.Elec</t>
  </si>
  <si>
    <t>TES.ktoe.LT.Res.HHnew.Thermal.SH.DistrHeat.WH</t>
  </si>
  <si>
    <t>TES.ktoe.LT.Res.HHnew.Thermal.SH.DistrHeat.WH.DistrHeat.NoSolar.Steam_Distr</t>
  </si>
  <si>
    <t>TES.ktoe.LT.Res.HHnew.Thermal.SH.DistrHeat.WH.DistrHeat.Solar</t>
  </si>
  <si>
    <t>TES.ktoe.LT.Res.HHnew.Thermal.SH.DistrHeat.WH.DistrHeat.Solar.Steam_Distr</t>
  </si>
  <si>
    <t>TES.ktoe.LT.Res.HHnew.Thermal.SH.DistrHeat.WH.DistrHeat.Solar.Solar</t>
  </si>
  <si>
    <t>TES.ktoe.LT.Res.HHnew.Thermal.SH.DistrHeat.WH.Elc.NoSolar.Elec</t>
  </si>
  <si>
    <t>TES.ktoe.LT.Res.HHnew.Thermal.SH.DistrHeat.WH.Elc.Solar</t>
  </si>
  <si>
    <t>TES.ktoe.LT.Res.HHnew.Thermal.SH.DistrHeat.WH.Elc.Solar.Elec</t>
  </si>
  <si>
    <t>TES.ktoe.LT.Res.HHnew.Thermal.SH.DistrHeat.WH.Elc.Solar.Solar</t>
  </si>
  <si>
    <t>TES.ktoe.LT.Res.HHnew.Thermal.SH.DistrHeat.CO</t>
  </si>
  <si>
    <t>TES.ktoe.LT.Res.HHnew.Thermal.SH.DistrHeat.CO.LPG.LPG</t>
  </si>
  <si>
    <t>TES.ktoe.LT.Res.HHnew.Thermal.SH.DistrHeat.CO.Elc.Elec</t>
  </si>
  <si>
    <t>TES.ktoe.LT.Res.HHnew.Thermal.SH.AdvElc</t>
  </si>
  <si>
    <t>TES.ktoe.LT.Res.HHnew.Thermal.SH.AdvElc.SH</t>
  </si>
  <si>
    <t>TES.ktoe.LT.Res.HHnew.Thermal.SH.AdvElc.SH.Elec</t>
  </si>
  <si>
    <t>TES.ktoe.LT.Res.HHnew.Thermal.SH.AdvElc.SC</t>
  </si>
  <si>
    <t>TES.ktoe.LT.Res.HHnew.Thermal.SH.AdvElc.SC.AC.Elec</t>
  </si>
  <si>
    <t>TES.ktoe.LT.Res.HHnew.Thermal.SH.AdvElc.WH</t>
  </si>
  <si>
    <t>TES.ktoe.LT.Res.HHnew.Thermal.SH.AdvElc.WH.LPG.NoSolar.LPG</t>
  </si>
  <si>
    <t>TES.ktoe.LT.Res.HHnew.Thermal.SH.AdvElc.WH.LPG.Solar</t>
  </si>
  <si>
    <t>TES.ktoe.LT.Res.HHnew.Thermal.SH.AdvElc.WH.LPG.Solar.LPG</t>
  </si>
  <si>
    <t>TES.ktoe.LT.Res.HHnew.Thermal.SH.AdvElc.WH.LPG.Solar.Solar</t>
  </si>
  <si>
    <t>TES.ktoe.LT.Res.HHnew.Thermal.SH.AdvElc.WH.Elc.NoSolar.Elec</t>
  </si>
  <si>
    <t>TES.ktoe.LT.Res.HHnew.Thermal.SH.AdvElc.WH.Elc.Solar</t>
  </si>
  <si>
    <t>TES.ktoe.LT.Res.HHnew.Thermal.SH.AdvElc.WH.Elc.Solar.Elec</t>
  </si>
  <si>
    <t>TES.ktoe.LT.Res.HHnew.Thermal.SH.AdvElc.WH.Elc.Solar.Solar</t>
  </si>
  <si>
    <t>TES.ktoe.LT.Res.HHnew.Thermal.SH.AdvElc.CO</t>
  </si>
  <si>
    <t>TES.ktoe.LT.Res.HHnew.Thermal.SH.AdvElc.CO.LPG.LPG</t>
  </si>
  <si>
    <t>TES.ktoe.LT.Res.HHnew.Thermal.SH.AdvElc.CO.Elc.Elec</t>
  </si>
  <si>
    <t>TES.ktoe.LT.Res.HHnew.Thermal.SH.ConvElc</t>
  </si>
  <si>
    <t>TES.ktoe.LT.Res.HHnew.Thermal.SH.ConvElc.SH</t>
  </si>
  <si>
    <t>TES.ktoe.LT.Res.HHnew.Thermal.SH.ConvElc.SH.Elec</t>
  </si>
  <si>
    <t>TES.ktoe.LT.Res.HHnew.Thermal.SH.ConvElc.SC</t>
  </si>
  <si>
    <t>TES.ktoe.LT.Res.HHnew.Thermal.SH.ConvElc.SC.AC.Elec</t>
  </si>
  <si>
    <t>TES.ktoe.LT.Res.HHnew.Thermal.SH.ConvElc.WH</t>
  </si>
  <si>
    <t>TES.ktoe.LT.Res.HHnew.Thermal.SH.ConvElc.WH.LPG.NoSolar.LPG</t>
  </si>
  <si>
    <t>TES.ktoe.LT.Res.HHnew.Thermal.SH.ConvElc.WH.LPG.Solar</t>
  </si>
  <si>
    <t>TES.ktoe.LT.Res.HHnew.Thermal.SH.ConvElc.WH.LPG.Solar.LPG</t>
  </si>
  <si>
    <t>TES.ktoe.LT.Res.HHnew.Thermal.SH.ConvElc.WH.LPG.Solar.Solar</t>
  </si>
  <si>
    <t>TES.ktoe.LT.Res.HHnew.Thermal.SH.ConvElc.WH.Elc.NoSolar.Elec</t>
  </si>
  <si>
    <t>TES.ktoe.LT.Res.HHnew.Thermal.SH.ConvElc.WH.Elc.Solar</t>
  </si>
  <si>
    <t>TES.ktoe.LT.Res.HHnew.Thermal.SH.ConvElc.WH.Elc.Solar.Elec</t>
  </si>
  <si>
    <t>TES.ktoe.LT.Res.HHnew.Thermal.SH.ConvElc.WH.Elc.Solar.Solar</t>
  </si>
  <si>
    <t>TES.ktoe.LT.Res.HHnew.Thermal.SH.ConvElc.CO</t>
  </si>
  <si>
    <t>TES.ktoe.LT.Res.HHnew.Thermal.SH.ConvElc.CO.LPG.LPG</t>
  </si>
  <si>
    <t>TES.ktoe.LT.Res.HHnew.Thermal.SH.ConvElc.CO.Elc.Elec</t>
  </si>
  <si>
    <t>LT - System efficiency indicator of new and renovated households (detailed structure)</t>
  </si>
  <si>
    <t>Eff.ratio.LT.Res.HHnew.Thermal.SH.Solids</t>
  </si>
  <si>
    <t>Eff.ratio.LT.Res.HHnew.Thermal.SH.Solids.SH</t>
  </si>
  <si>
    <t>Eff.ratio.LT.Res.HHnew.Thermal.SH.Solids.SH.Solids</t>
  </si>
  <si>
    <t>Eff.ratio.LT.Res.HHnew.Thermal.SH.Solids.SH.Elec</t>
  </si>
  <si>
    <t>Eff.ratio.LT.Res.HHnew.Thermal.SH.Solids.SC</t>
  </si>
  <si>
    <t>Eff.ratio.LT.Res.HHnew.Thermal.SH.Solids.SC.AC.Elec</t>
  </si>
  <si>
    <t>Eff.ratio.LT.Res.HHnew.Thermal.SH.Solids.WH</t>
  </si>
  <si>
    <t>Eff.ratio.LT.Res.HHnew.Thermal.SH.Solids.WH.Solids.NoSolar.Solids</t>
  </si>
  <si>
    <t>Eff.ratio.LT.Res.HHnew.Thermal.SH.Solids.WH.LPG.NoSolar.LPG</t>
  </si>
  <si>
    <t>Eff.ratio.LT.Res.HHnew.Thermal.SH.Solids.WH.LPG.Solar</t>
  </si>
  <si>
    <t>Eff.ratio.LT.Res.HHnew.Thermal.SH.Solids.WH.LPG.Solar.LPG</t>
  </si>
  <si>
    <t>Eff.ratio.LT.Res.HHnew.Thermal.SH.Solids.WH.LPG.Solar.Solar</t>
  </si>
  <si>
    <t>Eff.ratio.LT.Res.HHnew.Thermal.SH.Solids.WH.Elc.NoSolar.Elec</t>
  </si>
  <si>
    <t>Eff.ratio.LT.Res.HHnew.Thermal.SH.Solids.WH.Elc.Solar</t>
  </si>
  <si>
    <t>Eff.ratio.LT.Res.HHnew.Thermal.SH.Solids.WH.Elc.Solar.Elec</t>
  </si>
  <si>
    <t>Eff.ratio.LT.Res.HHnew.Thermal.SH.Solids.WH.Elc.Solar.Solar</t>
  </si>
  <si>
    <t>Eff.ratio.LT.Res.HHnew.Thermal.SH.Solids.CO</t>
  </si>
  <si>
    <t>Eff.ratio.LT.Res.HHnew.Thermal.SH.Solids.CO.Solids.Solids</t>
  </si>
  <si>
    <t>Eff.ratio.LT.Res.HHnew.Thermal.SH.Solids.CO.LPG.LPG</t>
  </si>
  <si>
    <t>Eff.ratio.LT.Res.HHnew.Thermal.SH.Solids.CO.Elc.Elec</t>
  </si>
  <si>
    <t>Eff.ratio.LT.Res.HHnew.Thermal.SH.LPG</t>
  </si>
  <si>
    <t>Eff.ratio.LT.Res.HHnew.Thermal.SH.LPG.SH</t>
  </si>
  <si>
    <t>Eff.ratio.LT.Res.HHnew.Thermal.SH.LPG.SH.LPG</t>
  </si>
  <si>
    <t>Eff.ratio.LT.Res.HHnew.Thermal.SH.LPG.SH.Elec</t>
  </si>
  <si>
    <t>Eff.ratio.LT.Res.HHnew.Thermal.SH.LPG.SC</t>
  </si>
  <si>
    <t>Eff.ratio.LT.Res.HHnew.Thermal.SH.LPG.SC.AC.Elec</t>
  </si>
  <si>
    <t>Eff.ratio.LT.Res.HHnew.Thermal.SH.LPG.WH</t>
  </si>
  <si>
    <t>Eff.ratio.LT.Res.HHnew.Thermal.SH.LPG.WH.LPG.NoSolar.LPG</t>
  </si>
  <si>
    <t>Eff.ratio.LT.Res.HHnew.Thermal.SH.LPG.WH.LPG.Solar</t>
  </si>
  <si>
    <t>Eff.ratio.LT.Res.HHnew.Thermal.SH.LPG.WH.LPG.Solar.LPG</t>
  </si>
  <si>
    <t>Eff.ratio.LT.Res.HHnew.Thermal.SH.LPG.WH.LPG.Solar.Solar</t>
  </si>
  <si>
    <t>Eff.ratio.LT.Res.HHnew.Thermal.SH.LPG.WH.Elc.NoSolar.Elec</t>
  </si>
  <si>
    <t>Eff.ratio.LT.Res.HHnew.Thermal.SH.LPG.WH.Elc.Solar</t>
  </si>
  <si>
    <t>Eff.ratio.LT.Res.HHnew.Thermal.SH.LPG.WH.Elc.Solar.Elec</t>
  </si>
  <si>
    <t>Eff.ratio.LT.Res.HHnew.Thermal.SH.LPG.WH.Elc.Solar.Solar</t>
  </si>
  <si>
    <t>Eff.ratio.LT.Res.HHnew.Thermal.SH.LPG.CO</t>
  </si>
  <si>
    <t>Eff.ratio.LT.Res.HHnew.Thermal.SH.LPG.CO.LPG.LPG</t>
  </si>
  <si>
    <t>Eff.ratio.LT.Res.HHnew.Thermal.SH.LPG.CO.Elc.Elec</t>
  </si>
  <si>
    <t>Eff.ratio.LT.Res.HHnew.Thermal.SH.Oil</t>
  </si>
  <si>
    <t>Eff.ratio.LT.Res.HHnew.Thermal.SH.Oil.SH</t>
  </si>
  <si>
    <t>Eff.ratio.LT.Res.HHnew.Thermal.SH.Oil.SH.Oil</t>
  </si>
  <si>
    <t>Eff.ratio.LT.Res.HHnew.Thermal.SH.Oil.SH.Elec</t>
  </si>
  <si>
    <t>Eff.ratio.LT.Res.HHnew.Thermal.SH.Oil.SC</t>
  </si>
  <si>
    <t>Eff.ratio.LT.Res.HHnew.Thermal.SH.Oil.SC.AC.Elec</t>
  </si>
  <si>
    <t>Eff.ratio.LT.Res.HHnew.Thermal.SH.Oil.WH</t>
  </si>
  <si>
    <t>Eff.ratio.LT.Res.HHnew.Thermal.SH.Oil.WH.Oil.NoSolar.Oil</t>
  </si>
  <si>
    <t>Eff.ratio.LT.Res.HHnew.Thermal.SH.Oil.WH.Oil.Solar</t>
  </si>
  <si>
    <t>Eff.ratio.LT.Res.HHnew.Thermal.SH.Oil.WH.Oil.Solar.Oil</t>
  </si>
  <si>
    <t>Eff.ratio.LT.Res.HHnew.Thermal.SH.Oil.WH.Oil.Solar.Solar</t>
  </si>
  <si>
    <t>Eff.ratio.LT.Res.HHnew.Thermal.SH.Oil.WH.Elc.NoSolar.Elec</t>
  </si>
  <si>
    <t>Eff.ratio.LT.Res.HHnew.Thermal.SH.Oil.WH.Elc.Solar</t>
  </si>
  <si>
    <t>Eff.ratio.LT.Res.HHnew.Thermal.SH.Oil.WH.Elc.Solar.Elec</t>
  </si>
  <si>
    <t>Eff.ratio.LT.Res.HHnew.Thermal.SH.Oil.WH.Elc.Solar.Solar</t>
  </si>
  <si>
    <t>Eff.ratio.LT.Res.HHnew.Thermal.SH.Oil.CO</t>
  </si>
  <si>
    <t>Eff.ratio.LT.Res.HHnew.Thermal.SH.Oil.CO.LPG.LPG</t>
  </si>
  <si>
    <t>Eff.ratio.LT.Res.HHnew.Thermal.SH.Oil.CO.Elc.Elec</t>
  </si>
  <si>
    <t>Eff.ratio.LT.Res.HHnew.Thermal.SH.Gas</t>
  </si>
  <si>
    <t>Eff.ratio.LT.Res.HHnew.Thermal.SH.Gas.SH</t>
  </si>
  <si>
    <t>Eff.ratio.LT.Res.HHnew.Thermal.SH.Gas.SH.Gas</t>
  </si>
  <si>
    <t>Eff.ratio.LT.Res.HHnew.Thermal.SH.Gas.SH.Elec</t>
  </si>
  <si>
    <t>Eff.ratio.LT.Res.HHnew.Thermal.SH.Gas.SC</t>
  </si>
  <si>
    <t>Eff.ratio.LT.Res.HHnew.Thermal.SH.Gas.SC.AC.Elec</t>
  </si>
  <si>
    <t>Eff.ratio.LT.Res.HHnew.Thermal.SH.Gas.WH</t>
  </si>
  <si>
    <t>Eff.ratio.LT.Res.HHnew.Thermal.SH.Gas.WH.Gas.NoSolar.Gas</t>
  </si>
  <si>
    <t>Eff.ratio.LT.Res.HHnew.Thermal.SH.Gas.WH.Gas.Solar</t>
  </si>
  <si>
    <t>Eff.ratio.LT.Res.HHnew.Thermal.SH.Gas.WH.Gas.Solar.Gas</t>
  </si>
  <si>
    <t>Eff.ratio.LT.Res.HHnew.Thermal.SH.Gas.WH.Gas.Solar.Solar</t>
  </si>
  <si>
    <t>Eff.ratio.LT.Res.HHnew.Thermal.SH.Gas.WH.Elc.NoSolar.Elec</t>
  </si>
  <si>
    <t>Eff.ratio.LT.Res.HHnew.Thermal.SH.Gas.WH.Elc.Solar</t>
  </si>
  <si>
    <t>Eff.ratio.LT.Res.HHnew.Thermal.SH.Gas.WH.Elc.Solar.Elec</t>
  </si>
  <si>
    <t>Eff.ratio.LT.Res.HHnew.Thermal.SH.Gas.WH.Elc.Solar.Solar</t>
  </si>
  <si>
    <t>Eff.ratio.LT.Res.HHnew.Thermal.SH.Gas.CO</t>
  </si>
  <si>
    <t>Eff.ratio.LT.Res.HHnew.Thermal.SH.Gas.CO.Gas.Gas</t>
  </si>
  <si>
    <t>Eff.ratio.LT.Res.HHnew.Thermal.SH.Gas.CO.Elc.Elec</t>
  </si>
  <si>
    <t>Eff.ratio.LT.Res.HHnew.Thermal.SH.Biomass</t>
  </si>
  <si>
    <t>Eff.ratio.LT.Res.HHnew.Thermal.SH.Biomass.SH</t>
  </si>
  <si>
    <t>Eff.ratio.LT.Res.HHnew.Thermal.SH.Biomass.SH.Biomass</t>
  </si>
  <si>
    <t>Eff.ratio.LT.Res.HHnew.Thermal.SH.Biomass.SH.Elec</t>
  </si>
  <si>
    <t>Eff.ratio.LT.Res.HHnew.Thermal.SH.Biomass.SC</t>
  </si>
  <si>
    <t>Eff.ratio.LT.Res.HHnew.Thermal.SH.Biomass.SC.AC.Elec</t>
  </si>
  <si>
    <t>Eff.ratio.LT.Res.HHnew.Thermal.SH.Biomass.WH</t>
  </si>
  <si>
    <t>Eff.ratio.LT.Res.HHnew.Thermal.SH.Biomass.WH.Biomass.NoSolar.Biomass</t>
  </si>
  <si>
    <t>Eff.ratio.LT.Res.HHnew.Thermal.SH.Biomass.WH.Biomass.Solar</t>
  </si>
  <si>
    <t>Eff.ratio.LT.Res.HHnew.Thermal.SH.Biomass.WH.Biomass.Solar.Biomass</t>
  </si>
  <si>
    <t>Eff.ratio.LT.Res.HHnew.Thermal.SH.Biomass.WH.Biomass.Solar.Solar</t>
  </si>
  <si>
    <t>Eff.ratio.LT.Res.HHnew.Thermal.SH.Biomass.WH.LPG.NoSolar.LPG</t>
  </si>
  <si>
    <t>Eff.ratio.LT.Res.HHnew.Thermal.SH.Biomass.WH.LPG.Solar</t>
  </si>
  <si>
    <t>Eff.ratio.LT.Res.HHnew.Thermal.SH.Biomass.WH.LPG.Solar.LPG</t>
  </si>
  <si>
    <t>Eff.ratio.LT.Res.HHnew.Thermal.SH.Biomass.WH.LPG.Solar.Solar</t>
  </si>
  <si>
    <t>Eff.ratio.LT.Res.HHnew.Thermal.SH.Biomass.WH.Elc.NoSolar.Elec</t>
  </si>
  <si>
    <t>Eff.ratio.LT.Res.HHnew.Thermal.SH.Biomass.WH.Elc.Solar</t>
  </si>
  <si>
    <t>Eff.ratio.LT.Res.HHnew.Thermal.SH.Biomass.WH.Elc.Solar.Elec</t>
  </si>
  <si>
    <t>Eff.ratio.LT.Res.HHnew.Thermal.SH.Biomass.WH.Elc.Solar.Solar</t>
  </si>
  <si>
    <t>Eff.ratio.LT.Res.HHnew.Thermal.SH.Biomass.CO</t>
  </si>
  <si>
    <t>Eff.ratio.LT.Res.HHnew.Thermal.SH.Biomass.CO.Biomass.Biomass</t>
  </si>
  <si>
    <t>Eff.ratio.LT.Res.HHnew.Thermal.SH.Biomass.CO.LPG.LPG</t>
  </si>
  <si>
    <t>Eff.ratio.LT.Res.HHnew.Thermal.SH.Biomass.CO.Elc.Elec</t>
  </si>
  <si>
    <t>Eff.ratio.LT.Res.HHnew.Thermal.SH.Geo</t>
  </si>
  <si>
    <t>Eff.ratio.LT.Res.HHnew.Thermal.SH.Geo.SH</t>
  </si>
  <si>
    <t>Eff.ratio.LT.Res.HHnew.Thermal.SH.Geo.SH.Geo</t>
  </si>
  <si>
    <t>Eff.ratio.LT.Res.HHnew.Thermal.SH.Geo.SH.Elec</t>
  </si>
  <si>
    <t>Eff.ratio.LT.Res.HHnew.Thermal.SH.Geo.SC</t>
  </si>
  <si>
    <t>Eff.ratio.LT.Res.HHnew.Thermal.SH.Geo.SC.AC.Elec</t>
  </si>
  <si>
    <t>Eff.ratio.LT.Res.HHnew.Thermal.SH.Geo.WH</t>
  </si>
  <si>
    <t>Eff.ratio.LT.Res.HHnew.Thermal.SH.Geo.WH.Geo.NoSolar.Geo</t>
  </si>
  <si>
    <t>Eff.ratio.LT.Res.HHnew.Thermal.SH.Geo.WH.Geo.Solar</t>
  </si>
  <si>
    <t>Eff.ratio.LT.Res.HHnew.Thermal.SH.Geo.WH.Geo.Solar.Geo</t>
  </si>
  <si>
    <t>Eff.ratio.LT.Res.HHnew.Thermal.SH.Geo.WH.Geo.Solar.Solar</t>
  </si>
  <si>
    <t>Eff.ratio.LT.Res.HHnew.Thermal.SH.Geo.WH.Elc.NoSolar.Elec</t>
  </si>
  <si>
    <t>Eff.ratio.LT.Res.HHnew.Thermal.SH.Geo.WH.Elc.Solar</t>
  </si>
  <si>
    <t>Eff.ratio.LT.Res.HHnew.Thermal.SH.Geo.WH.Elc.Solar.Elec</t>
  </si>
  <si>
    <t>Eff.ratio.LT.Res.HHnew.Thermal.SH.Geo.WH.Elc.Solar.Solar</t>
  </si>
  <si>
    <t>Eff.ratio.LT.Res.HHnew.Thermal.SH.Geo.CO</t>
  </si>
  <si>
    <t>Eff.ratio.LT.Res.HHnew.Thermal.SH.Geo.CO.LPG.LPG</t>
  </si>
  <si>
    <t>Eff.ratio.LT.Res.HHnew.Thermal.SH.Geo.CO.Elc.Elec</t>
  </si>
  <si>
    <t>Eff.ratio.LT.Res.HHnew.Thermal.SH.DistrHeat</t>
  </si>
  <si>
    <t>Eff.ratio.LT.Res.HHnew.Thermal.SH.DistrHeat.SH</t>
  </si>
  <si>
    <t>Eff.ratio.LT.Res.HHnew.Thermal.SH.DistrHeat.SH.Steam_Distr</t>
  </si>
  <si>
    <t>Eff.ratio.LT.Res.HHnew.Thermal.SH.DistrHeat.SH.Elec</t>
  </si>
  <si>
    <t>Eff.ratio.LT.Res.HHnew.Thermal.SH.DistrHeat.SC</t>
  </si>
  <si>
    <t>Eff.ratio.LT.Res.HHnew.Thermal.SH.DistrHeat.SC.AC.Elec</t>
  </si>
  <si>
    <t>Eff.ratio.LT.Res.HHnew.Thermal.SH.DistrHeat.WH</t>
  </si>
  <si>
    <t>Eff.ratio.LT.Res.HHnew.Thermal.SH.DistrHeat.WH.DistrHeat.NoSolar.Steam_Distr</t>
  </si>
  <si>
    <t>Eff.ratio.LT.Res.HHnew.Thermal.SH.DistrHeat.WH.DistrHeat.Solar</t>
  </si>
  <si>
    <t>Eff.ratio.LT.Res.HHnew.Thermal.SH.DistrHeat.WH.DistrHeat.Solar.Steam_Distr</t>
  </si>
  <si>
    <t>Eff.ratio.LT.Res.HHnew.Thermal.SH.DistrHeat.WH.DistrHeat.Solar.Solar</t>
  </si>
  <si>
    <t>Eff.ratio.LT.Res.HHnew.Thermal.SH.DistrHeat.WH.Elc.NoSolar.Elec</t>
  </si>
  <si>
    <t>Eff.ratio.LT.Res.HHnew.Thermal.SH.DistrHeat.WH.Elc.Solar</t>
  </si>
  <si>
    <t>Eff.ratio.LT.Res.HHnew.Thermal.SH.DistrHeat.WH.Elc.Solar.Elec</t>
  </si>
  <si>
    <t>Eff.ratio.LT.Res.HHnew.Thermal.SH.DistrHeat.WH.Elc.Solar.Solar</t>
  </si>
  <si>
    <t>Eff.ratio.LT.Res.HHnew.Thermal.SH.DistrHeat.CO</t>
  </si>
  <si>
    <t>Eff.ratio.LT.Res.HHnew.Thermal.SH.DistrHeat.CO.LPG.LPG</t>
  </si>
  <si>
    <t>Eff.ratio.LT.Res.HHnew.Thermal.SH.DistrHeat.CO.Elc.Elec</t>
  </si>
  <si>
    <t>Eff.ratio.LT.Res.HHnew.Thermal.SH.AdvElc</t>
  </si>
  <si>
    <t>Eff.ratio.LT.Res.HHnew.Thermal.SH.AdvElc.SH</t>
  </si>
  <si>
    <t>Eff.ratio.LT.Res.HHnew.Thermal.SH.AdvElc.SH.Elec</t>
  </si>
  <si>
    <t>Eff.ratio.LT.Res.HHnew.Thermal.SH.AdvElc.SC</t>
  </si>
  <si>
    <t>Eff.ratio.LT.Res.HHnew.Thermal.SH.AdvElc.SC.AC.Elec</t>
  </si>
  <si>
    <t>Eff.ratio.LT.Res.HHnew.Thermal.SH.AdvElc.WH</t>
  </si>
  <si>
    <t>Eff.ratio.LT.Res.HHnew.Thermal.SH.AdvElc.WH.LPG.NoSolar.LPG</t>
  </si>
  <si>
    <t>Eff.ratio.LT.Res.HHnew.Thermal.SH.AdvElc.WH.LPG.Solar</t>
  </si>
  <si>
    <t>Eff.ratio.LT.Res.HHnew.Thermal.SH.AdvElc.WH.LPG.Solar.LPG</t>
  </si>
  <si>
    <t>Eff.ratio.LT.Res.HHnew.Thermal.SH.AdvElc.WH.LPG.Solar.Solar</t>
  </si>
  <si>
    <t>Eff.ratio.LT.Res.HHnew.Thermal.SH.AdvElc.WH.Elc.NoSolar.Elec</t>
  </si>
  <si>
    <t>Eff.ratio.LT.Res.HHnew.Thermal.SH.AdvElc.WH.Elc.Solar</t>
  </si>
  <si>
    <t>Eff.ratio.LT.Res.HHnew.Thermal.SH.AdvElc.WH.Elc.Solar.Elec</t>
  </si>
  <si>
    <t>Eff.ratio.LT.Res.HHnew.Thermal.SH.AdvElc.WH.Elc.Solar.Solar</t>
  </si>
  <si>
    <t>Eff.ratio.LT.Res.HHnew.Thermal.SH.AdvElc.CO</t>
  </si>
  <si>
    <t>Eff.ratio.LT.Res.HHnew.Thermal.SH.AdvElc.CO.LPG.LPG</t>
  </si>
  <si>
    <t>Eff.ratio.LT.Res.HHnew.Thermal.SH.AdvElc.CO.Elc.Elec</t>
  </si>
  <si>
    <t>Eff.ratio.LT.Res.HHnew.Thermal.SH.ConvElc</t>
  </si>
  <si>
    <t>Eff.ratio.LT.Res.HHnew.Thermal.SH.ConvElc.SH</t>
  </si>
  <si>
    <t>Eff.ratio.LT.Res.HHnew.Thermal.SH.ConvElc.SH.Elec</t>
  </si>
  <si>
    <t>Eff.ratio.LT.Res.HHnew.Thermal.SH.ConvElc.SC</t>
  </si>
  <si>
    <t>Eff.ratio.LT.Res.HHnew.Thermal.SH.ConvElc.SC.AC.Elec</t>
  </si>
  <si>
    <t>Eff.ratio.LT.Res.HHnew.Thermal.SH.ConvElc.WH</t>
  </si>
  <si>
    <t>Eff.ratio.LT.Res.HHnew.Thermal.SH.ConvElc.WH.LPG.NoSolar.LPG</t>
  </si>
  <si>
    <t>Eff.ratio.LT.Res.HHnew.Thermal.SH.ConvElc.WH.LPG.Solar</t>
  </si>
  <si>
    <t>Eff.ratio.LT.Res.HHnew.Thermal.SH.ConvElc.WH.LPG.Solar.LPG</t>
  </si>
  <si>
    <t>Eff.ratio.LT.Res.HHnew.Thermal.SH.ConvElc.WH.LPG.Solar.Solar</t>
  </si>
  <si>
    <t>Eff.ratio.LT.Res.HHnew.Thermal.SH.ConvElc.WH.Elc.NoSolar.Elec</t>
  </si>
  <si>
    <t>Eff.ratio.LT.Res.HHnew.Thermal.SH.ConvElc.WH.Elc.Solar</t>
  </si>
  <si>
    <t>Eff.ratio.LT.Res.HHnew.Thermal.SH.ConvElc.WH.Elc.Solar.Elec</t>
  </si>
  <si>
    <t>Eff.ratio.LT.Res.HHnew.Thermal.SH.ConvElc.WH.Elc.Solar.Solar</t>
  </si>
  <si>
    <t>Eff.ratio.LT.Res.HHnew.Thermal.SH.ConvElc.CO</t>
  </si>
  <si>
    <t>Eff.ratio.LT.Res.HHnew.Thermal.SH.ConvElc.CO.LPG.LPG</t>
  </si>
  <si>
    <t>Eff.ratio.LT.Res.HHnew.Thermal.SH.ConvElc.CO.Elc.Elec</t>
  </si>
  <si>
    <t>LT - CO2 emissions in new and renovated households (detailed structure)</t>
  </si>
  <si>
    <t>EMI.ktCO2.LT.Res.HHnew.Thermal.SH.Solids</t>
  </si>
  <si>
    <t>EMI.ktCO2.LT.Res.HHnew.Thermal.SH.Solids.SH</t>
  </si>
  <si>
    <t>EMI.ktCO2.LT.Res.HHnew.Thermal.SH.Solids.SH.Solids</t>
  </si>
  <si>
    <t>EMI.ktCO2.LT.Res.HHnew.Thermal.SH.Solids.SH.Elec</t>
  </si>
  <si>
    <t>EMI.ktCO2.LT.Res.HHnew.Thermal.SH.Solids.SC</t>
  </si>
  <si>
    <t>EMI.ktCO2.LT.Res.HHnew.Thermal.SH.Solids.SC.AC.Elec</t>
  </si>
  <si>
    <t>EMI.ktCO2.LT.Res.HHnew.Thermal.SH.Solids.WH</t>
  </si>
  <si>
    <t>EMI.ktCO2.LT.Res.HHnew.Thermal.SH.Solids.WH.Solids.NoSolar.Solids</t>
  </si>
  <si>
    <t>EMI.ktCO2.LT.Res.HHnew.Thermal.SH.Solids.WH.LPG.NoSolar.LPG</t>
  </si>
  <si>
    <t>EMI.ktCO2.LT.Res.HHnew.Thermal.SH.Solids.WH.LPG.Solar</t>
  </si>
  <si>
    <t>EMI.ktCO2.LT.Res.HHnew.Thermal.SH.Solids.WH.LPG.Solar.LPG</t>
  </si>
  <si>
    <t>EMI.ktCO2.LT.Res.HHnew.Thermal.SH.Solids.WH.LPG.Solar.Solar</t>
  </si>
  <si>
    <t>EMI.ktCO2.LT.Res.HHnew.Thermal.SH.Solids.WH.Elc.NoSolar.Elec</t>
  </si>
  <si>
    <t>EMI.ktCO2.LT.Res.HHnew.Thermal.SH.Solids.WH.Elc.Solar</t>
  </si>
  <si>
    <t>EMI.ktCO2.LT.Res.HHnew.Thermal.SH.Solids.WH.Elc.Solar.Elec</t>
  </si>
  <si>
    <t>EMI.ktCO2.LT.Res.HHnew.Thermal.SH.Solids.WH.Elc.Solar.Solar</t>
  </si>
  <si>
    <t>EMI.ktCO2.LT.Res.HHnew.Thermal.SH.Solids.CO</t>
  </si>
  <si>
    <t>EMI.ktCO2.LT.Res.HHnew.Thermal.SH.Solids.CO.Solids.Solids</t>
  </si>
  <si>
    <t>EMI.ktCO2.LT.Res.HHnew.Thermal.SH.Solids.CO.LPG.LPG</t>
  </si>
  <si>
    <t>EMI.ktCO2.LT.Res.HHnew.Thermal.SH.Solids.CO.Elc.Elec</t>
  </si>
  <si>
    <t>EMI.ktCO2.LT.Res.HHnew.Thermal.SH.LPG</t>
  </si>
  <si>
    <t>EMI.ktCO2.LT.Res.HHnew.Thermal.SH.LPG.SH</t>
  </si>
  <si>
    <t>EMI.ktCO2.LT.Res.HHnew.Thermal.SH.LPG.SH.LPG</t>
  </si>
  <si>
    <t>EMI.ktCO2.LT.Res.HHnew.Thermal.SH.LPG.SH.Elec</t>
  </si>
  <si>
    <t>EMI.ktCO2.LT.Res.HHnew.Thermal.SH.LPG.SC</t>
  </si>
  <si>
    <t>EMI.ktCO2.LT.Res.HHnew.Thermal.SH.LPG.SC.AC.Elec</t>
  </si>
  <si>
    <t>EMI.ktCO2.LT.Res.HHnew.Thermal.SH.LPG.WH</t>
  </si>
  <si>
    <t>EMI.ktCO2.LT.Res.HHnew.Thermal.SH.LPG.WH.LPG.NoSolar.LPG</t>
  </si>
  <si>
    <t>EMI.ktCO2.LT.Res.HHnew.Thermal.SH.LPG.WH.LPG.Solar</t>
  </si>
  <si>
    <t>EMI.ktCO2.LT.Res.HHnew.Thermal.SH.LPG.WH.LPG.Solar.LPG</t>
  </si>
  <si>
    <t>EMI.ktCO2.LT.Res.HHnew.Thermal.SH.LPG.WH.LPG.Solar.Solar</t>
  </si>
  <si>
    <t>EMI.ktCO2.LT.Res.HHnew.Thermal.SH.LPG.WH.Elc.NoSolar.Elec</t>
  </si>
  <si>
    <t>EMI.ktCO2.LT.Res.HHnew.Thermal.SH.LPG.WH.Elc.Solar</t>
  </si>
  <si>
    <t>EMI.ktCO2.LT.Res.HHnew.Thermal.SH.LPG.WH.Elc.Solar.Elec</t>
  </si>
  <si>
    <t>EMI.ktCO2.LT.Res.HHnew.Thermal.SH.LPG.WH.Elc.Solar.Solar</t>
  </si>
  <si>
    <t>EMI.ktCO2.LT.Res.HHnew.Thermal.SH.LPG.CO</t>
  </si>
  <si>
    <t>EMI.ktCO2.LT.Res.HHnew.Thermal.SH.LPG.CO.LPG.LPG</t>
  </si>
  <si>
    <t>EMI.ktCO2.LT.Res.HHnew.Thermal.SH.LPG.CO.Elc.Elec</t>
  </si>
  <si>
    <t>EMI.ktCO2.LT.Res.HHnew.Thermal.SH.Oil</t>
  </si>
  <si>
    <t>EMI.ktCO2.LT.Res.HHnew.Thermal.SH.Oil.SH</t>
  </si>
  <si>
    <t>EMI.ktCO2.LT.Res.HHnew.Thermal.SH.Oil.SH.Oil</t>
  </si>
  <si>
    <t>EMI.ktCO2.LT.Res.HHnew.Thermal.SH.Oil.SH.Elec</t>
  </si>
  <si>
    <t>EMI.ktCO2.LT.Res.HHnew.Thermal.SH.Oil.SC</t>
  </si>
  <si>
    <t>EMI.ktCO2.LT.Res.HHnew.Thermal.SH.Oil.SC.AC.Elec</t>
  </si>
  <si>
    <t>EMI.ktCO2.LT.Res.HHnew.Thermal.SH.Oil.WH</t>
  </si>
  <si>
    <t>EMI.ktCO2.LT.Res.HHnew.Thermal.SH.Oil.WH.Oil.NoSolar.Oil</t>
  </si>
  <si>
    <t>EMI.ktCO2.LT.Res.HHnew.Thermal.SH.Oil.WH.Oil.Solar</t>
  </si>
  <si>
    <t>EMI.ktCO2.LT.Res.HHnew.Thermal.SH.Oil.WH.Oil.Solar.Oil</t>
  </si>
  <si>
    <t>EMI.ktCO2.LT.Res.HHnew.Thermal.SH.Oil.WH.Oil.Solar.Solar</t>
  </si>
  <si>
    <t>EMI.ktCO2.LT.Res.HHnew.Thermal.SH.Oil.WH.Elc.NoSolar.Elec</t>
  </si>
  <si>
    <t>EMI.ktCO2.LT.Res.HHnew.Thermal.SH.Oil.WH.Elc.Solar</t>
  </si>
  <si>
    <t>EMI.ktCO2.LT.Res.HHnew.Thermal.SH.Oil.WH.Elc.Solar.Elec</t>
  </si>
  <si>
    <t>EMI.ktCO2.LT.Res.HHnew.Thermal.SH.Oil.WH.Elc.Solar.Solar</t>
  </si>
  <si>
    <t>EMI.ktCO2.LT.Res.HHnew.Thermal.SH.Oil.CO</t>
  </si>
  <si>
    <t>EMI.ktCO2.LT.Res.HHnew.Thermal.SH.Oil.CO.LPG.LPG</t>
  </si>
  <si>
    <t>EMI.ktCO2.LT.Res.HHnew.Thermal.SH.Oil.CO.Elc.Elec</t>
  </si>
  <si>
    <t>EMI.ktCO2.LT.Res.HHnew.Thermal.SH.Gas</t>
  </si>
  <si>
    <t>EMI.ktCO2.LT.Res.HHnew.Thermal.SH.Gas.SH</t>
  </si>
  <si>
    <t>EMI.ktCO2.LT.Res.HHnew.Thermal.SH.Gas.SH.Gas</t>
  </si>
  <si>
    <t>EMI.ktCO2.LT.Res.HHnew.Thermal.SH.Gas.SH.Elec</t>
  </si>
  <si>
    <t>EMI.ktCO2.LT.Res.HHnew.Thermal.SH.Gas.SC</t>
  </si>
  <si>
    <t>EMI.ktCO2.LT.Res.HHnew.Thermal.SH.Gas.SC.AC.Elec</t>
  </si>
  <si>
    <t>EMI.ktCO2.LT.Res.HHnew.Thermal.SH.Gas.WH</t>
  </si>
  <si>
    <t>EMI.ktCO2.LT.Res.HHnew.Thermal.SH.Gas.WH.Gas.NoSolar.Gas</t>
  </si>
  <si>
    <t>EMI.ktCO2.LT.Res.HHnew.Thermal.SH.Gas.WH.Gas.Solar</t>
  </si>
  <si>
    <t>EMI.ktCO2.LT.Res.HHnew.Thermal.SH.Gas.WH.Gas.Solar.Gas</t>
  </si>
  <si>
    <t>EMI.ktCO2.LT.Res.HHnew.Thermal.SH.Gas.WH.Gas.Solar.Solar</t>
  </si>
  <si>
    <t>EMI.ktCO2.LT.Res.HHnew.Thermal.SH.Gas.WH.Elc.NoSolar.Elec</t>
  </si>
  <si>
    <t>EMI.ktCO2.LT.Res.HHnew.Thermal.SH.Gas.WH.Elc.Solar</t>
  </si>
  <si>
    <t>EMI.ktCO2.LT.Res.HHnew.Thermal.SH.Gas.WH.Elc.Solar.Elec</t>
  </si>
  <si>
    <t>EMI.ktCO2.LT.Res.HHnew.Thermal.SH.Gas.WH.Elc.Solar.Solar</t>
  </si>
  <si>
    <t>EMI.ktCO2.LT.Res.HHnew.Thermal.SH.Gas.CO</t>
  </si>
  <si>
    <t>EMI.ktCO2.LT.Res.HHnew.Thermal.SH.Gas.CO.Gas.Gas</t>
  </si>
  <si>
    <t>EMI.ktCO2.LT.Res.HHnew.Thermal.SH.Gas.CO.Elc.Elec</t>
  </si>
  <si>
    <t>EMI.ktCO2.LT.Res.HHnew.Thermal.SH.Biomass</t>
  </si>
  <si>
    <t>EMI.ktCO2.LT.Res.HHnew.Thermal.SH.Biomass.SH</t>
  </si>
  <si>
    <t>EMI.ktCO2.LT.Res.HHnew.Thermal.SH.Biomass.SH.Biomass</t>
  </si>
  <si>
    <t>EMI.ktCO2.LT.Res.HHnew.Thermal.SH.Biomass.SH.Elec</t>
  </si>
  <si>
    <t>EMI.ktCO2.LT.Res.HHnew.Thermal.SH.Biomass.SC</t>
  </si>
  <si>
    <t>EMI.ktCO2.LT.Res.HHnew.Thermal.SH.Biomass.SC.AC.Elec</t>
  </si>
  <si>
    <t>EMI.ktCO2.LT.Res.HHnew.Thermal.SH.Biomass.WH</t>
  </si>
  <si>
    <t>EMI.ktCO2.LT.Res.HHnew.Thermal.SH.Biomass.WH.Biomass.NoSolar.Biomass</t>
  </si>
  <si>
    <t>EMI.ktCO2.LT.Res.HHnew.Thermal.SH.Biomass.WH.Biomass.Solar</t>
  </si>
  <si>
    <t>EMI.ktCO2.LT.Res.HHnew.Thermal.SH.Biomass.WH.Biomass.Solar.Biomass</t>
  </si>
  <si>
    <t>EMI.ktCO2.LT.Res.HHnew.Thermal.SH.Biomass.WH.Biomass.Solar.Solar</t>
  </si>
  <si>
    <t>EMI.ktCO2.LT.Res.HHnew.Thermal.SH.Biomass.WH.LPG.NoSolar.LPG</t>
  </si>
  <si>
    <t>EMI.ktCO2.LT.Res.HHnew.Thermal.SH.Biomass.WH.LPG.Solar</t>
  </si>
  <si>
    <t>EMI.ktCO2.LT.Res.HHnew.Thermal.SH.Biomass.WH.LPG.Solar.LPG</t>
  </si>
  <si>
    <t>EMI.ktCO2.LT.Res.HHnew.Thermal.SH.Biomass.WH.LPG.Solar.Solar</t>
  </si>
  <si>
    <t>EMI.ktCO2.LT.Res.HHnew.Thermal.SH.Biomass.WH.Elc.NoSolar.Elec</t>
  </si>
  <si>
    <t>EMI.ktCO2.LT.Res.HHnew.Thermal.SH.Biomass.WH.Elc.Solar</t>
  </si>
  <si>
    <t>EMI.ktCO2.LT.Res.HHnew.Thermal.SH.Biomass.WH.Elc.Solar.Elec</t>
  </si>
  <si>
    <t>EMI.ktCO2.LT.Res.HHnew.Thermal.SH.Biomass.WH.Elc.Solar.Solar</t>
  </si>
  <si>
    <t>EMI.ktCO2.LT.Res.HHnew.Thermal.SH.Biomass.CO</t>
  </si>
  <si>
    <t>EMI.ktCO2.LT.Res.HHnew.Thermal.SH.Biomass.CO.Biomass.Biomass</t>
  </si>
  <si>
    <t>EMI.ktCO2.LT.Res.HHnew.Thermal.SH.Biomass.CO.LPG.LPG</t>
  </si>
  <si>
    <t>EMI.ktCO2.LT.Res.HHnew.Thermal.SH.Biomass.CO.Elc.Elec</t>
  </si>
  <si>
    <t>EMI.ktCO2.LT.Res.HHnew.Thermal.SH.Geo</t>
  </si>
  <si>
    <t>EMI.ktCO2.LT.Res.HHnew.Thermal.SH.Geo.SH</t>
  </si>
  <si>
    <t>EMI.ktCO2.LT.Res.HHnew.Thermal.SH.Geo.SH.Geo</t>
  </si>
  <si>
    <t>EMI.ktCO2.LT.Res.HHnew.Thermal.SH.Geo.SH.Elec</t>
  </si>
  <si>
    <t>EMI.ktCO2.LT.Res.HHnew.Thermal.SH.Geo.SC</t>
  </si>
  <si>
    <t>EMI.ktCO2.LT.Res.HHnew.Thermal.SH.Geo.SC.AC.Elec</t>
  </si>
  <si>
    <t>EMI.ktCO2.LT.Res.HHnew.Thermal.SH.Geo.WH</t>
  </si>
  <si>
    <t>EMI.ktCO2.LT.Res.HHnew.Thermal.SH.Geo.WH.Geo.NoSolar.Geo</t>
  </si>
  <si>
    <t>EMI.ktCO2.LT.Res.HHnew.Thermal.SH.Geo.WH.Geo.Solar</t>
  </si>
  <si>
    <t>EMI.ktCO2.LT.Res.HHnew.Thermal.SH.Geo.WH.Geo.Solar.Geo</t>
  </si>
  <si>
    <t>EMI.ktCO2.LT.Res.HHnew.Thermal.SH.Geo.WH.Geo.Solar.Solar</t>
  </si>
  <si>
    <t>EMI.ktCO2.LT.Res.HHnew.Thermal.SH.Geo.WH.Elc.NoSolar.Elec</t>
  </si>
  <si>
    <t>EMI.ktCO2.LT.Res.HHnew.Thermal.SH.Geo.WH.Elc.Solar</t>
  </si>
  <si>
    <t>EMI.ktCO2.LT.Res.HHnew.Thermal.SH.Geo.WH.Elc.Solar.Elec</t>
  </si>
  <si>
    <t>EMI.ktCO2.LT.Res.HHnew.Thermal.SH.Geo.WH.Elc.Solar.Solar</t>
  </si>
  <si>
    <t>EMI.ktCO2.LT.Res.HHnew.Thermal.SH.Geo.CO</t>
  </si>
  <si>
    <t>EMI.ktCO2.LT.Res.HHnew.Thermal.SH.Geo.CO.LPG.LPG</t>
  </si>
  <si>
    <t>EMI.ktCO2.LT.Res.HHnew.Thermal.SH.Geo.CO.Elc.Elec</t>
  </si>
  <si>
    <t>EMI.ktCO2.LT.Res.HHnew.Thermal.SH.DistrHeat</t>
  </si>
  <si>
    <t>EMI.ktCO2.LT.Res.HHnew.Thermal.SH.DistrHeat.SH</t>
  </si>
  <si>
    <t>EMI.ktCO2.LT.Res.HHnew.Thermal.SH.DistrHeat.SH.Steam_Distr</t>
  </si>
  <si>
    <t>EMI.ktCO2.LT.Res.HHnew.Thermal.SH.DistrHeat.SH.Elec</t>
  </si>
  <si>
    <t>EMI.ktCO2.LT.Res.HHnew.Thermal.SH.DistrHeat.SC</t>
  </si>
  <si>
    <t>EMI.ktCO2.LT.Res.HHnew.Thermal.SH.DistrHeat.SC.AC.Elec</t>
  </si>
  <si>
    <t>EMI.ktCO2.LT.Res.HHnew.Thermal.SH.DistrHeat.WH</t>
  </si>
  <si>
    <t>EMI.ktCO2.LT.Res.HHnew.Thermal.SH.DistrHeat.WH.DistrHeat.NoSolar.Steam_Distr</t>
  </si>
  <si>
    <t>EMI.ktCO2.LT.Res.HHnew.Thermal.SH.DistrHeat.WH.DistrHeat.Solar</t>
  </si>
  <si>
    <t>EMI.ktCO2.LT.Res.HHnew.Thermal.SH.DistrHeat.WH.DistrHeat.Solar.Steam_Distr</t>
  </si>
  <si>
    <t>EMI.ktCO2.LT.Res.HHnew.Thermal.SH.DistrHeat.WH.DistrHeat.Solar.Solar</t>
  </si>
  <si>
    <t>EMI.ktCO2.LT.Res.HHnew.Thermal.SH.DistrHeat.WH.Elc.NoSolar.Elec</t>
  </si>
  <si>
    <t>EMI.ktCO2.LT.Res.HHnew.Thermal.SH.DistrHeat.WH.Elc.Solar</t>
  </si>
  <si>
    <t>EMI.ktCO2.LT.Res.HHnew.Thermal.SH.DistrHeat.WH.Elc.Solar.Elec</t>
  </si>
  <si>
    <t>EMI.ktCO2.LT.Res.HHnew.Thermal.SH.DistrHeat.WH.Elc.Solar.Solar</t>
  </si>
  <si>
    <t>EMI.ktCO2.LT.Res.HHnew.Thermal.SH.DistrHeat.CO</t>
  </si>
  <si>
    <t>EMI.ktCO2.LT.Res.HHnew.Thermal.SH.DistrHeat.CO.LPG.LPG</t>
  </si>
  <si>
    <t>EMI.ktCO2.LT.Res.HHnew.Thermal.SH.DistrHeat.CO.Elc.Elec</t>
  </si>
  <si>
    <t>EMI.ktCO2.LT.Res.HHnew.Thermal.SH.AdvElc</t>
  </si>
  <si>
    <t>EMI.ktCO2.LT.Res.HHnew.Thermal.SH.AdvElc.SH</t>
  </si>
  <si>
    <t>EMI.ktCO2.LT.Res.HHnew.Thermal.SH.AdvElc.SH.Elec</t>
  </si>
  <si>
    <t>EMI.ktCO2.LT.Res.HHnew.Thermal.SH.AdvElc.SC</t>
  </si>
  <si>
    <t>EMI.ktCO2.LT.Res.HHnew.Thermal.SH.AdvElc.SC.AC.Elec</t>
  </si>
  <si>
    <t>EMI.ktCO2.LT.Res.HHnew.Thermal.SH.AdvElc.WH</t>
  </si>
  <si>
    <t>EMI.ktCO2.LT.Res.HHnew.Thermal.SH.AdvElc.WH.LPG.NoSolar.LPG</t>
  </si>
  <si>
    <t>EMI.ktCO2.LT.Res.HHnew.Thermal.SH.AdvElc.WH.LPG.Solar</t>
  </si>
  <si>
    <t>EMI.ktCO2.LT.Res.HHnew.Thermal.SH.AdvElc.WH.LPG.Solar.LPG</t>
  </si>
  <si>
    <t>EMI.ktCO2.LT.Res.HHnew.Thermal.SH.AdvElc.WH.LPG.Solar.Solar</t>
  </si>
  <si>
    <t>EMI.ktCO2.LT.Res.HHnew.Thermal.SH.AdvElc.WH.Elc.NoSolar.Elec</t>
  </si>
  <si>
    <t>EMI.ktCO2.LT.Res.HHnew.Thermal.SH.AdvElc.WH.Elc.Solar</t>
  </si>
  <si>
    <t>EMI.ktCO2.LT.Res.HHnew.Thermal.SH.AdvElc.WH.Elc.Solar.Elec</t>
  </si>
  <si>
    <t>EMI.ktCO2.LT.Res.HHnew.Thermal.SH.AdvElc.WH.Elc.Solar.Solar</t>
  </si>
  <si>
    <t>EMI.ktCO2.LT.Res.HHnew.Thermal.SH.AdvElc.CO</t>
  </si>
  <si>
    <t>EMI.ktCO2.LT.Res.HHnew.Thermal.SH.AdvElc.CO.LPG.LPG</t>
  </si>
  <si>
    <t>EMI.ktCO2.LT.Res.HHnew.Thermal.SH.AdvElc.CO.Elc.Elec</t>
  </si>
  <si>
    <t>EMI.ktCO2.LT.Res.HHnew.Thermal.SH.ConvElc</t>
  </si>
  <si>
    <t>EMI.ktCO2.LT.Res.HHnew.Thermal.SH.ConvElc.SH</t>
  </si>
  <si>
    <t>EMI.ktCO2.LT.Res.HHnew.Thermal.SH.ConvElc.SH.Elec</t>
  </si>
  <si>
    <t>EMI.ktCO2.LT.Res.HHnew.Thermal.SH.ConvElc.SC</t>
  </si>
  <si>
    <t>EMI.ktCO2.LT.Res.HHnew.Thermal.SH.ConvElc.SC.AC.Elec</t>
  </si>
  <si>
    <t>EMI.ktCO2.LT.Res.HHnew.Thermal.SH.ConvElc.WH</t>
  </si>
  <si>
    <t>EMI.ktCO2.LT.Res.HHnew.Thermal.SH.ConvElc.WH.LPG.NoSolar.LPG</t>
  </si>
  <si>
    <t>EMI.ktCO2.LT.Res.HHnew.Thermal.SH.ConvElc.WH.LPG.Solar</t>
  </si>
  <si>
    <t>EMI.ktCO2.LT.Res.HHnew.Thermal.SH.ConvElc.WH.LPG.Solar.LPG</t>
  </si>
  <si>
    <t>EMI.ktCO2.LT.Res.HHnew.Thermal.SH.ConvElc.WH.LPG.Solar.Solar</t>
  </si>
  <si>
    <t>EMI.ktCO2.LT.Res.HHnew.Thermal.SH.ConvElc.WH.Elc.NoSolar.Elec</t>
  </si>
  <si>
    <t>EMI.ktCO2.LT.Res.HHnew.Thermal.SH.ConvElc.WH.Elc.Solar</t>
  </si>
  <si>
    <t>EMI.ktCO2.LT.Res.HHnew.Thermal.SH.ConvElc.WH.Elc.Solar.Elec</t>
  </si>
  <si>
    <t>EMI.ktCO2.LT.Res.HHnew.Thermal.SH.ConvElc.WH.Elc.Solar.Solar</t>
  </si>
  <si>
    <t>EMI.ktCO2.LT.Res.HHnew.Thermal.SH.ConvElc.CO</t>
  </si>
  <si>
    <t>EMI.ktCO2.LT.Res.HHnew.Thermal.SH.ConvElc.CO.LPG.LPG</t>
  </si>
  <si>
    <t>EMI.ktCO2.LT.Res.HHnew.Thermal.SH.ConvElc.CO.Elc.Elec</t>
  </si>
  <si>
    <t>LT - Final energy consumption of new and renovated households (detailed structure)</t>
  </si>
  <si>
    <t>FEC_per_household.kWh.LT.Res.HHnew.Thermal.SH.Solids</t>
  </si>
  <si>
    <t>FEC_per_household.kWh.LT.Res.HHnew.Thermal.SH.Solids.SH</t>
  </si>
  <si>
    <t>FEC_per_household.kWh.LT.Res.HHnew.Thermal.SH.Solids.SH.Solids</t>
  </si>
  <si>
    <t>FEC_per_household.kWh.LT.Res.HHnew.Thermal.SH.Solids.SH.Elec</t>
  </si>
  <si>
    <t>FEC_per_household.kWh.LT.Res.HHnew.Thermal.SH.Solids.SC</t>
  </si>
  <si>
    <t>FEC_per_household.kWh.LT.Res.HHnew.Thermal.SH.Solids.SC.AC.Elec</t>
  </si>
  <si>
    <t>FEC_per_household.kWh.LT.Res.HHnew.Thermal.SH.Solids.WH</t>
  </si>
  <si>
    <t>FEC_per_household.kWh.LT.Res.HHnew.Thermal.SH.Solids.WH.Solids.NoSolar.Solids</t>
  </si>
  <si>
    <t>FEC_per_household.kWh.LT.Res.HHnew.Thermal.SH.Solids.WH.LPG.NoSolar.LPG</t>
  </si>
  <si>
    <t>FEC_per_household.kWh.LT.Res.HHnew.Thermal.SH.Solids.WH.LPG.Solar</t>
  </si>
  <si>
    <t>FEC_per_household.kWh.LT.Res.HHnew.Thermal.SH.Solids.WH.LPG.Solar.LPG</t>
  </si>
  <si>
    <t>FEC_per_household.kWh.LT.Res.HHnew.Thermal.SH.Solids.WH.LPG.Solar.Solar</t>
  </si>
  <si>
    <t>FEC_per_household.kWh.LT.Res.HHnew.Thermal.SH.Solids.WH.Elc.NoSolar.Elec</t>
  </si>
  <si>
    <t>FEC_per_household.kWh.LT.Res.HHnew.Thermal.SH.Solids.WH.Elc.Solar</t>
  </si>
  <si>
    <t>FEC_per_household.kWh.LT.Res.HHnew.Thermal.SH.Solids.WH.Elc.Solar.Elec</t>
  </si>
  <si>
    <t>FEC_per_household.kWh.LT.Res.HHnew.Thermal.SH.Solids.WH.Elc.Solar.Solar</t>
  </si>
  <si>
    <t>FEC_per_household.kWh.LT.Res.HHnew.Thermal.SH.Solids.CO</t>
  </si>
  <si>
    <t>FEC_per_household.kWh.LT.Res.HHnew.Thermal.SH.Solids.CO.Solids.Solids</t>
  </si>
  <si>
    <t>FEC_per_household.kWh.LT.Res.HHnew.Thermal.SH.Solids.CO.LPG.LPG</t>
  </si>
  <si>
    <t>FEC_per_household.kWh.LT.Res.HHnew.Thermal.SH.Solids.CO.Elc.Elec</t>
  </si>
  <si>
    <t>FEC_per_household.kWh.LT.Res.HHnew.Thermal.SH.LPG</t>
  </si>
  <si>
    <t>FEC_per_household.kWh.LT.Res.HHnew.Thermal.SH.LPG.SH</t>
  </si>
  <si>
    <t>FEC_per_household.kWh.LT.Res.HHnew.Thermal.SH.LPG.SH.LPG</t>
  </si>
  <si>
    <t>FEC_per_household.kWh.LT.Res.HHnew.Thermal.SH.LPG.SH.Elec</t>
  </si>
  <si>
    <t>FEC_per_household.kWh.LT.Res.HHnew.Thermal.SH.LPG.SC</t>
  </si>
  <si>
    <t>FEC_per_household.kWh.LT.Res.HHnew.Thermal.SH.LPG.SC.AC.Elec</t>
  </si>
  <si>
    <t>FEC_per_household.kWh.LT.Res.HHnew.Thermal.SH.LPG.WH</t>
  </si>
  <si>
    <t>FEC_per_household.kWh.LT.Res.HHnew.Thermal.SH.LPG.WH.LPG.NoSolar.LPG</t>
  </si>
  <si>
    <t>FEC_per_household.kWh.LT.Res.HHnew.Thermal.SH.LPG.WH.LPG.Solar</t>
  </si>
  <si>
    <t>FEC_per_household.kWh.LT.Res.HHnew.Thermal.SH.LPG.WH.LPG.Solar.LPG</t>
  </si>
  <si>
    <t>FEC_per_household.kWh.LT.Res.HHnew.Thermal.SH.LPG.WH.LPG.Solar.Solar</t>
  </si>
  <si>
    <t>FEC_per_household.kWh.LT.Res.HHnew.Thermal.SH.LPG.WH.Elc.NoSolar.Elec</t>
  </si>
  <si>
    <t>FEC_per_household.kWh.LT.Res.HHnew.Thermal.SH.LPG.WH.Elc.Solar</t>
  </si>
  <si>
    <t>FEC_per_household.kWh.LT.Res.HHnew.Thermal.SH.LPG.WH.Elc.Solar.Elec</t>
  </si>
  <si>
    <t>FEC_per_household.kWh.LT.Res.HHnew.Thermal.SH.LPG.WH.Elc.Solar.Solar</t>
  </si>
  <si>
    <t>FEC_per_household.kWh.LT.Res.HHnew.Thermal.SH.LPG.CO</t>
  </si>
  <si>
    <t>FEC_per_household.kWh.LT.Res.HHnew.Thermal.SH.LPG.CO.LPG.LPG</t>
  </si>
  <si>
    <t>FEC_per_household.kWh.LT.Res.HHnew.Thermal.SH.LPG.CO.Elc.Elec</t>
  </si>
  <si>
    <t>FEC_per_household.kWh.LT.Res.HHnew.Thermal.SH.Oil</t>
  </si>
  <si>
    <t>FEC_per_household.kWh.LT.Res.HHnew.Thermal.SH.Oil.SH</t>
  </si>
  <si>
    <t>FEC_per_household.kWh.LT.Res.HHnew.Thermal.SH.Oil.SH.Oil</t>
  </si>
  <si>
    <t>FEC_per_household.kWh.LT.Res.HHnew.Thermal.SH.Oil.SH.Elec</t>
  </si>
  <si>
    <t>FEC_per_household.kWh.LT.Res.HHnew.Thermal.SH.Oil.SC</t>
  </si>
  <si>
    <t>FEC_per_household.kWh.LT.Res.HHnew.Thermal.SH.Oil.SC.AC.Elec</t>
  </si>
  <si>
    <t>FEC_per_household.kWh.LT.Res.HHnew.Thermal.SH.Oil.WH</t>
  </si>
  <si>
    <t>FEC_per_household.kWh.LT.Res.HHnew.Thermal.SH.Oil.WH.Oil.NoSolar.Oil</t>
  </si>
  <si>
    <t>FEC_per_household.kWh.LT.Res.HHnew.Thermal.SH.Oil.WH.Oil.Solar</t>
  </si>
  <si>
    <t>FEC_per_household.kWh.LT.Res.HHnew.Thermal.SH.Oil.WH.Oil.Solar.Oil</t>
  </si>
  <si>
    <t>FEC_per_household.kWh.LT.Res.HHnew.Thermal.SH.Oil.WH.Oil.Solar.Solar</t>
  </si>
  <si>
    <t>FEC_per_household.kWh.LT.Res.HHnew.Thermal.SH.Oil.WH.Elc.NoSolar.Elec</t>
  </si>
  <si>
    <t>FEC_per_household.kWh.LT.Res.HHnew.Thermal.SH.Oil.WH.Elc.Solar</t>
  </si>
  <si>
    <t>FEC_per_household.kWh.LT.Res.HHnew.Thermal.SH.Oil.WH.Elc.Solar.Elec</t>
  </si>
  <si>
    <t>FEC_per_household.kWh.LT.Res.HHnew.Thermal.SH.Oil.WH.Elc.Solar.Solar</t>
  </si>
  <si>
    <t>FEC_per_household.kWh.LT.Res.HHnew.Thermal.SH.Oil.CO</t>
  </si>
  <si>
    <t>FEC_per_household.kWh.LT.Res.HHnew.Thermal.SH.Oil.CO.LPG.LPG</t>
  </si>
  <si>
    <t>FEC_per_household.kWh.LT.Res.HHnew.Thermal.SH.Oil.CO.Elc.Elec</t>
  </si>
  <si>
    <t>FEC_per_household.kWh.LT.Res.HHnew.Thermal.SH.Gas</t>
  </si>
  <si>
    <t>FEC_per_household.kWh.LT.Res.HHnew.Thermal.SH.Gas.SH</t>
  </si>
  <si>
    <t>FEC_per_household.kWh.LT.Res.HHnew.Thermal.SH.Gas.SH.Gas</t>
  </si>
  <si>
    <t>FEC_per_household.kWh.LT.Res.HHnew.Thermal.SH.Gas.SH.Elec</t>
  </si>
  <si>
    <t>FEC_per_household.kWh.LT.Res.HHnew.Thermal.SH.Gas.SC</t>
  </si>
  <si>
    <t>FEC_per_household.kWh.LT.Res.HHnew.Thermal.SH.Gas.SC.AC.Elec</t>
  </si>
  <si>
    <t>FEC_per_household.kWh.LT.Res.HHnew.Thermal.SH.Gas.WH</t>
  </si>
  <si>
    <t>FEC_per_household.kWh.LT.Res.HHnew.Thermal.SH.Gas.WH.Gas.NoSolar.Gas</t>
  </si>
  <si>
    <t>FEC_per_household.kWh.LT.Res.HHnew.Thermal.SH.Gas.WH.Gas.Solar</t>
  </si>
  <si>
    <t>FEC_per_household.kWh.LT.Res.HHnew.Thermal.SH.Gas.WH.Gas.Solar.Gas</t>
  </si>
  <si>
    <t>FEC_per_household.kWh.LT.Res.HHnew.Thermal.SH.Gas.WH.Gas.Solar.Solar</t>
  </si>
  <si>
    <t>FEC_per_household.kWh.LT.Res.HHnew.Thermal.SH.Gas.WH.Elc.NoSolar.Elec</t>
  </si>
  <si>
    <t>FEC_per_household.kWh.LT.Res.HHnew.Thermal.SH.Gas.WH.Elc.Solar</t>
  </si>
  <si>
    <t>FEC_per_household.kWh.LT.Res.HHnew.Thermal.SH.Gas.WH.Elc.Solar.Elec</t>
  </si>
  <si>
    <t>FEC_per_household.kWh.LT.Res.HHnew.Thermal.SH.Gas.WH.Elc.Solar.Solar</t>
  </si>
  <si>
    <t>FEC_per_household.kWh.LT.Res.HHnew.Thermal.SH.Gas.CO</t>
  </si>
  <si>
    <t>FEC_per_household.kWh.LT.Res.HHnew.Thermal.SH.Gas.CO.Gas.Gas</t>
  </si>
  <si>
    <t>FEC_per_household.kWh.LT.Res.HHnew.Thermal.SH.Gas.CO.Elc.Elec</t>
  </si>
  <si>
    <t>FEC_per_household.kWh.LT.Res.HHnew.Thermal.SH.Biomass</t>
  </si>
  <si>
    <t>FEC_per_household.kWh.LT.Res.HHnew.Thermal.SH.Biomass.SH</t>
  </si>
  <si>
    <t>FEC_per_household.kWh.LT.Res.HHnew.Thermal.SH.Biomass.SH.Biomass</t>
  </si>
  <si>
    <t>FEC_per_household.kWh.LT.Res.HHnew.Thermal.SH.Biomass.SH.Elec</t>
  </si>
  <si>
    <t>FEC_per_household.kWh.LT.Res.HHnew.Thermal.SH.Biomass.SC</t>
  </si>
  <si>
    <t>FEC_per_household.kWh.LT.Res.HHnew.Thermal.SH.Biomass.SC.AC.Elec</t>
  </si>
  <si>
    <t>FEC_per_household.kWh.LT.Res.HHnew.Thermal.SH.Biomass.WH</t>
  </si>
  <si>
    <t>FEC_per_household.kWh.LT.Res.HHnew.Thermal.SH.Biomass.WH.Biomass.NoSolar.Biomass</t>
  </si>
  <si>
    <t>FEC_per_household.kWh.LT.Res.HHnew.Thermal.SH.Biomass.WH.Biomass.Solar</t>
  </si>
  <si>
    <t>FEC_per_household.kWh.LT.Res.HHnew.Thermal.SH.Biomass.WH.Biomass.Solar.Biomass</t>
  </si>
  <si>
    <t>FEC_per_household.kWh.LT.Res.HHnew.Thermal.SH.Biomass.WH.Biomass.Solar.Solar</t>
  </si>
  <si>
    <t>FEC_per_household.kWh.LT.Res.HHnew.Thermal.SH.Biomass.WH.LPG.NoSolar.LPG</t>
  </si>
  <si>
    <t>FEC_per_household.kWh.LT.Res.HHnew.Thermal.SH.Biomass.WH.LPG.Solar</t>
  </si>
  <si>
    <t>FEC_per_household.kWh.LT.Res.HHnew.Thermal.SH.Biomass.WH.LPG.Solar.LPG</t>
  </si>
  <si>
    <t>FEC_per_household.kWh.LT.Res.HHnew.Thermal.SH.Biomass.WH.LPG.Solar.Solar</t>
  </si>
  <si>
    <t>FEC_per_household.kWh.LT.Res.HHnew.Thermal.SH.Biomass.WH.Elc.NoSolar.Elec</t>
  </si>
  <si>
    <t>FEC_per_household.kWh.LT.Res.HHnew.Thermal.SH.Biomass.WH.Elc.Solar</t>
  </si>
  <si>
    <t>FEC_per_household.kWh.LT.Res.HHnew.Thermal.SH.Biomass.WH.Elc.Solar.Elec</t>
  </si>
  <si>
    <t>FEC_per_household.kWh.LT.Res.HHnew.Thermal.SH.Biomass.WH.Elc.Solar.Solar</t>
  </si>
  <si>
    <t>FEC_per_household.kWh.LT.Res.HHnew.Thermal.SH.Biomass.CO</t>
  </si>
  <si>
    <t>FEC_per_household.kWh.LT.Res.HHnew.Thermal.SH.Biomass.CO.Biomass.Biomass</t>
  </si>
  <si>
    <t>FEC_per_household.kWh.LT.Res.HHnew.Thermal.SH.Biomass.CO.LPG.LPG</t>
  </si>
  <si>
    <t>FEC_per_household.kWh.LT.Res.HHnew.Thermal.SH.Biomass.CO.Elc.Elec</t>
  </si>
  <si>
    <t>FEC_per_household.kWh.LT.Res.HHnew.Thermal.SH.Geo</t>
  </si>
  <si>
    <t>FEC_per_household.kWh.LT.Res.HHnew.Thermal.SH.Geo.SH</t>
  </si>
  <si>
    <t>FEC_per_household.kWh.LT.Res.HHnew.Thermal.SH.Geo.SH.Geo</t>
  </si>
  <si>
    <t>FEC_per_household.kWh.LT.Res.HHnew.Thermal.SH.Geo.SH.Elec</t>
  </si>
  <si>
    <t>FEC_per_household.kWh.LT.Res.HHnew.Thermal.SH.Geo.SC</t>
  </si>
  <si>
    <t>FEC_per_household.kWh.LT.Res.HHnew.Thermal.SH.Geo.SC.AC.Elec</t>
  </si>
  <si>
    <t>FEC_per_household.kWh.LT.Res.HHnew.Thermal.SH.Geo.WH</t>
  </si>
  <si>
    <t>FEC_per_household.kWh.LT.Res.HHnew.Thermal.SH.Geo.WH.Geo.NoSolar.Geo</t>
  </si>
  <si>
    <t>FEC_per_household.kWh.LT.Res.HHnew.Thermal.SH.Geo.WH.Geo.Solar</t>
  </si>
  <si>
    <t>FEC_per_household.kWh.LT.Res.HHnew.Thermal.SH.Geo.WH.Geo.Solar.Geo</t>
  </si>
  <si>
    <t>FEC_per_household.kWh.LT.Res.HHnew.Thermal.SH.Geo.WH.Geo.Solar.Solar</t>
  </si>
  <si>
    <t>FEC_per_household.kWh.LT.Res.HHnew.Thermal.SH.Geo.WH.Elc.NoSolar.Elec</t>
  </si>
  <si>
    <t>FEC_per_household.kWh.LT.Res.HHnew.Thermal.SH.Geo.WH.Elc.Solar</t>
  </si>
  <si>
    <t>FEC_per_household.kWh.LT.Res.HHnew.Thermal.SH.Geo.WH.Elc.Solar.Elec</t>
  </si>
  <si>
    <t>FEC_per_household.kWh.LT.Res.HHnew.Thermal.SH.Geo.WH.Elc.Solar.Solar</t>
  </si>
  <si>
    <t>FEC_per_household.kWh.LT.Res.HHnew.Thermal.SH.Geo.CO</t>
  </si>
  <si>
    <t>FEC_per_household.kWh.LT.Res.HHnew.Thermal.SH.Geo.CO.LPG.LPG</t>
  </si>
  <si>
    <t>FEC_per_household.kWh.LT.Res.HHnew.Thermal.SH.Geo.CO.Elc.Elec</t>
  </si>
  <si>
    <t>FEC_per_household.kWh.LT.Res.HHnew.Thermal.SH.DistrHeat</t>
  </si>
  <si>
    <t>FEC_per_household.kWh.LT.Res.HHnew.Thermal.SH.DistrHeat.SH</t>
  </si>
  <si>
    <t>FEC_per_household.kWh.LT.Res.HHnew.Thermal.SH.DistrHeat.SH.Steam_Distr</t>
  </si>
  <si>
    <t>FEC_per_household.kWh.LT.Res.HHnew.Thermal.SH.DistrHeat.SH.Elec</t>
  </si>
  <si>
    <t>FEC_per_household.kWh.LT.Res.HHnew.Thermal.SH.DistrHeat.SC</t>
  </si>
  <si>
    <t>FEC_per_household.kWh.LT.Res.HHnew.Thermal.SH.DistrHeat.SC.AC.Elec</t>
  </si>
  <si>
    <t>FEC_per_household.kWh.LT.Res.HHnew.Thermal.SH.DistrHeat.WH</t>
  </si>
  <si>
    <t>FEC_per_household.kWh.LT.Res.HHnew.Thermal.SH.DistrHeat.WH.DistrHeat.NoSolar.Steam_Distr</t>
  </si>
  <si>
    <t>FEC_per_household.kWh.LT.Res.HHnew.Thermal.SH.DistrHeat.WH.DistrHeat.Solar</t>
  </si>
  <si>
    <t>FEC_per_household.kWh.LT.Res.HHnew.Thermal.SH.DistrHeat.WH.DistrHeat.Solar.Steam_Distr</t>
  </si>
  <si>
    <t>FEC_per_household.kWh.LT.Res.HHnew.Thermal.SH.DistrHeat.WH.DistrHeat.Solar.Solar</t>
  </si>
  <si>
    <t>FEC_per_household.kWh.LT.Res.HHnew.Thermal.SH.DistrHeat.WH.Elc.NoSolar.Elec</t>
  </si>
  <si>
    <t>FEC_per_household.kWh.LT.Res.HHnew.Thermal.SH.DistrHeat.WH.Elc.Solar</t>
  </si>
  <si>
    <t>FEC_per_household.kWh.LT.Res.HHnew.Thermal.SH.DistrHeat.WH.Elc.Solar.Elec</t>
  </si>
  <si>
    <t>FEC_per_household.kWh.LT.Res.HHnew.Thermal.SH.DistrHeat.WH.Elc.Solar.Solar</t>
  </si>
  <si>
    <t>FEC_per_household.kWh.LT.Res.HHnew.Thermal.SH.DistrHeat.CO</t>
  </si>
  <si>
    <t>FEC_per_household.kWh.LT.Res.HHnew.Thermal.SH.DistrHeat.CO.LPG.LPG</t>
  </si>
  <si>
    <t>FEC_per_household.kWh.LT.Res.HHnew.Thermal.SH.DistrHeat.CO.Elc.Elec</t>
  </si>
  <si>
    <t>FEC_per_household.kWh.LT.Res.HHnew.Thermal.SH.AdvElc</t>
  </si>
  <si>
    <t>FEC_per_household.kWh.LT.Res.HHnew.Thermal.SH.AdvElc.SH</t>
  </si>
  <si>
    <t>FEC_per_household.kWh.LT.Res.HHnew.Thermal.SH.AdvElc.SH.Elec</t>
  </si>
  <si>
    <t>FEC_per_household.kWh.LT.Res.HHnew.Thermal.SH.AdvElc.SC</t>
  </si>
  <si>
    <t>FEC_per_household.kWh.LT.Res.HHnew.Thermal.SH.AdvElc.SC.AC.Elec</t>
  </si>
  <si>
    <t>FEC_per_household.kWh.LT.Res.HHnew.Thermal.SH.AdvElc.WH</t>
  </si>
  <si>
    <t>FEC_per_household.kWh.LT.Res.HHnew.Thermal.SH.AdvElc.WH.LPG.NoSolar.LPG</t>
  </si>
  <si>
    <t>FEC_per_household.kWh.LT.Res.HHnew.Thermal.SH.AdvElc.WH.LPG.Solar</t>
  </si>
  <si>
    <t>FEC_per_household.kWh.LT.Res.HHnew.Thermal.SH.AdvElc.WH.LPG.Solar.LPG</t>
  </si>
  <si>
    <t>FEC_per_household.kWh.LT.Res.HHnew.Thermal.SH.AdvElc.WH.LPG.Solar.Solar</t>
  </si>
  <si>
    <t>FEC_per_household.kWh.LT.Res.HHnew.Thermal.SH.AdvElc.WH.Elc.NoSolar.Elec</t>
  </si>
  <si>
    <t>FEC_per_household.kWh.LT.Res.HHnew.Thermal.SH.AdvElc.WH.Elc.Solar</t>
  </si>
  <si>
    <t>FEC_per_household.kWh.LT.Res.HHnew.Thermal.SH.AdvElc.WH.Elc.Solar.Elec</t>
  </si>
  <si>
    <t>FEC_per_household.kWh.LT.Res.HHnew.Thermal.SH.AdvElc.WH.Elc.Solar.Solar</t>
  </si>
  <si>
    <t>FEC_per_household.kWh.LT.Res.HHnew.Thermal.SH.AdvElc.CO</t>
  </si>
  <si>
    <t>FEC_per_household.kWh.LT.Res.HHnew.Thermal.SH.AdvElc.CO.LPG.LPG</t>
  </si>
  <si>
    <t>FEC_per_household.kWh.LT.Res.HHnew.Thermal.SH.AdvElc.CO.Elc.Elec</t>
  </si>
  <si>
    <t>FEC_per_household.kWh.LT.Res.HHnew.Thermal.SH.ConvElc</t>
  </si>
  <si>
    <t>FEC_per_household.kWh.LT.Res.HHnew.Thermal.SH.ConvElc.SH</t>
  </si>
  <si>
    <t>FEC_per_household.kWh.LT.Res.HHnew.Thermal.SH.ConvElc.SH.Elec</t>
  </si>
  <si>
    <t>FEC_per_household.kWh.LT.Res.HHnew.Thermal.SH.ConvElc.SC</t>
  </si>
  <si>
    <t>FEC_per_household.kWh.LT.Res.HHnew.Thermal.SH.ConvElc.SC.AC.Elec</t>
  </si>
  <si>
    <t>FEC_per_household.kWh.LT.Res.HHnew.Thermal.SH.ConvElc.WH</t>
  </si>
  <si>
    <t>FEC_per_household.kWh.LT.Res.HHnew.Thermal.SH.ConvElc.WH.LPG.NoSolar.LPG</t>
  </si>
  <si>
    <t>FEC_per_household.kWh.LT.Res.HHnew.Thermal.SH.ConvElc.WH.LPG.Solar</t>
  </si>
  <si>
    <t>FEC_per_household.kWh.LT.Res.HHnew.Thermal.SH.ConvElc.WH.LPG.Solar.LPG</t>
  </si>
  <si>
    <t>FEC_per_household.kWh.LT.Res.HHnew.Thermal.SH.ConvElc.WH.LPG.Solar.Solar</t>
  </si>
  <si>
    <t>FEC_per_household.kWh.LT.Res.HHnew.Thermal.SH.ConvElc.WH.Elc.NoSolar.Elec</t>
  </si>
  <si>
    <t>FEC_per_household.kWh.LT.Res.HHnew.Thermal.SH.ConvElc.WH.Elc.Solar</t>
  </si>
  <si>
    <t>FEC_per_household.kWh.LT.Res.HHnew.Thermal.SH.ConvElc.WH.Elc.Solar.Elec</t>
  </si>
  <si>
    <t>FEC_per_household.kWh.LT.Res.HHnew.Thermal.SH.ConvElc.WH.Elc.Solar.Solar</t>
  </si>
  <si>
    <t>FEC_per_household.kWh.LT.Res.HHnew.Thermal.SH.ConvElc.CO</t>
  </si>
  <si>
    <t>FEC_per_household.kWh.LT.Res.HHnew.Thermal.SH.ConvElc.CO.LPG.LPG</t>
  </si>
  <si>
    <t>FEC_per_household.kWh.LT.Res.HHnew.Thermal.SH.ConvElc.CO.Elc.Elec</t>
  </si>
  <si>
    <t>LT - Thermal energy service of new and renovated households (detailed structure)</t>
  </si>
  <si>
    <t>TES_per_household.kWh.LT.Res.HHnew.Thermal.SH.Solids</t>
  </si>
  <si>
    <t>TES_per_household.kWh.LT.Res.HHnew.Thermal.SH.Solids.SH</t>
  </si>
  <si>
    <t>TES_per_household.kWh.LT.Res.HHnew.Thermal.SH.Solids.SH.Solids</t>
  </si>
  <si>
    <t>TES_per_household.kWh.LT.Res.HHnew.Thermal.SH.Solids.SH.Elec</t>
  </si>
  <si>
    <t>TES_per_household.kWh.LT.Res.HHnew.Thermal.SH.Solids.SC</t>
  </si>
  <si>
    <t>TES_per_household.kWh.LT.Res.HHnew.Thermal.SH.Solids.SC.AC.Elec</t>
  </si>
  <si>
    <t>TES_per_household.kWh.LT.Res.HHnew.Thermal.SH.Solids.WH</t>
  </si>
  <si>
    <t>TES_per_household.kWh.LT.Res.HHnew.Thermal.SH.Solids.WH.Solids.NoSolar.Solids</t>
  </si>
  <si>
    <t>TES_per_household.kWh.LT.Res.HHnew.Thermal.SH.Solids.WH.LPG.NoSolar.LPG</t>
  </si>
  <si>
    <t>TES_per_household.kWh.LT.Res.HHnew.Thermal.SH.Solids.WH.LPG.Solar</t>
  </si>
  <si>
    <t>TES_per_household.kWh.LT.Res.HHnew.Thermal.SH.Solids.WH.LPG.Solar.LPG</t>
  </si>
  <si>
    <t>TES_per_household.kWh.LT.Res.HHnew.Thermal.SH.Solids.WH.LPG.Solar.Solar</t>
  </si>
  <si>
    <t>TES_per_household.kWh.LT.Res.HHnew.Thermal.SH.Solids.WH.Elc.NoSolar.Elec</t>
  </si>
  <si>
    <t>TES_per_household.kWh.LT.Res.HHnew.Thermal.SH.Solids.WH.Elc.Solar</t>
  </si>
  <si>
    <t>TES_per_household.kWh.LT.Res.HHnew.Thermal.SH.Solids.WH.Elc.Solar.Elec</t>
  </si>
  <si>
    <t>TES_per_household.kWh.LT.Res.HHnew.Thermal.SH.Solids.WH.Elc.Solar.Solar</t>
  </si>
  <si>
    <t>TES_per_household.kWh.LT.Res.HHnew.Thermal.SH.Solids.CO</t>
  </si>
  <si>
    <t>TES_per_household.kWh.LT.Res.HHnew.Thermal.SH.Solids.CO.Solids.Solids</t>
  </si>
  <si>
    <t>TES_per_household.kWh.LT.Res.HHnew.Thermal.SH.Solids.CO.LPG.LPG</t>
  </si>
  <si>
    <t>TES_per_household.kWh.LT.Res.HHnew.Thermal.SH.Solids.CO.Elc.Elec</t>
  </si>
  <si>
    <t>TES_per_household.kWh.LT.Res.HHnew.Thermal.SH.LPG</t>
  </si>
  <si>
    <t>TES_per_household.kWh.LT.Res.HHnew.Thermal.SH.LPG.SH</t>
  </si>
  <si>
    <t>TES_per_household.kWh.LT.Res.HHnew.Thermal.SH.LPG.SH.LPG</t>
  </si>
  <si>
    <t>TES_per_household.kWh.LT.Res.HHnew.Thermal.SH.LPG.SH.Elec</t>
  </si>
  <si>
    <t>TES_per_household.kWh.LT.Res.HHnew.Thermal.SH.LPG.SC</t>
  </si>
  <si>
    <t>TES_per_household.kWh.LT.Res.HHnew.Thermal.SH.LPG.SC.AC.Elec</t>
  </si>
  <si>
    <t>TES_per_household.kWh.LT.Res.HHnew.Thermal.SH.LPG.WH</t>
  </si>
  <si>
    <t>TES_per_household.kWh.LT.Res.HHnew.Thermal.SH.LPG.WH.LPG.NoSolar.LPG</t>
  </si>
  <si>
    <t>TES_per_household.kWh.LT.Res.HHnew.Thermal.SH.LPG.WH.LPG.Solar</t>
  </si>
  <si>
    <t>TES_per_household.kWh.LT.Res.HHnew.Thermal.SH.LPG.WH.LPG.Solar.LPG</t>
  </si>
  <si>
    <t>TES_per_household.kWh.LT.Res.HHnew.Thermal.SH.LPG.WH.LPG.Solar.Solar</t>
  </si>
  <si>
    <t>TES_per_household.kWh.LT.Res.HHnew.Thermal.SH.LPG.WH.Elc.NoSolar.Elec</t>
  </si>
  <si>
    <t>TES_per_household.kWh.LT.Res.HHnew.Thermal.SH.LPG.WH.Elc.Solar</t>
  </si>
  <si>
    <t>TES_per_household.kWh.LT.Res.HHnew.Thermal.SH.LPG.WH.Elc.Solar.Elec</t>
  </si>
  <si>
    <t>TES_per_household.kWh.LT.Res.HHnew.Thermal.SH.LPG.WH.Elc.Solar.Solar</t>
  </si>
  <si>
    <t>TES_per_household.kWh.LT.Res.HHnew.Thermal.SH.LPG.CO</t>
  </si>
  <si>
    <t>TES_per_household.kWh.LT.Res.HHnew.Thermal.SH.LPG.CO.LPG.LPG</t>
  </si>
  <si>
    <t>TES_per_household.kWh.LT.Res.HHnew.Thermal.SH.LPG.CO.Elc.Elec</t>
  </si>
  <si>
    <t>TES_per_household.kWh.LT.Res.HHnew.Thermal.SH.Oil</t>
  </si>
  <si>
    <t>TES_per_household.kWh.LT.Res.HHnew.Thermal.SH.Oil.SH</t>
  </si>
  <si>
    <t>TES_per_household.kWh.LT.Res.HHnew.Thermal.SH.Oil.SH.Oil</t>
  </si>
  <si>
    <t>TES_per_household.kWh.LT.Res.HHnew.Thermal.SH.Oil.SH.Elec</t>
  </si>
  <si>
    <t>TES_per_household.kWh.LT.Res.HHnew.Thermal.SH.Oil.SC</t>
  </si>
  <si>
    <t>TES_per_household.kWh.LT.Res.HHnew.Thermal.SH.Oil.SC.AC.Elec</t>
  </si>
  <si>
    <t>TES_per_household.kWh.LT.Res.HHnew.Thermal.SH.Oil.WH</t>
  </si>
  <si>
    <t>TES_per_household.kWh.LT.Res.HHnew.Thermal.SH.Oil.WH.Oil.NoSolar.Oil</t>
  </si>
  <si>
    <t>TES_per_household.kWh.LT.Res.HHnew.Thermal.SH.Oil.WH.Oil.Solar</t>
  </si>
  <si>
    <t>TES_per_household.kWh.LT.Res.HHnew.Thermal.SH.Oil.WH.Oil.Solar.Oil</t>
  </si>
  <si>
    <t>TES_per_household.kWh.LT.Res.HHnew.Thermal.SH.Oil.WH.Oil.Solar.Solar</t>
  </si>
  <si>
    <t>TES_per_household.kWh.LT.Res.HHnew.Thermal.SH.Oil.WH.Elc.NoSolar.Elec</t>
  </si>
  <si>
    <t>TES_per_household.kWh.LT.Res.HHnew.Thermal.SH.Oil.WH.Elc.Solar</t>
  </si>
  <si>
    <t>TES_per_household.kWh.LT.Res.HHnew.Thermal.SH.Oil.WH.Elc.Solar.Elec</t>
  </si>
  <si>
    <t>TES_per_household.kWh.LT.Res.HHnew.Thermal.SH.Oil.WH.Elc.Solar.Solar</t>
  </si>
  <si>
    <t>TES_per_household.kWh.LT.Res.HHnew.Thermal.SH.Oil.CO</t>
  </si>
  <si>
    <t>TES_per_household.kWh.LT.Res.HHnew.Thermal.SH.Oil.CO.LPG.LPG</t>
  </si>
  <si>
    <t>TES_per_household.kWh.LT.Res.HHnew.Thermal.SH.Oil.CO.Elc.Elec</t>
  </si>
  <si>
    <t>TES_per_household.kWh.LT.Res.HHnew.Thermal.SH.Gas</t>
  </si>
  <si>
    <t>TES_per_household.kWh.LT.Res.HHnew.Thermal.SH.Gas.SH</t>
  </si>
  <si>
    <t>TES_per_household.kWh.LT.Res.HHnew.Thermal.SH.Gas.SH.Gas</t>
  </si>
  <si>
    <t>TES_per_household.kWh.LT.Res.HHnew.Thermal.SH.Gas.SH.Elec</t>
  </si>
  <si>
    <t>TES_per_household.kWh.LT.Res.HHnew.Thermal.SH.Gas.SC</t>
  </si>
  <si>
    <t>TES_per_household.kWh.LT.Res.HHnew.Thermal.SH.Gas.SC.AC.Elec</t>
  </si>
  <si>
    <t>TES_per_household.kWh.LT.Res.HHnew.Thermal.SH.Gas.WH</t>
  </si>
  <si>
    <t>TES_per_household.kWh.LT.Res.HHnew.Thermal.SH.Gas.WH.Gas.NoSolar.Gas</t>
  </si>
  <si>
    <t>TES_per_household.kWh.LT.Res.HHnew.Thermal.SH.Gas.WH.Gas.Solar</t>
  </si>
  <si>
    <t>TES_per_household.kWh.LT.Res.HHnew.Thermal.SH.Gas.WH.Gas.Solar.Gas</t>
  </si>
  <si>
    <t>TES_per_household.kWh.LT.Res.HHnew.Thermal.SH.Gas.WH.Gas.Solar.Solar</t>
  </si>
  <si>
    <t>TES_per_household.kWh.LT.Res.HHnew.Thermal.SH.Gas.WH.Elc.NoSolar.Elec</t>
  </si>
  <si>
    <t>TES_per_household.kWh.LT.Res.HHnew.Thermal.SH.Gas.WH.Elc.Solar</t>
  </si>
  <si>
    <t>TES_per_household.kWh.LT.Res.HHnew.Thermal.SH.Gas.WH.Elc.Solar.Elec</t>
  </si>
  <si>
    <t>TES_per_household.kWh.LT.Res.HHnew.Thermal.SH.Gas.WH.Elc.Solar.Solar</t>
  </si>
  <si>
    <t>TES_per_household.kWh.LT.Res.HHnew.Thermal.SH.Gas.CO</t>
  </si>
  <si>
    <t>TES_per_household.kWh.LT.Res.HHnew.Thermal.SH.Gas.CO.Gas.Gas</t>
  </si>
  <si>
    <t>TES_per_household.kWh.LT.Res.HHnew.Thermal.SH.Gas.CO.Elc.Elec</t>
  </si>
  <si>
    <t>TES_per_household.kWh.LT.Res.HHnew.Thermal.SH.Biomass</t>
  </si>
  <si>
    <t>TES_per_household.kWh.LT.Res.HHnew.Thermal.SH.Biomass.SH</t>
  </si>
  <si>
    <t>TES_per_household.kWh.LT.Res.HHnew.Thermal.SH.Biomass.SH.Biomass</t>
  </si>
  <si>
    <t>TES_per_household.kWh.LT.Res.HHnew.Thermal.SH.Biomass.SH.Elec</t>
  </si>
  <si>
    <t>TES_per_household.kWh.LT.Res.HHnew.Thermal.SH.Biomass.SC</t>
  </si>
  <si>
    <t>TES_per_household.kWh.LT.Res.HHnew.Thermal.SH.Biomass.SC.AC.Elec</t>
  </si>
  <si>
    <t>TES_per_household.kWh.LT.Res.HHnew.Thermal.SH.Biomass.WH</t>
  </si>
  <si>
    <t>TES_per_household.kWh.LT.Res.HHnew.Thermal.SH.Biomass.WH.Biomass.NoSolar.Biomass</t>
  </si>
  <si>
    <t>TES_per_household.kWh.LT.Res.HHnew.Thermal.SH.Biomass.WH.Biomass.Solar</t>
  </si>
  <si>
    <t>TES_per_household.kWh.LT.Res.HHnew.Thermal.SH.Biomass.WH.Biomass.Solar.Biomass</t>
  </si>
  <si>
    <t>TES_per_household.kWh.LT.Res.HHnew.Thermal.SH.Biomass.WH.Biomass.Solar.Solar</t>
  </si>
  <si>
    <t>TES_per_household.kWh.LT.Res.HHnew.Thermal.SH.Biomass.WH.LPG.NoSolar.LPG</t>
  </si>
  <si>
    <t>TES_per_household.kWh.LT.Res.HHnew.Thermal.SH.Biomass.WH.LPG.Solar</t>
  </si>
  <si>
    <t>TES_per_household.kWh.LT.Res.HHnew.Thermal.SH.Biomass.WH.LPG.Solar.LPG</t>
  </si>
  <si>
    <t>TES_per_household.kWh.LT.Res.HHnew.Thermal.SH.Biomass.WH.LPG.Solar.Solar</t>
  </si>
  <si>
    <t>TES_per_household.kWh.LT.Res.HHnew.Thermal.SH.Biomass.WH.Elc.NoSolar.Elec</t>
  </si>
  <si>
    <t>TES_per_household.kWh.LT.Res.HHnew.Thermal.SH.Biomass.WH.Elc.Solar</t>
  </si>
  <si>
    <t>TES_per_household.kWh.LT.Res.HHnew.Thermal.SH.Biomass.WH.Elc.Solar.Elec</t>
  </si>
  <si>
    <t>TES_per_household.kWh.LT.Res.HHnew.Thermal.SH.Biomass.WH.Elc.Solar.Solar</t>
  </si>
  <si>
    <t>TES_per_household.kWh.LT.Res.HHnew.Thermal.SH.Biomass.CO</t>
  </si>
  <si>
    <t>TES_per_household.kWh.LT.Res.HHnew.Thermal.SH.Biomass.CO.Biomass.Biomass</t>
  </si>
  <si>
    <t>TES_per_household.kWh.LT.Res.HHnew.Thermal.SH.Biomass.CO.LPG.LPG</t>
  </si>
  <si>
    <t>TES_per_household.kWh.LT.Res.HHnew.Thermal.SH.Biomass.CO.Elc.Elec</t>
  </si>
  <si>
    <t>TES_per_household.kWh.LT.Res.HHnew.Thermal.SH.Geo</t>
  </si>
  <si>
    <t>TES_per_household.kWh.LT.Res.HHnew.Thermal.SH.Geo.SH</t>
  </si>
  <si>
    <t>TES_per_household.kWh.LT.Res.HHnew.Thermal.SH.Geo.SH.Geo</t>
  </si>
  <si>
    <t>TES_per_household.kWh.LT.Res.HHnew.Thermal.SH.Geo.SH.Elec</t>
  </si>
  <si>
    <t>TES_per_household.kWh.LT.Res.HHnew.Thermal.SH.Geo.SC</t>
  </si>
  <si>
    <t>TES_per_household.kWh.LT.Res.HHnew.Thermal.SH.Geo.SC.AC.Elec</t>
  </si>
  <si>
    <t>TES_per_household.kWh.LT.Res.HHnew.Thermal.SH.Geo.WH</t>
  </si>
  <si>
    <t>TES_per_household.kWh.LT.Res.HHnew.Thermal.SH.Geo.WH.Geo.NoSolar.Geo</t>
  </si>
  <si>
    <t>TES_per_household.kWh.LT.Res.HHnew.Thermal.SH.Geo.WH.Geo.Solar</t>
  </si>
  <si>
    <t>TES_per_household.kWh.LT.Res.HHnew.Thermal.SH.Geo.WH.Geo.Solar.Geo</t>
  </si>
  <si>
    <t>TES_per_household.kWh.LT.Res.HHnew.Thermal.SH.Geo.WH.Geo.Solar.Solar</t>
  </si>
  <si>
    <t>TES_per_household.kWh.LT.Res.HHnew.Thermal.SH.Geo.WH.Elc.NoSolar.Elec</t>
  </si>
  <si>
    <t>TES_per_household.kWh.LT.Res.HHnew.Thermal.SH.Geo.WH.Elc.Solar</t>
  </si>
  <si>
    <t>TES_per_household.kWh.LT.Res.HHnew.Thermal.SH.Geo.WH.Elc.Solar.Elec</t>
  </si>
  <si>
    <t>TES_per_household.kWh.LT.Res.HHnew.Thermal.SH.Geo.WH.Elc.Solar.Solar</t>
  </si>
  <si>
    <t>TES_per_household.kWh.LT.Res.HHnew.Thermal.SH.Geo.CO</t>
  </si>
  <si>
    <t>TES_per_household.kWh.LT.Res.HHnew.Thermal.SH.Geo.CO.LPG.LPG</t>
  </si>
  <si>
    <t>TES_per_household.kWh.LT.Res.HHnew.Thermal.SH.Geo.CO.Elc.Elec</t>
  </si>
  <si>
    <t>TES_per_household.kWh.LT.Res.HHnew.Thermal.SH.DistrHeat</t>
  </si>
  <si>
    <t>TES_per_household.kWh.LT.Res.HHnew.Thermal.SH.DistrHeat.SH</t>
  </si>
  <si>
    <t>TES_per_household.kWh.LT.Res.HHnew.Thermal.SH.DistrHeat.SH.Steam_Distr</t>
  </si>
  <si>
    <t>TES_per_household.kWh.LT.Res.HHnew.Thermal.SH.DistrHeat.SH.Elec</t>
  </si>
  <si>
    <t>TES_per_household.kWh.LT.Res.HHnew.Thermal.SH.DistrHeat.SC</t>
  </si>
  <si>
    <t>TES_per_household.kWh.LT.Res.HHnew.Thermal.SH.DistrHeat.SC.AC.Elec</t>
  </si>
  <si>
    <t>TES_per_household.kWh.LT.Res.HHnew.Thermal.SH.DistrHeat.WH</t>
  </si>
  <si>
    <t>TES_per_household.kWh.LT.Res.HHnew.Thermal.SH.DistrHeat.WH.DistrHeat.NoSolar.Steam_Distr</t>
  </si>
  <si>
    <t>TES_per_household.kWh.LT.Res.HHnew.Thermal.SH.DistrHeat.WH.DistrHeat.Solar</t>
  </si>
  <si>
    <t>TES_per_household.kWh.LT.Res.HHnew.Thermal.SH.DistrHeat.WH.DistrHeat.Solar.Steam_Distr</t>
  </si>
  <si>
    <t>TES_per_household.kWh.LT.Res.HHnew.Thermal.SH.DistrHeat.WH.DistrHeat.Solar.Solar</t>
  </si>
  <si>
    <t>TES_per_household.kWh.LT.Res.HHnew.Thermal.SH.DistrHeat.WH.Elc.NoSolar.Elec</t>
  </si>
  <si>
    <t>TES_per_household.kWh.LT.Res.HHnew.Thermal.SH.DistrHeat.WH.Elc.Solar</t>
  </si>
  <si>
    <t>TES_per_household.kWh.LT.Res.HHnew.Thermal.SH.DistrHeat.WH.Elc.Solar.Elec</t>
  </si>
  <si>
    <t>TES_per_household.kWh.LT.Res.HHnew.Thermal.SH.DistrHeat.WH.Elc.Solar.Solar</t>
  </si>
  <si>
    <t>TES_per_household.kWh.LT.Res.HHnew.Thermal.SH.DistrHeat.CO</t>
  </si>
  <si>
    <t>TES_per_household.kWh.LT.Res.HHnew.Thermal.SH.DistrHeat.CO.LPG.LPG</t>
  </si>
  <si>
    <t>TES_per_household.kWh.LT.Res.HHnew.Thermal.SH.DistrHeat.CO.Elc.Elec</t>
  </si>
  <si>
    <t>TES_per_household.kWh.LT.Res.HHnew.Thermal.SH.AdvElc</t>
  </si>
  <si>
    <t>TES_per_household.kWh.LT.Res.HHnew.Thermal.SH.AdvElc.SH</t>
  </si>
  <si>
    <t>TES_per_household.kWh.LT.Res.HHnew.Thermal.SH.AdvElc.SH.Elec</t>
  </si>
  <si>
    <t>TES_per_household.kWh.LT.Res.HHnew.Thermal.SH.AdvElc.SC</t>
  </si>
  <si>
    <t>TES_per_household.kWh.LT.Res.HHnew.Thermal.SH.AdvElc.SC.AC.Elec</t>
  </si>
  <si>
    <t>TES_per_household.kWh.LT.Res.HHnew.Thermal.SH.AdvElc.WH</t>
  </si>
  <si>
    <t>TES_per_household.kWh.LT.Res.HHnew.Thermal.SH.AdvElc.WH.LPG.NoSolar.LPG</t>
  </si>
  <si>
    <t>TES_per_household.kWh.LT.Res.HHnew.Thermal.SH.AdvElc.WH.LPG.Solar</t>
  </si>
  <si>
    <t>TES_per_household.kWh.LT.Res.HHnew.Thermal.SH.AdvElc.WH.LPG.Solar.LPG</t>
  </si>
  <si>
    <t>TES_per_household.kWh.LT.Res.HHnew.Thermal.SH.AdvElc.WH.LPG.Solar.Solar</t>
  </si>
  <si>
    <t>TES_per_household.kWh.LT.Res.HHnew.Thermal.SH.AdvElc.WH.Elc.NoSolar.Elec</t>
  </si>
  <si>
    <t>TES_per_household.kWh.LT.Res.HHnew.Thermal.SH.AdvElc.WH.Elc.Solar</t>
  </si>
  <si>
    <t>TES_per_household.kWh.LT.Res.HHnew.Thermal.SH.AdvElc.WH.Elc.Solar.Elec</t>
  </si>
  <si>
    <t>TES_per_household.kWh.LT.Res.HHnew.Thermal.SH.AdvElc.WH.Elc.Solar.Solar</t>
  </si>
  <si>
    <t>TES_per_household.kWh.LT.Res.HHnew.Thermal.SH.AdvElc.CO</t>
  </si>
  <si>
    <t>TES_per_household.kWh.LT.Res.HHnew.Thermal.SH.AdvElc.CO.LPG.LPG</t>
  </si>
  <si>
    <t>TES_per_household.kWh.LT.Res.HHnew.Thermal.SH.AdvElc.CO.Elc.Elec</t>
  </si>
  <si>
    <t>TES_per_household.kWh.LT.Res.HHnew.Thermal.SH.ConvElc</t>
  </si>
  <si>
    <t>TES_per_household.kWh.LT.Res.HHnew.Thermal.SH.ConvElc.SH</t>
  </si>
  <si>
    <t>TES_per_household.kWh.LT.Res.HHnew.Thermal.SH.ConvElc.SH.Elec</t>
  </si>
  <si>
    <t>TES_per_household.kWh.LT.Res.HHnew.Thermal.SH.ConvElc.SC</t>
  </si>
  <si>
    <t>TES_per_household.kWh.LT.Res.HHnew.Thermal.SH.ConvElc.SC.AC.Elec</t>
  </si>
  <si>
    <t>TES_per_household.kWh.LT.Res.HHnew.Thermal.SH.ConvElc.WH</t>
  </si>
  <si>
    <t>TES_per_household.kWh.LT.Res.HHnew.Thermal.SH.ConvElc.WH.LPG.NoSolar.LPG</t>
  </si>
  <si>
    <t>TES_per_household.kWh.LT.Res.HHnew.Thermal.SH.ConvElc.WH.LPG.Solar</t>
  </si>
  <si>
    <t>TES_per_household.kWh.LT.Res.HHnew.Thermal.SH.ConvElc.WH.LPG.Solar.LPG</t>
  </si>
  <si>
    <t>TES_per_household.kWh.LT.Res.HHnew.Thermal.SH.ConvElc.WH.LPG.Solar.Solar</t>
  </si>
  <si>
    <t>TES_per_household.kWh.LT.Res.HHnew.Thermal.SH.ConvElc.WH.Elc.NoSolar.Elec</t>
  </si>
  <si>
    <t>TES_per_household.kWh.LT.Res.HHnew.Thermal.SH.ConvElc.WH.Elc.Solar</t>
  </si>
  <si>
    <t>TES_per_household.kWh.LT.Res.HHnew.Thermal.SH.ConvElc.WH.Elc.Solar.Elec</t>
  </si>
  <si>
    <t>TES_per_household.kWh.LT.Res.HHnew.Thermal.SH.ConvElc.WH.Elc.Solar.Solar</t>
  </si>
  <si>
    <t>TES_per_household.kWh.LT.Res.HHnew.Thermal.SH.ConvElc.CO</t>
  </si>
  <si>
    <t>TES_per_household.kWh.LT.Res.HHnew.Thermal.SH.ConvElc.CO.LPG.LPG</t>
  </si>
  <si>
    <t>TES_per_household.kWh.LT.Res.HHnew.Thermal.SH.ConvElc.CO.Elc.Elec</t>
  </si>
  <si>
    <t>EMI_per_household.kgCO2.LT.Res.HHnew.Thermal.SH.Solids</t>
  </si>
  <si>
    <t>EMI_per_household.kgCO2.LT.Res.HHnew.Thermal.SH.Solids.SH</t>
  </si>
  <si>
    <t>EMI_per_household.kgCO2.LT.Res.HHnew.Thermal.SH.Solids.SH.Solids</t>
  </si>
  <si>
    <t>EMI_per_household.kgCO2.LT.Res.HHnew.Thermal.SH.Solids.SH.Elec</t>
  </si>
  <si>
    <t>EMI_per_household.kgCO2.LT.Res.HHnew.Thermal.SH.Solids.SC</t>
  </si>
  <si>
    <t>EMI_per_household.kgCO2.LT.Res.HHnew.Thermal.SH.Solids.SC.AC.Elec</t>
  </si>
  <si>
    <t>EMI_per_household.kgCO2.LT.Res.HHnew.Thermal.SH.Solids.WH</t>
  </si>
  <si>
    <t>EMI_per_household.kgCO2.LT.Res.HHnew.Thermal.SH.Solids.WH.Solids.NoSolar.Solids</t>
  </si>
  <si>
    <t>EMI_per_household.kgCO2.LT.Res.HHnew.Thermal.SH.Solids.WH.LPG.NoSolar.LPG</t>
  </si>
  <si>
    <t>EMI_per_household.kgCO2.LT.Res.HHnew.Thermal.SH.Solids.WH.LPG.Solar</t>
  </si>
  <si>
    <t>EMI_per_household.kgCO2.LT.Res.HHnew.Thermal.SH.Solids.WH.LPG.Solar.LPG</t>
  </si>
  <si>
    <t>EMI_per_household.kgCO2.LT.Res.HHnew.Thermal.SH.Solids.WH.LPG.Solar.Solar</t>
  </si>
  <si>
    <t>EMI_per_household.kgCO2.LT.Res.HHnew.Thermal.SH.Solids.WH.Elc.NoSolar.Elec</t>
  </si>
  <si>
    <t>EMI_per_household.kgCO2.LT.Res.HHnew.Thermal.SH.Solids.WH.Elc.Solar</t>
  </si>
  <si>
    <t>EMI_per_household.kgCO2.LT.Res.HHnew.Thermal.SH.Solids.WH.Elc.Solar.Elec</t>
  </si>
  <si>
    <t>EMI_per_household.kgCO2.LT.Res.HHnew.Thermal.SH.Solids.WH.Elc.Solar.Solar</t>
  </si>
  <si>
    <t>EMI_per_household.kgCO2.LT.Res.HHnew.Thermal.SH.Solids.CO</t>
  </si>
  <si>
    <t>EMI_per_household.kgCO2.LT.Res.HHnew.Thermal.SH.Solids.CO.Solids.Solids</t>
  </si>
  <si>
    <t>EMI_per_household.kgCO2.LT.Res.HHnew.Thermal.SH.Solids.CO.LPG.LPG</t>
  </si>
  <si>
    <t>EMI_per_household.kgCO2.LT.Res.HHnew.Thermal.SH.Solids.CO.Elc.Elec</t>
  </si>
  <si>
    <t>EMI_per_household.kgCO2.LT.Res.HHnew.Thermal.SH.LPG</t>
  </si>
  <si>
    <t>EMI_per_household.kgCO2.LT.Res.HHnew.Thermal.SH.LPG.SH</t>
  </si>
  <si>
    <t>EMI_per_household.kgCO2.LT.Res.HHnew.Thermal.SH.LPG.SH.LPG</t>
  </si>
  <si>
    <t>EMI_per_household.kgCO2.LT.Res.HHnew.Thermal.SH.LPG.SH.Elec</t>
  </si>
  <si>
    <t>EMI_per_household.kgCO2.LT.Res.HHnew.Thermal.SH.LPG.SC</t>
  </si>
  <si>
    <t>EMI_per_household.kgCO2.LT.Res.HHnew.Thermal.SH.LPG.SC.AC.Elec</t>
  </si>
  <si>
    <t>EMI_per_household.kgCO2.LT.Res.HHnew.Thermal.SH.LPG.WH</t>
  </si>
  <si>
    <t>EMI_per_household.kgCO2.LT.Res.HHnew.Thermal.SH.LPG.WH.LPG.NoSolar.LPG</t>
  </si>
  <si>
    <t>EMI_per_household.kgCO2.LT.Res.HHnew.Thermal.SH.LPG.WH.LPG.Solar</t>
  </si>
  <si>
    <t>EMI_per_household.kgCO2.LT.Res.HHnew.Thermal.SH.LPG.WH.LPG.Solar.LPG</t>
  </si>
  <si>
    <t>EMI_per_household.kgCO2.LT.Res.HHnew.Thermal.SH.LPG.WH.LPG.Solar.Solar</t>
  </si>
  <si>
    <t>EMI_per_household.kgCO2.LT.Res.HHnew.Thermal.SH.LPG.WH.Elc.NoSolar.Elec</t>
  </si>
  <si>
    <t>EMI_per_household.kgCO2.LT.Res.HHnew.Thermal.SH.LPG.WH.Elc.Solar</t>
  </si>
  <si>
    <t>EMI_per_household.kgCO2.LT.Res.HHnew.Thermal.SH.LPG.WH.Elc.Solar.Elec</t>
  </si>
  <si>
    <t>EMI_per_household.kgCO2.LT.Res.HHnew.Thermal.SH.LPG.WH.Elc.Solar.Solar</t>
  </si>
  <si>
    <t>EMI_per_household.kgCO2.LT.Res.HHnew.Thermal.SH.LPG.CO</t>
  </si>
  <si>
    <t>EMI_per_household.kgCO2.LT.Res.HHnew.Thermal.SH.LPG.CO.LPG.LPG</t>
  </si>
  <si>
    <t>EMI_per_household.kgCO2.LT.Res.HHnew.Thermal.SH.LPG.CO.Elc.Elec</t>
  </si>
  <si>
    <t>EMI_per_household.kgCO2.LT.Res.HHnew.Thermal.SH.Oil</t>
  </si>
  <si>
    <t>EMI_per_household.kgCO2.LT.Res.HHnew.Thermal.SH.Oil.SH</t>
  </si>
  <si>
    <t>EMI_per_household.kgCO2.LT.Res.HHnew.Thermal.SH.Oil.SH.Oil</t>
  </si>
  <si>
    <t>EMI_per_household.kgCO2.LT.Res.HHnew.Thermal.SH.Oil.SH.Elec</t>
  </si>
  <si>
    <t>EMI_per_household.kgCO2.LT.Res.HHnew.Thermal.SH.Oil.SC</t>
  </si>
  <si>
    <t>EMI_per_household.kgCO2.LT.Res.HHnew.Thermal.SH.Oil.SC.AC.Elec</t>
  </si>
  <si>
    <t>EMI_per_household.kgCO2.LT.Res.HHnew.Thermal.SH.Oil.WH</t>
  </si>
  <si>
    <t>EMI_per_household.kgCO2.LT.Res.HHnew.Thermal.SH.Oil.WH.Oil.NoSolar.Oil</t>
  </si>
  <si>
    <t>EMI_per_household.kgCO2.LT.Res.HHnew.Thermal.SH.Oil.WH.Oil.Solar</t>
  </si>
  <si>
    <t>EMI_per_household.kgCO2.LT.Res.HHnew.Thermal.SH.Oil.WH.Oil.Solar.Oil</t>
  </si>
  <si>
    <t>EMI_per_household.kgCO2.LT.Res.HHnew.Thermal.SH.Oil.WH.Oil.Solar.Solar</t>
  </si>
  <si>
    <t>EMI_per_household.kgCO2.LT.Res.HHnew.Thermal.SH.Oil.WH.Elc.NoSolar.Elec</t>
  </si>
  <si>
    <t>EMI_per_household.kgCO2.LT.Res.HHnew.Thermal.SH.Oil.WH.Elc.Solar</t>
  </si>
  <si>
    <t>EMI_per_household.kgCO2.LT.Res.HHnew.Thermal.SH.Oil.WH.Elc.Solar.Elec</t>
  </si>
  <si>
    <t>EMI_per_household.kgCO2.LT.Res.HHnew.Thermal.SH.Oil.WH.Elc.Solar.Solar</t>
  </si>
  <si>
    <t>EMI_per_household.kgCO2.LT.Res.HHnew.Thermal.SH.Oil.CO</t>
  </si>
  <si>
    <t>EMI_per_household.kgCO2.LT.Res.HHnew.Thermal.SH.Oil.CO.LPG.LPG</t>
  </si>
  <si>
    <t>EMI_per_household.kgCO2.LT.Res.HHnew.Thermal.SH.Oil.CO.Elc.Elec</t>
  </si>
  <si>
    <t>EMI_per_household.kgCO2.LT.Res.HHnew.Thermal.SH.Gas</t>
  </si>
  <si>
    <t>EMI_per_household.kgCO2.LT.Res.HHnew.Thermal.SH.Gas.SH</t>
  </si>
  <si>
    <t>EMI_per_household.kgCO2.LT.Res.HHnew.Thermal.SH.Gas.SH.Gas</t>
  </si>
  <si>
    <t>EMI_per_household.kgCO2.LT.Res.HHnew.Thermal.SH.Gas.SH.Elec</t>
  </si>
  <si>
    <t>EMI_per_household.kgCO2.LT.Res.HHnew.Thermal.SH.Gas.SC</t>
  </si>
  <si>
    <t>EMI_per_household.kgCO2.LT.Res.HHnew.Thermal.SH.Gas.SC.AC.Elec</t>
  </si>
  <si>
    <t>EMI_per_household.kgCO2.LT.Res.HHnew.Thermal.SH.Gas.WH</t>
  </si>
  <si>
    <t>EMI_per_household.kgCO2.LT.Res.HHnew.Thermal.SH.Gas.WH.Gas.NoSolar.Gas</t>
  </si>
  <si>
    <t>EMI_per_household.kgCO2.LT.Res.HHnew.Thermal.SH.Gas.WH.Gas.Solar</t>
  </si>
  <si>
    <t>EMI_per_household.kgCO2.LT.Res.HHnew.Thermal.SH.Gas.WH.Gas.Solar.Gas</t>
  </si>
  <si>
    <t>EMI_per_household.kgCO2.LT.Res.HHnew.Thermal.SH.Gas.WH.Gas.Solar.Solar</t>
  </si>
  <si>
    <t>EMI_per_household.kgCO2.LT.Res.HHnew.Thermal.SH.Gas.WH.Elc.NoSolar.Elec</t>
  </si>
  <si>
    <t>EMI_per_household.kgCO2.LT.Res.HHnew.Thermal.SH.Gas.WH.Elc.Solar</t>
  </si>
  <si>
    <t>EMI_per_household.kgCO2.LT.Res.HHnew.Thermal.SH.Gas.WH.Elc.Solar.Elec</t>
  </si>
  <si>
    <t>EMI_per_household.kgCO2.LT.Res.HHnew.Thermal.SH.Gas.WH.Elc.Solar.Solar</t>
  </si>
  <si>
    <t>EMI_per_household.kgCO2.LT.Res.HHnew.Thermal.SH.Gas.CO</t>
  </si>
  <si>
    <t>EMI_per_household.kgCO2.LT.Res.HHnew.Thermal.SH.Gas.CO.Gas.Gas</t>
  </si>
  <si>
    <t>EMI_per_household.kgCO2.LT.Res.HHnew.Thermal.SH.Gas.CO.Elc.Elec</t>
  </si>
  <si>
    <t>EMI_per_household.kgCO2.LT.Res.HHnew.Thermal.SH.Biomass</t>
  </si>
  <si>
    <t>EMI_per_household.kgCO2.LT.Res.HHnew.Thermal.SH.Biomass.SH</t>
  </si>
  <si>
    <t>EMI_per_household.kgCO2.LT.Res.HHnew.Thermal.SH.Biomass.SH.Biomass</t>
  </si>
  <si>
    <t>EMI_per_household.kgCO2.LT.Res.HHnew.Thermal.SH.Biomass.SH.Elec</t>
  </si>
  <si>
    <t>EMI_per_household.kgCO2.LT.Res.HHnew.Thermal.SH.Biomass.SC</t>
  </si>
  <si>
    <t>EMI_per_household.kgCO2.LT.Res.HHnew.Thermal.SH.Biomass.SC.AC.Elec</t>
  </si>
  <si>
    <t>EMI_per_household.kgCO2.LT.Res.HHnew.Thermal.SH.Biomass.WH</t>
  </si>
  <si>
    <t>EMI_per_household.kgCO2.LT.Res.HHnew.Thermal.SH.Biomass.WH.Biomass.NoSolar.Biomass</t>
  </si>
  <si>
    <t>EMI_per_household.kgCO2.LT.Res.HHnew.Thermal.SH.Biomass.WH.Biomass.Solar</t>
  </si>
  <si>
    <t>EMI_per_household.kgCO2.LT.Res.HHnew.Thermal.SH.Biomass.WH.Biomass.Solar.Biomass</t>
  </si>
  <si>
    <t>EMI_per_household.kgCO2.LT.Res.HHnew.Thermal.SH.Biomass.WH.Biomass.Solar.Solar</t>
  </si>
  <si>
    <t>EMI_per_household.kgCO2.LT.Res.HHnew.Thermal.SH.Biomass.WH.LPG.NoSolar.LPG</t>
  </si>
  <si>
    <t>EMI_per_household.kgCO2.LT.Res.HHnew.Thermal.SH.Biomass.WH.LPG.Solar</t>
  </si>
  <si>
    <t>EMI_per_household.kgCO2.LT.Res.HHnew.Thermal.SH.Biomass.WH.LPG.Solar.LPG</t>
  </si>
  <si>
    <t>EMI_per_household.kgCO2.LT.Res.HHnew.Thermal.SH.Biomass.WH.LPG.Solar.Solar</t>
  </si>
  <si>
    <t>EMI_per_household.kgCO2.LT.Res.HHnew.Thermal.SH.Biomass.WH.Elc.NoSolar.Elec</t>
  </si>
  <si>
    <t>EMI_per_household.kgCO2.LT.Res.HHnew.Thermal.SH.Biomass.WH.Elc.Solar</t>
  </si>
  <si>
    <t>EMI_per_household.kgCO2.LT.Res.HHnew.Thermal.SH.Biomass.WH.Elc.Solar.Elec</t>
  </si>
  <si>
    <t>EMI_per_household.kgCO2.LT.Res.HHnew.Thermal.SH.Biomass.WH.Elc.Solar.Solar</t>
  </si>
  <si>
    <t>EMI_per_household.kgCO2.LT.Res.HHnew.Thermal.SH.Biomass.CO</t>
  </si>
  <si>
    <t>EMI_per_household.kgCO2.LT.Res.HHnew.Thermal.SH.Biomass.CO.Biomass.Biomass</t>
  </si>
  <si>
    <t>EMI_per_household.kgCO2.LT.Res.HHnew.Thermal.SH.Biomass.CO.LPG.LPG</t>
  </si>
  <si>
    <t>EMI_per_household.kgCO2.LT.Res.HHnew.Thermal.SH.Biomass.CO.Elc.Elec</t>
  </si>
  <si>
    <t>EMI_per_household.kgCO2.LT.Res.HHnew.Thermal.SH.Geo</t>
  </si>
  <si>
    <t>EMI_per_household.kgCO2.LT.Res.HHnew.Thermal.SH.Geo.SH</t>
  </si>
  <si>
    <t>EMI_per_household.kgCO2.LT.Res.HHnew.Thermal.SH.Geo.SH.Geo</t>
  </si>
  <si>
    <t>EMI_per_household.kgCO2.LT.Res.HHnew.Thermal.SH.Geo.SH.Elec</t>
  </si>
  <si>
    <t>EMI_per_household.kgCO2.LT.Res.HHnew.Thermal.SH.Geo.SC</t>
  </si>
  <si>
    <t>EMI_per_household.kgCO2.LT.Res.HHnew.Thermal.SH.Geo.SC.AC.Elec</t>
  </si>
  <si>
    <t>EMI_per_household.kgCO2.LT.Res.HHnew.Thermal.SH.Geo.WH</t>
  </si>
  <si>
    <t>EMI_per_household.kgCO2.LT.Res.HHnew.Thermal.SH.Geo.WH.Geo.NoSolar.Geo</t>
  </si>
  <si>
    <t>EMI_per_household.kgCO2.LT.Res.HHnew.Thermal.SH.Geo.WH.Geo.Solar</t>
  </si>
  <si>
    <t>EMI_per_household.kgCO2.LT.Res.HHnew.Thermal.SH.Geo.WH.Geo.Solar.Geo</t>
  </si>
  <si>
    <t>EMI_per_household.kgCO2.LT.Res.HHnew.Thermal.SH.Geo.WH.Geo.Solar.Solar</t>
  </si>
  <si>
    <t>EMI_per_household.kgCO2.LT.Res.HHnew.Thermal.SH.Geo.WH.Elc.NoSolar.Elec</t>
  </si>
  <si>
    <t>EMI_per_household.kgCO2.LT.Res.HHnew.Thermal.SH.Geo.WH.Elc.Solar</t>
  </si>
  <si>
    <t>EMI_per_household.kgCO2.LT.Res.HHnew.Thermal.SH.Geo.WH.Elc.Solar.Elec</t>
  </si>
  <si>
    <t>EMI_per_household.kgCO2.LT.Res.HHnew.Thermal.SH.Geo.WH.Elc.Solar.Solar</t>
  </si>
  <si>
    <t>EMI_per_household.kgCO2.LT.Res.HHnew.Thermal.SH.Geo.CO</t>
  </si>
  <si>
    <t>EMI_per_household.kgCO2.LT.Res.HHnew.Thermal.SH.Geo.CO.LPG.LPG</t>
  </si>
  <si>
    <t>EMI_per_household.kgCO2.LT.Res.HHnew.Thermal.SH.Geo.CO.Elc.Elec</t>
  </si>
  <si>
    <t>EMI_per_household.kgCO2.LT.Res.HHnew.Thermal.SH.DistrHeat</t>
  </si>
  <si>
    <t>EMI_per_household.kgCO2.LT.Res.HHnew.Thermal.SH.DistrHeat.SH</t>
  </si>
  <si>
    <t>EMI_per_household.kgCO2.LT.Res.HHnew.Thermal.SH.DistrHeat.SH.Steam_Distr</t>
  </si>
  <si>
    <t>EMI_per_household.kgCO2.LT.Res.HHnew.Thermal.SH.DistrHeat.SH.Elec</t>
  </si>
  <si>
    <t>EMI_per_household.kgCO2.LT.Res.HHnew.Thermal.SH.DistrHeat.SC</t>
  </si>
  <si>
    <t>EMI_per_household.kgCO2.LT.Res.HHnew.Thermal.SH.DistrHeat.SC.AC.Elec</t>
  </si>
  <si>
    <t>EMI_per_household.kgCO2.LT.Res.HHnew.Thermal.SH.DistrHeat.WH</t>
  </si>
  <si>
    <t>EMI_per_household.kgCO2.LT.Res.HHnew.Thermal.SH.DistrHeat.WH.DistrHeat.NoSolar.Steam_Distr</t>
  </si>
  <si>
    <t>EMI_per_household.kgCO2.LT.Res.HHnew.Thermal.SH.DistrHeat.WH.DistrHeat.Solar</t>
  </si>
  <si>
    <t>EMI_per_household.kgCO2.LT.Res.HHnew.Thermal.SH.DistrHeat.WH.DistrHeat.Solar.Steam_Distr</t>
  </si>
  <si>
    <t>EMI_per_household.kgCO2.LT.Res.HHnew.Thermal.SH.DistrHeat.WH.DistrHeat.Solar.Solar</t>
  </si>
  <si>
    <t>EMI_per_household.kgCO2.LT.Res.HHnew.Thermal.SH.DistrHeat.WH.Elc.NoSolar.Elec</t>
  </si>
  <si>
    <t>EMI_per_household.kgCO2.LT.Res.HHnew.Thermal.SH.DistrHeat.WH.Elc.Solar</t>
  </si>
  <si>
    <t>EMI_per_household.kgCO2.LT.Res.HHnew.Thermal.SH.DistrHeat.WH.Elc.Solar.Elec</t>
  </si>
  <si>
    <t>EMI_per_household.kgCO2.LT.Res.HHnew.Thermal.SH.DistrHeat.WH.Elc.Solar.Solar</t>
  </si>
  <si>
    <t>EMI_per_household.kgCO2.LT.Res.HHnew.Thermal.SH.DistrHeat.CO</t>
  </si>
  <si>
    <t>EMI_per_household.kgCO2.LT.Res.HHnew.Thermal.SH.DistrHeat.CO.LPG.LPG</t>
  </si>
  <si>
    <t>EMI_per_household.kgCO2.LT.Res.HHnew.Thermal.SH.DistrHeat.CO.Elc.Elec</t>
  </si>
  <si>
    <t>EMI_per_household.kgCO2.LT.Res.HHnew.Thermal.SH.AdvElc</t>
  </si>
  <si>
    <t>EMI_per_household.kgCO2.LT.Res.HHnew.Thermal.SH.AdvElc.SH</t>
  </si>
  <si>
    <t>EMI_per_household.kgCO2.LT.Res.HHnew.Thermal.SH.AdvElc.SH.Elec</t>
  </si>
  <si>
    <t>EMI_per_household.kgCO2.LT.Res.HHnew.Thermal.SH.AdvElc.SC</t>
  </si>
  <si>
    <t>EMI_per_household.kgCO2.LT.Res.HHnew.Thermal.SH.AdvElc.SC.AC.Elec</t>
  </si>
  <si>
    <t>EMI_per_household.kgCO2.LT.Res.HHnew.Thermal.SH.AdvElc.WH</t>
  </si>
  <si>
    <t>EMI_per_household.kgCO2.LT.Res.HHnew.Thermal.SH.AdvElc.WH.LPG.NoSolar.LPG</t>
  </si>
  <si>
    <t>EMI_per_household.kgCO2.LT.Res.HHnew.Thermal.SH.AdvElc.WH.LPG.Solar</t>
  </si>
  <si>
    <t>EMI_per_household.kgCO2.LT.Res.HHnew.Thermal.SH.AdvElc.WH.LPG.Solar.LPG</t>
  </si>
  <si>
    <t>EMI_per_household.kgCO2.LT.Res.HHnew.Thermal.SH.AdvElc.WH.LPG.Solar.Solar</t>
  </si>
  <si>
    <t>EMI_per_household.kgCO2.LT.Res.HHnew.Thermal.SH.AdvElc.WH.Elc.NoSolar.Elec</t>
  </si>
  <si>
    <t>EMI_per_household.kgCO2.LT.Res.HHnew.Thermal.SH.AdvElc.WH.Elc.Solar</t>
  </si>
  <si>
    <t>EMI_per_household.kgCO2.LT.Res.HHnew.Thermal.SH.AdvElc.WH.Elc.Solar.Elec</t>
  </si>
  <si>
    <t>EMI_per_household.kgCO2.LT.Res.HHnew.Thermal.SH.AdvElc.WH.Elc.Solar.Solar</t>
  </si>
  <si>
    <t>EMI_per_household.kgCO2.LT.Res.HHnew.Thermal.SH.AdvElc.CO</t>
  </si>
  <si>
    <t>EMI_per_household.kgCO2.LT.Res.HHnew.Thermal.SH.AdvElc.CO.LPG.LPG</t>
  </si>
  <si>
    <t>EMI_per_household.kgCO2.LT.Res.HHnew.Thermal.SH.AdvElc.CO.Elc.Elec</t>
  </si>
  <si>
    <t>EMI_per_household.kgCO2.LT.Res.HHnew.Thermal.SH.ConvElc</t>
  </si>
  <si>
    <t>EMI_per_household.kgCO2.LT.Res.HHnew.Thermal.SH.ConvElc.SH</t>
  </si>
  <si>
    <t>EMI_per_household.kgCO2.LT.Res.HHnew.Thermal.SH.ConvElc.SH.Elec</t>
  </si>
  <si>
    <t>EMI_per_household.kgCO2.LT.Res.HHnew.Thermal.SH.ConvElc.SC</t>
  </si>
  <si>
    <t>EMI_per_household.kgCO2.LT.Res.HHnew.Thermal.SH.ConvElc.SC.AC.Elec</t>
  </si>
  <si>
    <t>EMI_per_household.kgCO2.LT.Res.HHnew.Thermal.SH.ConvElc.WH</t>
  </si>
  <si>
    <t>EMI_per_household.kgCO2.LT.Res.HHnew.Thermal.SH.ConvElc.WH.LPG.NoSolar.LPG</t>
  </si>
  <si>
    <t>EMI_per_household.kgCO2.LT.Res.HHnew.Thermal.SH.ConvElc.WH.LPG.Solar</t>
  </si>
  <si>
    <t>EMI_per_household.kgCO2.LT.Res.HHnew.Thermal.SH.ConvElc.WH.LPG.Solar.LPG</t>
  </si>
  <si>
    <t>EMI_per_household.kgCO2.LT.Res.HHnew.Thermal.SH.ConvElc.WH.LPG.Solar.Solar</t>
  </si>
  <si>
    <t>EMI_per_household.kgCO2.LT.Res.HHnew.Thermal.SH.ConvElc.WH.Elc.NoSolar.Elec</t>
  </si>
  <si>
    <t>EMI_per_household.kgCO2.LT.Res.HHnew.Thermal.SH.ConvElc.WH.Elc.Solar</t>
  </si>
  <si>
    <t>EMI_per_household.kgCO2.LT.Res.HHnew.Thermal.SH.ConvElc.WH.Elc.Solar.Elec</t>
  </si>
  <si>
    <t>EMI_per_household.kgCO2.LT.Res.HHnew.Thermal.SH.ConvElc.WH.Elc.Solar.Solar</t>
  </si>
  <si>
    <t>EMI_per_household.kgCO2.LT.Res.HHnew.Thermal.SH.ConvElc.CO</t>
  </si>
  <si>
    <t>EMI_per_household.kgCO2.LT.Res.HHnew.Thermal.SH.ConvElc.CO.LPG.LPG</t>
  </si>
  <si>
    <t>EMI_per_household.kgCO2.LT.Res.HHnew.Thermal.SH.ConvElc.CO.Elc.Elec</t>
  </si>
  <si>
    <t>LT - Final energy consumption of new and renovated households per surface area (detailed structure)</t>
  </si>
  <si>
    <t>FEC_per_sqm.kWh.LT.Res.HHnew.Thermal.SH.Solids</t>
  </si>
  <si>
    <t>FEC_per_sqm.kWh.LT.Res.HHnew.Thermal.SH.Solids.SH</t>
  </si>
  <si>
    <t>FEC_per_sqm.kWh.LT.Res.HHnew.Thermal.SH.Solids.SH.Solids</t>
  </si>
  <si>
    <t>FEC_per_sqm.kWh.LT.Res.HHnew.Thermal.SH.Solids.SH.Elec</t>
  </si>
  <si>
    <t>FEC_per_sqm.kWh.LT.Res.HHnew.Thermal.SH.Solids.SC</t>
  </si>
  <si>
    <t>FEC_per_sqm.kWh.LT.Res.HHnew.Thermal.SH.Solids.SC.AC.Elec</t>
  </si>
  <si>
    <t>FEC_per_sqm.kWh.LT.Res.HHnew.Thermal.SH.Solids.WH</t>
  </si>
  <si>
    <t>FEC_per_sqm.kWh.LT.Res.HHnew.Thermal.SH.Solids.WH.Solids.NoSolar.Solids</t>
  </si>
  <si>
    <t>FEC_per_sqm.kWh.LT.Res.HHnew.Thermal.SH.Solids.WH.LPG.NoSolar.LPG</t>
  </si>
  <si>
    <t>FEC_per_sqm.kWh.LT.Res.HHnew.Thermal.SH.Solids.WH.LPG.Solar</t>
  </si>
  <si>
    <t>FEC_per_sqm.kWh.LT.Res.HHnew.Thermal.SH.Solids.WH.LPG.Solar.LPG</t>
  </si>
  <si>
    <t>FEC_per_sqm.kWh.LT.Res.HHnew.Thermal.SH.Solids.WH.LPG.Solar.Solar</t>
  </si>
  <si>
    <t>FEC_per_sqm.kWh.LT.Res.HHnew.Thermal.SH.Solids.WH.Elc.NoSolar.Elec</t>
  </si>
  <si>
    <t>FEC_per_sqm.kWh.LT.Res.HHnew.Thermal.SH.Solids.WH.Elc.Solar</t>
  </si>
  <si>
    <t>FEC_per_sqm.kWh.LT.Res.HHnew.Thermal.SH.Solids.WH.Elc.Solar.Elec</t>
  </si>
  <si>
    <t>FEC_per_sqm.kWh.LT.Res.HHnew.Thermal.SH.Solids.WH.Elc.Solar.Solar</t>
  </si>
  <si>
    <t>FEC_per_sqm.kWh.LT.Res.HHnew.Thermal.SH.Solids.CO</t>
  </si>
  <si>
    <t>FEC_per_sqm.kWh.LT.Res.HHnew.Thermal.SH.Solids.CO.Solids.Solids</t>
  </si>
  <si>
    <t>FEC_per_sqm.kWh.LT.Res.HHnew.Thermal.SH.Solids.CO.LPG.LPG</t>
  </si>
  <si>
    <t>FEC_per_sqm.kWh.LT.Res.HHnew.Thermal.SH.Solids.CO.Elc.Elec</t>
  </si>
  <si>
    <t>FEC_per_sqm.kWh.LT.Res.HHnew.Thermal.SH.LPG</t>
  </si>
  <si>
    <t>FEC_per_sqm.kWh.LT.Res.HHnew.Thermal.SH.LPG.SH</t>
  </si>
  <si>
    <t>FEC_per_sqm.kWh.LT.Res.HHnew.Thermal.SH.LPG.SH.LPG</t>
  </si>
  <si>
    <t>FEC_per_sqm.kWh.LT.Res.HHnew.Thermal.SH.LPG.SH.Elec</t>
  </si>
  <si>
    <t>FEC_per_sqm.kWh.LT.Res.HHnew.Thermal.SH.LPG.SC</t>
  </si>
  <si>
    <t>FEC_per_sqm.kWh.LT.Res.HHnew.Thermal.SH.LPG.SC.AC.Elec</t>
  </si>
  <si>
    <t>FEC_per_sqm.kWh.LT.Res.HHnew.Thermal.SH.LPG.WH</t>
  </si>
  <si>
    <t>FEC_per_sqm.kWh.LT.Res.HHnew.Thermal.SH.LPG.WH.LPG.NoSolar.LPG</t>
  </si>
  <si>
    <t>FEC_per_sqm.kWh.LT.Res.HHnew.Thermal.SH.LPG.WH.LPG.Solar</t>
  </si>
  <si>
    <t>FEC_per_sqm.kWh.LT.Res.HHnew.Thermal.SH.LPG.WH.LPG.Solar.LPG</t>
  </si>
  <si>
    <t>FEC_per_sqm.kWh.LT.Res.HHnew.Thermal.SH.LPG.WH.LPG.Solar.Solar</t>
  </si>
  <si>
    <t>FEC_per_sqm.kWh.LT.Res.HHnew.Thermal.SH.LPG.WH.Elc.NoSolar.Elec</t>
  </si>
  <si>
    <t>FEC_per_sqm.kWh.LT.Res.HHnew.Thermal.SH.LPG.WH.Elc.Solar</t>
  </si>
  <si>
    <t>FEC_per_sqm.kWh.LT.Res.HHnew.Thermal.SH.LPG.WH.Elc.Solar.Elec</t>
  </si>
  <si>
    <t>FEC_per_sqm.kWh.LT.Res.HHnew.Thermal.SH.LPG.WH.Elc.Solar.Solar</t>
  </si>
  <si>
    <t>FEC_per_sqm.kWh.LT.Res.HHnew.Thermal.SH.LPG.CO</t>
  </si>
  <si>
    <t>FEC_per_sqm.kWh.LT.Res.HHnew.Thermal.SH.LPG.CO.LPG.LPG</t>
  </si>
  <si>
    <t>FEC_per_sqm.kWh.LT.Res.HHnew.Thermal.SH.LPG.CO.Elc.Elec</t>
  </si>
  <si>
    <t>FEC_per_sqm.kWh.LT.Res.HHnew.Thermal.SH.Oil</t>
  </si>
  <si>
    <t>FEC_per_sqm.kWh.LT.Res.HHnew.Thermal.SH.Oil.SH</t>
  </si>
  <si>
    <t>FEC_per_sqm.kWh.LT.Res.HHnew.Thermal.SH.Oil.SH.Oil</t>
  </si>
  <si>
    <t>FEC_per_sqm.kWh.LT.Res.HHnew.Thermal.SH.Oil.SH.Elec</t>
  </si>
  <si>
    <t>FEC_per_sqm.kWh.LT.Res.HHnew.Thermal.SH.Oil.SC</t>
  </si>
  <si>
    <t>FEC_per_sqm.kWh.LT.Res.HHnew.Thermal.SH.Oil.SC.AC.Elec</t>
  </si>
  <si>
    <t>FEC_per_sqm.kWh.LT.Res.HHnew.Thermal.SH.Oil.WH</t>
  </si>
  <si>
    <t>FEC_per_sqm.kWh.LT.Res.HHnew.Thermal.SH.Oil.WH.Oil.NoSolar.Oil</t>
  </si>
  <si>
    <t>FEC_per_sqm.kWh.LT.Res.HHnew.Thermal.SH.Oil.WH.Oil.Solar</t>
  </si>
  <si>
    <t>FEC_per_sqm.kWh.LT.Res.HHnew.Thermal.SH.Oil.WH.Oil.Solar.Oil</t>
  </si>
  <si>
    <t>FEC_per_sqm.kWh.LT.Res.HHnew.Thermal.SH.Oil.WH.Oil.Solar.Solar</t>
  </si>
  <si>
    <t>FEC_per_sqm.kWh.LT.Res.HHnew.Thermal.SH.Oil.WH.Elc.NoSolar.Elec</t>
  </si>
  <si>
    <t>FEC_per_sqm.kWh.LT.Res.HHnew.Thermal.SH.Oil.WH.Elc.Solar</t>
  </si>
  <si>
    <t>FEC_per_sqm.kWh.LT.Res.HHnew.Thermal.SH.Oil.WH.Elc.Solar.Elec</t>
  </si>
  <si>
    <t>FEC_per_sqm.kWh.LT.Res.HHnew.Thermal.SH.Oil.WH.Elc.Solar.Solar</t>
  </si>
  <si>
    <t>FEC_per_sqm.kWh.LT.Res.HHnew.Thermal.SH.Oil.CO</t>
  </si>
  <si>
    <t>FEC_per_sqm.kWh.LT.Res.HHnew.Thermal.SH.Oil.CO.LPG.LPG</t>
  </si>
  <si>
    <t>FEC_per_sqm.kWh.LT.Res.HHnew.Thermal.SH.Oil.CO.Elc.Elec</t>
  </si>
  <si>
    <t>FEC_per_sqm.kWh.LT.Res.HHnew.Thermal.SH.Gas</t>
  </si>
  <si>
    <t>FEC_per_sqm.kWh.LT.Res.HHnew.Thermal.SH.Gas.SH</t>
  </si>
  <si>
    <t>FEC_per_sqm.kWh.LT.Res.HHnew.Thermal.SH.Gas.SH.Gas</t>
  </si>
  <si>
    <t>FEC_per_sqm.kWh.LT.Res.HHnew.Thermal.SH.Gas.SH.Elec</t>
  </si>
  <si>
    <t>FEC_per_sqm.kWh.LT.Res.HHnew.Thermal.SH.Gas.SC</t>
  </si>
  <si>
    <t>FEC_per_sqm.kWh.LT.Res.HHnew.Thermal.SH.Gas.SC.AC.Elec</t>
  </si>
  <si>
    <t>FEC_per_sqm.kWh.LT.Res.HHnew.Thermal.SH.Gas.WH</t>
  </si>
  <si>
    <t>FEC_per_sqm.kWh.LT.Res.HHnew.Thermal.SH.Gas.WH.Gas.NoSolar.Gas</t>
  </si>
  <si>
    <t>FEC_per_sqm.kWh.LT.Res.HHnew.Thermal.SH.Gas.WH.Gas.Solar</t>
  </si>
  <si>
    <t>FEC_per_sqm.kWh.LT.Res.HHnew.Thermal.SH.Gas.WH.Gas.Solar.Gas</t>
  </si>
  <si>
    <t>FEC_per_sqm.kWh.LT.Res.HHnew.Thermal.SH.Gas.WH.Gas.Solar.Solar</t>
  </si>
  <si>
    <t>FEC_per_sqm.kWh.LT.Res.HHnew.Thermal.SH.Gas.WH.Elc.NoSolar.Elec</t>
  </si>
  <si>
    <t>FEC_per_sqm.kWh.LT.Res.HHnew.Thermal.SH.Gas.WH.Elc.Solar</t>
  </si>
  <si>
    <t>FEC_per_sqm.kWh.LT.Res.HHnew.Thermal.SH.Gas.WH.Elc.Solar.Elec</t>
  </si>
  <si>
    <t>FEC_per_sqm.kWh.LT.Res.HHnew.Thermal.SH.Gas.WH.Elc.Solar.Solar</t>
  </si>
  <si>
    <t>FEC_per_sqm.kWh.LT.Res.HHnew.Thermal.SH.Gas.CO</t>
  </si>
  <si>
    <t>FEC_per_sqm.kWh.LT.Res.HHnew.Thermal.SH.Gas.CO.Gas.Gas</t>
  </si>
  <si>
    <t>FEC_per_sqm.kWh.LT.Res.HHnew.Thermal.SH.Gas.CO.Elc.Elec</t>
  </si>
  <si>
    <t>FEC_per_sqm.kWh.LT.Res.HHnew.Thermal.SH.Biomass</t>
  </si>
  <si>
    <t>FEC_per_sqm.kWh.LT.Res.HHnew.Thermal.SH.Biomass.SH</t>
  </si>
  <si>
    <t>FEC_per_sqm.kWh.LT.Res.HHnew.Thermal.SH.Biomass.SH.Biomass</t>
  </si>
  <si>
    <t>FEC_per_sqm.kWh.LT.Res.HHnew.Thermal.SH.Biomass.SH.Elec</t>
  </si>
  <si>
    <t>FEC_per_sqm.kWh.LT.Res.HHnew.Thermal.SH.Biomass.SC</t>
  </si>
  <si>
    <t>FEC_per_sqm.kWh.LT.Res.HHnew.Thermal.SH.Biomass.SC.AC.Elec</t>
  </si>
  <si>
    <t>FEC_per_sqm.kWh.LT.Res.HHnew.Thermal.SH.Biomass.WH</t>
  </si>
  <si>
    <t>FEC_per_sqm.kWh.LT.Res.HHnew.Thermal.SH.Biomass.WH.Biomass.NoSolar.Biomass</t>
  </si>
  <si>
    <t>FEC_per_sqm.kWh.LT.Res.HHnew.Thermal.SH.Biomass.WH.Biomass.Solar</t>
  </si>
  <si>
    <t>FEC_per_sqm.kWh.LT.Res.HHnew.Thermal.SH.Biomass.WH.Biomass.Solar.Biomass</t>
  </si>
  <si>
    <t>FEC_per_sqm.kWh.LT.Res.HHnew.Thermal.SH.Biomass.WH.Biomass.Solar.Solar</t>
  </si>
  <si>
    <t>FEC_per_sqm.kWh.LT.Res.HHnew.Thermal.SH.Biomass.WH.LPG.NoSolar.LPG</t>
  </si>
  <si>
    <t>FEC_per_sqm.kWh.LT.Res.HHnew.Thermal.SH.Biomass.WH.LPG.Solar</t>
  </si>
  <si>
    <t>FEC_per_sqm.kWh.LT.Res.HHnew.Thermal.SH.Biomass.WH.LPG.Solar.LPG</t>
  </si>
  <si>
    <t>FEC_per_sqm.kWh.LT.Res.HHnew.Thermal.SH.Biomass.WH.LPG.Solar.Solar</t>
  </si>
  <si>
    <t>FEC_per_sqm.kWh.LT.Res.HHnew.Thermal.SH.Biomass.WH.Elc.NoSolar.Elec</t>
  </si>
  <si>
    <t>FEC_per_sqm.kWh.LT.Res.HHnew.Thermal.SH.Biomass.WH.Elc.Solar</t>
  </si>
  <si>
    <t>FEC_per_sqm.kWh.LT.Res.HHnew.Thermal.SH.Biomass.WH.Elc.Solar.Elec</t>
  </si>
  <si>
    <t>FEC_per_sqm.kWh.LT.Res.HHnew.Thermal.SH.Biomass.WH.Elc.Solar.Solar</t>
  </si>
  <si>
    <t>FEC_per_sqm.kWh.LT.Res.HHnew.Thermal.SH.Biomass.CO</t>
  </si>
  <si>
    <t>FEC_per_sqm.kWh.LT.Res.HHnew.Thermal.SH.Biomass.CO.Biomass.Biomass</t>
  </si>
  <si>
    <t>FEC_per_sqm.kWh.LT.Res.HHnew.Thermal.SH.Biomass.CO.LPG.LPG</t>
  </si>
  <si>
    <t>FEC_per_sqm.kWh.LT.Res.HHnew.Thermal.SH.Biomass.CO.Elc.Elec</t>
  </si>
  <si>
    <t>FEC_per_sqm.kWh.LT.Res.HHnew.Thermal.SH.Geo</t>
  </si>
  <si>
    <t>FEC_per_sqm.kWh.LT.Res.HHnew.Thermal.SH.Geo.SH</t>
  </si>
  <si>
    <t>FEC_per_sqm.kWh.LT.Res.HHnew.Thermal.SH.Geo.SH.Geo</t>
  </si>
  <si>
    <t>FEC_per_sqm.kWh.LT.Res.HHnew.Thermal.SH.Geo.SH.Elec</t>
  </si>
  <si>
    <t>FEC_per_sqm.kWh.LT.Res.HHnew.Thermal.SH.Geo.SC</t>
  </si>
  <si>
    <t>FEC_per_sqm.kWh.LT.Res.HHnew.Thermal.SH.Geo.SC.AC.Elec</t>
  </si>
  <si>
    <t>FEC_per_sqm.kWh.LT.Res.HHnew.Thermal.SH.Geo.WH</t>
  </si>
  <si>
    <t>FEC_per_sqm.kWh.LT.Res.HHnew.Thermal.SH.Geo.WH.Geo.NoSolar.Geo</t>
  </si>
  <si>
    <t>FEC_per_sqm.kWh.LT.Res.HHnew.Thermal.SH.Geo.WH.Geo.Solar</t>
  </si>
  <si>
    <t>FEC_per_sqm.kWh.LT.Res.HHnew.Thermal.SH.Geo.WH.Geo.Solar.Geo</t>
  </si>
  <si>
    <t>FEC_per_sqm.kWh.LT.Res.HHnew.Thermal.SH.Geo.WH.Geo.Solar.Solar</t>
  </si>
  <si>
    <t>FEC_per_sqm.kWh.LT.Res.HHnew.Thermal.SH.Geo.WH.Elc.NoSolar.Elec</t>
  </si>
  <si>
    <t>FEC_per_sqm.kWh.LT.Res.HHnew.Thermal.SH.Geo.WH.Elc.Solar</t>
  </si>
  <si>
    <t>FEC_per_sqm.kWh.LT.Res.HHnew.Thermal.SH.Geo.WH.Elc.Solar.Elec</t>
  </si>
  <si>
    <t>FEC_per_sqm.kWh.LT.Res.HHnew.Thermal.SH.Geo.WH.Elc.Solar.Solar</t>
  </si>
  <si>
    <t>FEC_per_sqm.kWh.LT.Res.HHnew.Thermal.SH.Geo.CO</t>
  </si>
  <si>
    <t>FEC_per_sqm.kWh.LT.Res.HHnew.Thermal.SH.Geo.CO.LPG.LPG</t>
  </si>
  <si>
    <t>FEC_per_sqm.kWh.LT.Res.HHnew.Thermal.SH.Geo.CO.Elc.Elec</t>
  </si>
  <si>
    <t>FEC_per_sqm.kWh.LT.Res.HHnew.Thermal.SH.DistrHeat</t>
  </si>
  <si>
    <t>FEC_per_sqm.kWh.LT.Res.HHnew.Thermal.SH.DistrHeat.SH</t>
  </si>
  <si>
    <t>FEC_per_sqm.kWh.LT.Res.HHnew.Thermal.SH.DistrHeat.SH.Steam_Distr</t>
  </si>
  <si>
    <t>FEC_per_sqm.kWh.LT.Res.HHnew.Thermal.SH.DistrHeat.SH.Elec</t>
  </si>
  <si>
    <t>FEC_per_sqm.kWh.LT.Res.HHnew.Thermal.SH.DistrHeat.SC</t>
  </si>
  <si>
    <t>FEC_per_sqm.kWh.LT.Res.HHnew.Thermal.SH.DistrHeat.SC.AC.Elec</t>
  </si>
  <si>
    <t>FEC_per_sqm.kWh.LT.Res.HHnew.Thermal.SH.DistrHeat.WH</t>
  </si>
  <si>
    <t>FEC_per_sqm.kWh.LT.Res.HHnew.Thermal.SH.DistrHeat.WH.DistrHeat.NoSolar.Steam_Distr</t>
  </si>
  <si>
    <t>FEC_per_sqm.kWh.LT.Res.HHnew.Thermal.SH.DistrHeat.WH.DistrHeat.Solar</t>
  </si>
  <si>
    <t>FEC_per_sqm.kWh.LT.Res.HHnew.Thermal.SH.DistrHeat.WH.DistrHeat.Solar.Steam_Distr</t>
  </si>
  <si>
    <t>FEC_per_sqm.kWh.LT.Res.HHnew.Thermal.SH.DistrHeat.WH.DistrHeat.Solar.Solar</t>
  </si>
  <si>
    <t>FEC_per_sqm.kWh.LT.Res.HHnew.Thermal.SH.DistrHeat.WH.Elc.NoSolar.Elec</t>
  </si>
  <si>
    <t>FEC_per_sqm.kWh.LT.Res.HHnew.Thermal.SH.DistrHeat.WH.Elc.Solar</t>
  </si>
  <si>
    <t>FEC_per_sqm.kWh.LT.Res.HHnew.Thermal.SH.DistrHeat.WH.Elc.Solar.Elec</t>
  </si>
  <si>
    <t>FEC_per_sqm.kWh.LT.Res.HHnew.Thermal.SH.DistrHeat.WH.Elc.Solar.Solar</t>
  </si>
  <si>
    <t>FEC_per_sqm.kWh.LT.Res.HHnew.Thermal.SH.DistrHeat.CO</t>
  </si>
  <si>
    <t>FEC_per_sqm.kWh.LT.Res.HHnew.Thermal.SH.DistrHeat.CO.LPG.LPG</t>
  </si>
  <si>
    <t>FEC_per_sqm.kWh.LT.Res.HHnew.Thermal.SH.DistrHeat.CO.Elc.Elec</t>
  </si>
  <si>
    <t>FEC_per_sqm.kWh.LT.Res.HHnew.Thermal.SH.AdvElc</t>
  </si>
  <si>
    <t>FEC_per_sqm.kWh.LT.Res.HHnew.Thermal.SH.AdvElc.SH</t>
  </si>
  <si>
    <t>FEC_per_sqm.kWh.LT.Res.HHnew.Thermal.SH.AdvElc.SH.Elec</t>
  </si>
  <si>
    <t>FEC_per_sqm.kWh.LT.Res.HHnew.Thermal.SH.AdvElc.SC</t>
  </si>
  <si>
    <t>FEC_per_sqm.kWh.LT.Res.HHnew.Thermal.SH.AdvElc.SC.AC.Elec</t>
  </si>
  <si>
    <t>FEC_per_sqm.kWh.LT.Res.HHnew.Thermal.SH.AdvElc.WH</t>
  </si>
  <si>
    <t>FEC_per_sqm.kWh.LT.Res.HHnew.Thermal.SH.AdvElc.WH.LPG.NoSolar.LPG</t>
  </si>
  <si>
    <t>FEC_per_sqm.kWh.LT.Res.HHnew.Thermal.SH.AdvElc.WH.LPG.Solar</t>
  </si>
  <si>
    <t>FEC_per_sqm.kWh.LT.Res.HHnew.Thermal.SH.AdvElc.WH.LPG.Solar.LPG</t>
  </si>
  <si>
    <t>FEC_per_sqm.kWh.LT.Res.HHnew.Thermal.SH.AdvElc.WH.LPG.Solar.Solar</t>
  </si>
  <si>
    <t>FEC_per_sqm.kWh.LT.Res.HHnew.Thermal.SH.AdvElc.WH.Elc.NoSolar.Elec</t>
  </si>
  <si>
    <t>FEC_per_sqm.kWh.LT.Res.HHnew.Thermal.SH.AdvElc.WH.Elc.Solar</t>
  </si>
  <si>
    <t>FEC_per_sqm.kWh.LT.Res.HHnew.Thermal.SH.AdvElc.WH.Elc.Solar.Elec</t>
  </si>
  <si>
    <t>FEC_per_sqm.kWh.LT.Res.HHnew.Thermal.SH.AdvElc.WH.Elc.Solar.Solar</t>
  </si>
  <si>
    <t>FEC_per_sqm.kWh.LT.Res.HHnew.Thermal.SH.AdvElc.CO</t>
  </si>
  <si>
    <t>FEC_per_sqm.kWh.LT.Res.HHnew.Thermal.SH.AdvElc.CO.LPG.LPG</t>
  </si>
  <si>
    <t>FEC_per_sqm.kWh.LT.Res.HHnew.Thermal.SH.AdvElc.CO.Elc.Elec</t>
  </si>
  <si>
    <t>FEC_per_sqm.kWh.LT.Res.HHnew.Thermal.SH.ConvElc</t>
  </si>
  <si>
    <t>FEC_per_sqm.kWh.LT.Res.HHnew.Thermal.SH.ConvElc.SH</t>
  </si>
  <si>
    <t>FEC_per_sqm.kWh.LT.Res.HHnew.Thermal.SH.ConvElc.SH.Elec</t>
  </si>
  <si>
    <t>FEC_per_sqm.kWh.LT.Res.HHnew.Thermal.SH.ConvElc.SC</t>
  </si>
  <si>
    <t>FEC_per_sqm.kWh.LT.Res.HHnew.Thermal.SH.ConvElc.SC.AC.Elec</t>
  </si>
  <si>
    <t>FEC_per_sqm.kWh.LT.Res.HHnew.Thermal.SH.ConvElc.WH</t>
  </si>
  <si>
    <t>FEC_per_sqm.kWh.LT.Res.HHnew.Thermal.SH.ConvElc.WH.LPG.NoSolar.LPG</t>
  </si>
  <si>
    <t>FEC_per_sqm.kWh.LT.Res.HHnew.Thermal.SH.ConvElc.WH.LPG.Solar</t>
  </si>
  <si>
    <t>FEC_per_sqm.kWh.LT.Res.HHnew.Thermal.SH.ConvElc.WH.LPG.Solar.LPG</t>
  </si>
  <si>
    <t>FEC_per_sqm.kWh.LT.Res.HHnew.Thermal.SH.ConvElc.WH.LPG.Solar.Solar</t>
  </si>
  <si>
    <t>FEC_per_sqm.kWh.LT.Res.HHnew.Thermal.SH.ConvElc.WH.Elc.NoSolar.Elec</t>
  </si>
  <si>
    <t>FEC_per_sqm.kWh.LT.Res.HHnew.Thermal.SH.ConvElc.WH.Elc.Solar</t>
  </si>
  <si>
    <t>FEC_per_sqm.kWh.LT.Res.HHnew.Thermal.SH.ConvElc.WH.Elc.Solar.Elec</t>
  </si>
  <si>
    <t>FEC_per_sqm.kWh.LT.Res.HHnew.Thermal.SH.ConvElc.WH.Elc.Solar.Solar</t>
  </si>
  <si>
    <t>FEC_per_sqm.kWh.LT.Res.HHnew.Thermal.SH.ConvElc.CO</t>
  </si>
  <si>
    <t>FEC_per_sqm.kWh.LT.Res.HHnew.Thermal.SH.ConvElc.CO.LPG.LPG</t>
  </si>
  <si>
    <t>FEC_per_sqm.kWh.LT.Res.HHnew.Thermal.SH.ConvElc.CO.Elc.Elec</t>
  </si>
  <si>
    <t>LT - Thermal energy service of new and renovated households per surface area (detailed structure)</t>
  </si>
  <si>
    <t>TES_per_sqm.kWh.LT.Res.HHnew.Thermal.SH.Solids</t>
  </si>
  <si>
    <t>TES_per_sqm.kWh.LT.Res.HHnew.Thermal.SH.Solids.SH</t>
  </si>
  <si>
    <t>TES_per_sqm.kWh.LT.Res.HHnew.Thermal.SH.Solids.SH.Solids</t>
  </si>
  <si>
    <t>TES_per_sqm.kWh.LT.Res.HHnew.Thermal.SH.Solids.SH.Elec</t>
  </si>
  <si>
    <t>TES_per_sqm.kWh.LT.Res.HHnew.Thermal.SH.Solids.SC</t>
  </si>
  <si>
    <t>TES_per_sqm.kWh.LT.Res.HHnew.Thermal.SH.Solids.SC.AC.Elec</t>
  </si>
  <si>
    <t>TES_per_sqm.kWh.LT.Res.HHnew.Thermal.SH.Solids.WH</t>
  </si>
  <si>
    <t>TES_per_sqm.kWh.LT.Res.HHnew.Thermal.SH.Solids.WH.Solids.NoSolar.Solids</t>
  </si>
  <si>
    <t>TES_per_sqm.kWh.LT.Res.HHnew.Thermal.SH.Solids.WH.LPG.NoSolar.LPG</t>
  </si>
  <si>
    <t>TES_per_sqm.kWh.LT.Res.HHnew.Thermal.SH.Solids.WH.LPG.Solar</t>
  </si>
  <si>
    <t>TES_per_sqm.kWh.LT.Res.HHnew.Thermal.SH.Solids.WH.LPG.Solar.LPG</t>
  </si>
  <si>
    <t>TES_per_sqm.kWh.LT.Res.HHnew.Thermal.SH.Solids.WH.LPG.Solar.Solar</t>
  </si>
  <si>
    <t>TES_per_sqm.kWh.LT.Res.HHnew.Thermal.SH.Solids.WH.Elc.NoSolar.Elec</t>
  </si>
  <si>
    <t>TES_per_sqm.kWh.LT.Res.HHnew.Thermal.SH.Solids.WH.Elc.Solar</t>
  </si>
  <si>
    <t>TES_per_sqm.kWh.LT.Res.HHnew.Thermal.SH.Solids.WH.Elc.Solar.Elec</t>
  </si>
  <si>
    <t>TES_per_sqm.kWh.LT.Res.HHnew.Thermal.SH.Solids.WH.Elc.Solar.Solar</t>
  </si>
  <si>
    <t>TES_per_sqm.kWh.LT.Res.HHnew.Thermal.SH.Solids.CO</t>
  </si>
  <si>
    <t>TES_per_sqm.kWh.LT.Res.HHnew.Thermal.SH.Solids.CO.Solids.Solids</t>
  </si>
  <si>
    <t>TES_per_sqm.kWh.LT.Res.HHnew.Thermal.SH.Solids.CO.LPG.LPG</t>
  </si>
  <si>
    <t>TES_per_sqm.kWh.LT.Res.HHnew.Thermal.SH.Solids.CO.Elc.Elec</t>
  </si>
  <si>
    <t>TES_per_sqm.kWh.LT.Res.HHnew.Thermal.SH.LPG</t>
  </si>
  <si>
    <t>TES_per_sqm.kWh.LT.Res.HHnew.Thermal.SH.LPG.SH</t>
  </si>
  <si>
    <t>TES_per_sqm.kWh.LT.Res.HHnew.Thermal.SH.LPG.SH.LPG</t>
  </si>
  <si>
    <t>TES_per_sqm.kWh.LT.Res.HHnew.Thermal.SH.LPG.SH.Elec</t>
  </si>
  <si>
    <t>TES_per_sqm.kWh.LT.Res.HHnew.Thermal.SH.LPG.SC</t>
  </si>
  <si>
    <t>TES_per_sqm.kWh.LT.Res.HHnew.Thermal.SH.LPG.SC.AC.Elec</t>
  </si>
  <si>
    <t>TES_per_sqm.kWh.LT.Res.HHnew.Thermal.SH.LPG.WH</t>
  </si>
  <si>
    <t>TES_per_sqm.kWh.LT.Res.HHnew.Thermal.SH.LPG.WH.LPG.NoSolar.LPG</t>
  </si>
  <si>
    <t>TES_per_sqm.kWh.LT.Res.HHnew.Thermal.SH.LPG.WH.LPG.Solar</t>
  </si>
  <si>
    <t>TES_per_sqm.kWh.LT.Res.HHnew.Thermal.SH.LPG.WH.LPG.Solar.LPG</t>
  </si>
  <si>
    <t>TES_per_sqm.kWh.LT.Res.HHnew.Thermal.SH.LPG.WH.LPG.Solar.Solar</t>
  </si>
  <si>
    <t>TES_per_sqm.kWh.LT.Res.HHnew.Thermal.SH.LPG.WH.Elc.NoSolar.Elec</t>
  </si>
  <si>
    <t>TES_per_sqm.kWh.LT.Res.HHnew.Thermal.SH.LPG.WH.Elc.Solar</t>
  </si>
  <si>
    <t>TES_per_sqm.kWh.LT.Res.HHnew.Thermal.SH.LPG.WH.Elc.Solar.Elec</t>
  </si>
  <si>
    <t>TES_per_sqm.kWh.LT.Res.HHnew.Thermal.SH.LPG.WH.Elc.Solar.Solar</t>
  </si>
  <si>
    <t>TES_per_sqm.kWh.LT.Res.HHnew.Thermal.SH.LPG.CO</t>
  </si>
  <si>
    <t>TES_per_sqm.kWh.LT.Res.HHnew.Thermal.SH.LPG.CO.LPG.LPG</t>
  </si>
  <si>
    <t>TES_per_sqm.kWh.LT.Res.HHnew.Thermal.SH.LPG.CO.Elc.Elec</t>
  </si>
  <si>
    <t>TES_per_sqm.kWh.LT.Res.HHnew.Thermal.SH.Oil</t>
  </si>
  <si>
    <t>TES_per_sqm.kWh.LT.Res.HHnew.Thermal.SH.Oil.SH</t>
  </si>
  <si>
    <t>TES_per_sqm.kWh.LT.Res.HHnew.Thermal.SH.Oil.SH.Oil</t>
  </si>
  <si>
    <t>TES_per_sqm.kWh.LT.Res.HHnew.Thermal.SH.Oil.SH.Elec</t>
  </si>
  <si>
    <t>TES_per_sqm.kWh.LT.Res.HHnew.Thermal.SH.Oil.SC</t>
  </si>
  <si>
    <t>TES_per_sqm.kWh.LT.Res.HHnew.Thermal.SH.Oil.SC.AC.Elec</t>
  </si>
  <si>
    <t>TES_per_sqm.kWh.LT.Res.HHnew.Thermal.SH.Oil.WH</t>
  </si>
  <si>
    <t>TES_per_sqm.kWh.LT.Res.HHnew.Thermal.SH.Oil.WH.Oil.NoSolar.Oil</t>
  </si>
  <si>
    <t>TES_per_sqm.kWh.LT.Res.HHnew.Thermal.SH.Oil.WH.Oil.Solar</t>
  </si>
  <si>
    <t>TES_per_sqm.kWh.LT.Res.HHnew.Thermal.SH.Oil.WH.Oil.Solar.Oil</t>
  </si>
  <si>
    <t>TES_per_sqm.kWh.LT.Res.HHnew.Thermal.SH.Oil.WH.Oil.Solar.Solar</t>
  </si>
  <si>
    <t>TES_per_sqm.kWh.LT.Res.HHnew.Thermal.SH.Oil.WH.Elc.NoSolar.Elec</t>
  </si>
  <si>
    <t>TES_per_sqm.kWh.LT.Res.HHnew.Thermal.SH.Oil.WH.Elc.Solar</t>
  </si>
  <si>
    <t>TES_per_sqm.kWh.LT.Res.HHnew.Thermal.SH.Oil.WH.Elc.Solar.Elec</t>
  </si>
  <si>
    <t>TES_per_sqm.kWh.LT.Res.HHnew.Thermal.SH.Oil.WH.Elc.Solar.Solar</t>
  </si>
  <si>
    <t>TES_per_sqm.kWh.LT.Res.HHnew.Thermal.SH.Oil.CO</t>
  </si>
  <si>
    <t>TES_per_sqm.kWh.LT.Res.HHnew.Thermal.SH.Oil.CO.LPG.LPG</t>
  </si>
  <si>
    <t>TES_per_sqm.kWh.LT.Res.HHnew.Thermal.SH.Oil.CO.Elc.Elec</t>
  </si>
  <si>
    <t>TES_per_sqm.kWh.LT.Res.HHnew.Thermal.SH.Gas</t>
  </si>
  <si>
    <t>TES_per_sqm.kWh.LT.Res.HHnew.Thermal.SH.Gas.SH</t>
  </si>
  <si>
    <t>TES_per_sqm.kWh.LT.Res.HHnew.Thermal.SH.Gas.SH.Gas</t>
  </si>
  <si>
    <t>TES_per_sqm.kWh.LT.Res.HHnew.Thermal.SH.Gas.SH.Elec</t>
  </si>
  <si>
    <t>TES_per_sqm.kWh.LT.Res.HHnew.Thermal.SH.Gas.SC</t>
  </si>
  <si>
    <t>TES_per_sqm.kWh.LT.Res.HHnew.Thermal.SH.Gas.SC.AC.Elec</t>
  </si>
  <si>
    <t>TES_per_sqm.kWh.LT.Res.HHnew.Thermal.SH.Gas.WH</t>
  </si>
  <si>
    <t>TES_per_sqm.kWh.LT.Res.HHnew.Thermal.SH.Gas.WH.Gas.NoSolar.Gas</t>
  </si>
  <si>
    <t>TES_per_sqm.kWh.LT.Res.HHnew.Thermal.SH.Gas.WH.Gas.Solar</t>
  </si>
  <si>
    <t>TES_per_sqm.kWh.LT.Res.HHnew.Thermal.SH.Gas.WH.Gas.Solar.Gas</t>
  </si>
  <si>
    <t>TES_per_sqm.kWh.LT.Res.HHnew.Thermal.SH.Gas.WH.Gas.Solar.Solar</t>
  </si>
  <si>
    <t>TES_per_sqm.kWh.LT.Res.HHnew.Thermal.SH.Gas.WH.Elc.NoSolar.Elec</t>
  </si>
  <si>
    <t>TES_per_sqm.kWh.LT.Res.HHnew.Thermal.SH.Gas.WH.Elc.Solar</t>
  </si>
  <si>
    <t>TES_per_sqm.kWh.LT.Res.HHnew.Thermal.SH.Gas.WH.Elc.Solar.Elec</t>
  </si>
  <si>
    <t>TES_per_sqm.kWh.LT.Res.HHnew.Thermal.SH.Gas.WH.Elc.Solar.Solar</t>
  </si>
  <si>
    <t>TES_per_sqm.kWh.LT.Res.HHnew.Thermal.SH.Gas.CO</t>
  </si>
  <si>
    <t>TES_per_sqm.kWh.LT.Res.HHnew.Thermal.SH.Gas.CO.Gas.Gas</t>
  </si>
  <si>
    <t>TES_per_sqm.kWh.LT.Res.HHnew.Thermal.SH.Gas.CO.Elc.Elec</t>
  </si>
  <si>
    <t>TES_per_sqm.kWh.LT.Res.HHnew.Thermal.SH.Biomass</t>
  </si>
  <si>
    <t>TES_per_sqm.kWh.LT.Res.HHnew.Thermal.SH.Biomass.SH</t>
  </si>
  <si>
    <t>TES_per_sqm.kWh.LT.Res.HHnew.Thermal.SH.Biomass.SH.Biomass</t>
  </si>
  <si>
    <t>TES_per_sqm.kWh.LT.Res.HHnew.Thermal.SH.Biomass.SH.Elec</t>
  </si>
  <si>
    <t>TES_per_sqm.kWh.LT.Res.HHnew.Thermal.SH.Biomass.SC</t>
  </si>
  <si>
    <t>TES_per_sqm.kWh.LT.Res.HHnew.Thermal.SH.Biomass.SC.AC.Elec</t>
  </si>
  <si>
    <t>TES_per_sqm.kWh.LT.Res.HHnew.Thermal.SH.Biomass.WH</t>
  </si>
  <si>
    <t>TES_per_sqm.kWh.LT.Res.HHnew.Thermal.SH.Biomass.WH.Biomass.NoSolar.Biomass</t>
  </si>
  <si>
    <t>TES_per_sqm.kWh.LT.Res.HHnew.Thermal.SH.Biomass.WH.Biomass.Solar</t>
  </si>
  <si>
    <t>TES_per_sqm.kWh.LT.Res.HHnew.Thermal.SH.Biomass.WH.Biomass.Solar.Biomass</t>
  </si>
  <si>
    <t>TES_per_sqm.kWh.LT.Res.HHnew.Thermal.SH.Biomass.WH.Biomass.Solar.Solar</t>
  </si>
  <si>
    <t>TES_per_sqm.kWh.LT.Res.HHnew.Thermal.SH.Biomass.WH.LPG.NoSolar.LPG</t>
  </si>
  <si>
    <t>TES_per_sqm.kWh.LT.Res.HHnew.Thermal.SH.Biomass.WH.LPG.Solar</t>
  </si>
  <si>
    <t>TES_per_sqm.kWh.LT.Res.HHnew.Thermal.SH.Biomass.WH.LPG.Solar.LPG</t>
  </si>
  <si>
    <t>TES_per_sqm.kWh.LT.Res.HHnew.Thermal.SH.Biomass.WH.LPG.Solar.Solar</t>
  </si>
  <si>
    <t>TES_per_sqm.kWh.LT.Res.HHnew.Thermal.SH.Biomass.WH.Elc.NoSolar.Elec</t>
  </si>
  <si>
    <t>TES_per_sqm.kWh.LT.Res.HHnew.Thermal.SH.Biomass.WH.Elc.Solar</t>
  </si>
  <si>
    <t>TES_per_sqm.kWh.LT.Res.HHnew.Thermal.SH.Biomass.WH.Elc.Solar.Elec</t>
  </si>
  <si>
    <t>TES_per_sqm.kWh.LT.Res.HHnew.Thermal.SH.Biomass.WH.Elc.Solar.Solar</t>
  </si>
  <si>
    <t>TES_per_sqm.kWh.LT.Res.HHnew.Thermal.SH.Biomass.CO</t>
  </si>
  <si>
    <t>TES_per_sqm.kWh.LT.Res.HHnew.Thermal.SH.Biomass.CO.Biomass.Biomass</t>
  </si>
  <si>
    <t>TES_per_sqm.kWh.LT.Res.HHnew.Thermal.SH.Biomass.CO.LPG.LPG</t>
  </si>
  <si>
    <t>TES_per_sqm.kWh.LT.Res.HHnew.Thermal.SH.Biomass.CO.Elc.Elec</t>
  </si>
  <si>
    <t>TES_per_sqm.kWh.LT.Res.HHnew.Thermal.SH.Geo</t>
  </si>
  <si>
    <t>TES_per_sqm.kWh.LT.Res.HHnew.Thermal.SH.Geo.SH</t>
  </si>
  <si>
    <t>TES_per_sqm.kWh.LT.Res.HHnew.Thermal.SH.Geo.SH.Geo</t>
  </si>
  <si>
    <t>TES_per_sqm.kWh.LT.Res.HHnew.Thermal.SH.Geo.SH.Elec</t>
  </si>
  <si>
    <t>TES_per_sqm.kWh.LT.Res.HHnew.Thermal.SH.Geo.SC</t>
  </si>
  <si>
    <t>TES_per_sqm.kWh.LT.Res.HHnew.Thermal.SH.Geo.SC.AC.Elec</t>
  </si>
  <si>
    <t>TES_per_sqm.kWh.LT.Res.HHnew.Thermal.SH.Geo.WH</t>
  </si>
  <si>
    <t>TES_per_sqm.kWh.LT.Res.HHnew.Thermal.SH.Geo.WH.Geo.NoSolar.Geo</t>
  </si>
  <si>
    <t>TES_per_sqm.kWh.LT.Res.HHnew.Thermal.SH.Geo.WH.Geo.Solar</t>
  </si>
  <si>
    <t>TES_per_sqm.kWh.LT.Res.HHnew.Thermal.SH.Geo.WH.Geo.Solar.Geo</t>
  </si>
  <si>
    <t>TES_per_sqm.kWh.LT.Res.HHnew.Thermal.SH.Geo.WH.Geo.Solar.Solar</t>
  </si>
  <si>
    <t>TES_per_sqm.kWh.LT.Res.HHnew.Thermal.SH.Geo.WH.Elc.NoSolar.Elec</t>
  </si>
  <si>
    <t>TES_per_sqm.kWh.LT.Res.HHnew.Thermal.SH.Geo.WH.Elc.Solar</t>
  </si>
  <si>
    <t>TES_per_sqm.kWh.LT.Res.HHnew.Thermal.SH.Geo.WH.Elc.Solar.Elec</t>
  </si>
  <si>
    <t>TES_per_sqm.kWh.LT.Res.HHnew.Thermal.SH.Geo.WH.Elc.Solar.Solar</t>
  </si>
  <si>
    <t>TES_per_sqm.kWh.LT.Res.HHnew.Thermal.SH.Geo.CO</t>
  </si>
  <si>
    <t>TES_per_sqm.kWh.LT.Res.HHnew.Thermal.SH.Geo.CO.LPG.LPG</t>
  </si>
  <si>
    <t>TES_per_sqm.kWh.LT.Res.HHnew.Thermal.SH.Geo.CO.Elc.Elec</t>
  </si>
  <si>
    <t>TES_per_sqm.kWh.LT.Res.HHnew.Thermal.SH.DistrHeat</t>
  </si>
  <si>
    <t>TES_per_sqm.kWh.LT.Res.HHnew.Thermal.SH.DistrHeat.SH</t>
  </si>
  <si>
    <t>TES_per_sqm.kWh.LT.Res.HHnew.Thermal.SH.DistrHeat.SH.Steam_Distr</t>
  </si>
  <si>
    <t>TES_per_sqm.kWh.LT.Res.HHnew.Thermal.SH.DistrHeat.SH.Elec</t>
  </si>
  <si>
    <t>TES_per_sqm.kWh.LT.Res.HHnew.Thermal.SH.DistrHeat.SC</t>
  </si>
  <si>
    <t>TES_per_sqm.kWh.LT.Res.HHnew.Thermal.SH.DistrHeat.SC.AC.Elec</t>
  </si>
  <si>
    <t>TES_per_sqm.kWh.LT.Res.HHnew.Thermal.SH.DistrHeat.WH</t>
  </si>
  <si>
    <t>TES_per_sqm.kWh.LT.Res.HHnew.Thermal.SH.DistrHeat.WH.DistrHeat.NoSolar.Steam_Distr</t>
  </si>
  <si>
    <t>TES_per_sqm.kWh.LT.Res.HHnew.Thermal.SH.DistrHeat.WH.DistrHeat.Solar</t>
  </si>
  <si>
    <t>TES_per_sqm.kWh.LT.Res.HHnew.Thermal.SH.DistrHeat.WH.DistrHeat.Solar.Steam_Distr</t>
  </si>
  <si>
    <t>TES_per_sqm.kWh.LT.Res.HHnew.Thermal.SH.DistrHeat.WH.DistrHeat.Solar.Solar</t>
  </si>
  <si>
    <t>TES_per_sqm.kWh.LT.Res.HHnew.Thermal.SH.DistrHeat.WH.Elc.NoSolar.Elec</t>
  </si>
  <si>
    <t>TES_per_sqm.kWh.LT.Res.HHnew.Thermal.SH.DistrHeat.WH.Elc.Solar</t>
  </si>
  <si>
    <t>TES_per_sqm.kWh.LT.Res.HHnew.Thermal.SH.DistrHeat.WH.Elc.Solar.Elec</t>
  </si>
  <si>
    <t>TES_per_sqm.kWh.LT.Res.HHnew.Thermal.SH.DistrHeat.WH.Elc.Solar.Solar</t>
  </si>
  <si>
    <t>TES_per_sqm.kWh.LT.Res.HHnew.Thermal.SH.DistrHeat.CO</t>
  </si>
  <si>
    <t>TES_per_sqm.kWh.LT.Res.HHnew.Thermal.SH.DistrHeat.CO.LPG.LPG</t>
  </si>
  <si>
    <t>TES_per_sqm.kWh.LT.Res.HHnew.Thermal.SH.DistrHeat.CO.Elc.Elec</t>
  </si>
  <si>
    <t>TES_per_sqm.kWh.LT.Res.HHnew.Thermal.SH.AdvElc</t>
  </si>
  <si>
    <t>TES_per_sqm.kWh.LT.Res.HHnew.Thermal.SH.AdvElc.SH</t>
  </si>
  <si>
    <t>TES_per_sqm.kWh.LT.Res.HHnew.Thermal.SH.AdvElc.SH.Elec</t>
  </si>
  <si>
    <t>TES_per_sqm.kWh.LT.Res.HHnew.Thermal.SH.AdvElc.SC</t>
  </si>
  <si>
    <t>TES_per_sqm.kWh.LT.Res.HHnew.Thermal.SH.AdvElc.SC.AC.Elec</t>
  </si>
  <si>
    <t>TES_per_sqm.kWh.LT.Res.HHnew.Thermal.SH.AdvElc.WH</t>
  </si>
  <si>
    <t>TES_per_sqm.kWh.LT.Res.HHnew.Thermal.SH.AdvElc.WH.LPG.NoSolar.LPG</t>
  </si>
  <si>
    <t>TES_per_sqm.kWh.LT.Res.HHnew.Thermal.SH.AdvElc.WH.LPG.Solar</t>
  </si>
  <si>
    <t>TES_per_sqm.kWh.LT.Res.HHnew.Thermal.SH.AdvElc.WH.LPG.Solar.LPG</t>
  </si>
  <si>
    <t>TES_per_sqm.kWh.LT.Res.HHnew.Thermal.SH.AdvElc.WH.LPG.Solar.Solar</t>
  </si>
  <si>
    <t>TES_per_sqm.kWh.LT.Res.HHnew.Thermal.SH.AdvElc.WH.Elc.NoSolar.Elec</t>
  </si>
  <si>
    <t>TES_per_sqm.kWh.LT.Res.HHnew.Thermal.SH.AdvElc.WH.Elc.Solar</t>
  </si>
  <si>
    <t>TES_per_sqm.kWh.LT.Res.HHnew.Thermal.SH.AdvElc.WH.Elc.Solar.Elec</t>
  </si>
  <si>
    <t>TES_per_sqm.kWh.LT.Res.HHnew.Thermal.SH.AdvElc.WH.Elc.Solar.Solar</t>
  </si>
  <si>
    <t>TES_per_sqm.kWh.LT.Res.HHnew.Thermal.SH.AdvElc.CO</t>
  </si>
  <si>
    <t>TES_per_sqm.kWh.LT.Res.HHnew.Thermal.SH.AdvElc.CO.LPG.LPG</t>
  </si>
  <si>
    <t>TES_per_sqm.kWh.LT.Res.HHnew.Thermal.SH.AdvElc.CO.Elc.Elec</t>
  </si>
  <si>
    <t>TES_per_sqm.kWh.LT.Res.HHnew.Thermal.SH.ConvElc</t>
  </si>
  <si>
    <t>TES_per_sqm.kWh.LT.Res.HHnew.Thermal.SH.ConvElc.SH</t>
  </si>
  <si>
    <t>TES_per_sqm.kWh.LT.Res.HHnew.Thermal.SH.ConvElc.SH.Elec</t>
  </si>
  <si>
    <t>TES_per_sqm.kWh.LT.Res.HHnew.Thermal.SH.ConvElc.SC</t>
  </si>
  <si>
    <t>TES_per_sqm.kWh.LT.Res.HHnew.Thermal.SH.ConvElc.SC.AC.Elec</t>
  </si>
  <si>
    <t>TES_per_sqm.kWh.LT.Res.HHnew.Thermal.SH.ConvElc.WH</t>
  </si>
  <si>
    <t>TES_per_sqm.kWh.LT.Res.HHnew.Thermal.SH.ConvElc.WH.LPG.NoSolar.LPG</t>
  </si>
  <si>
    <t>TES_per_sqm.kWh.LT.Res.HHnew.Thermal.SH.ConvElc.WH.LPG.Solar</t>
  </si>
  <si>
    <t>TES_per_sqm.kWh.LT.Res.HHnew.Thermal.SH.ConvElc.WH.LPG.Solar.LPG</t>
  </si>
  <si>
    <t>TES_per_sqm.kWh.LT.Res.HHnew.Thermal.SH.ConvElc.WH.LPG.Solar.Solar</t>
  </si>
  <si>
    <t>TES_per_sqm.kWh.LT.Res.HHnew.Thermal.SH.ConvElc.WH.Elc.NoSolar.Elec</t>
  </si>
  <si>
    <t>TES_per_sqm.kWh.LT.Res.HHnew.Thermal.SH.ConvElc.WH.Elc.Solar</t>
  </si>
  <si>
    <t>TES_per_sqm.kWh.LT.Res.HHnew.Thermal.SH.ConvElc.WH.Elc.Solar.Elec</t>
  </si>
  <si>
    <t>TES_per_sqm.kWh.LT.Res.HHnew.Thermal.SH.ConvElc.WH.Elc.Solar.Solar</t>
  </si>
  <si>
    <t>TES_per_sqm.kWh.LT.Res.HHnew.Thermal.SH.ConvElc.CO</t>
  </si>
  <si>
    <t>TES_per_sqm.kWh.LT.Res.HHnew.Thermal.SH.ConvElc.CO.LPG.LPG</t>
  </si>
  <si>
    <t>TES_per_sqm.kWh.LT.Res.HHnew.Thermal.SH.ConvElc.CO.Elc.Elec</t>
  </si>
  <si>
    <t>LT - CO2 emissions in new and renovated households per surface area (detailed structure)</t>
  </si>
  <si>
    <t>EMI_per_sqm.kgCO2.LT.Res.HHnew.Thermal.SH.Solids</t>
  </si>
  <si>
    <t>EMI_per_sqm.kgCO2.LT.Res.HHnew.Thermal.SH.Solids.SH</t>
  </si>
  <si>
    <t>EMI_per_sqm.kgCO2.LT.Res.HHnew.Thermal.SH.Solids.SH.Solids</t>
  </si>
  <si>
    <t>EMI_per_sqm.kgCO2.LT.Res.HHnew.Thermal.SH.Solids.SH.Elec</t>
  </si>
  <si>
    <t>EMI_per_sqm.kgCO2.LT.Res.HHnew.Thermal.SH.Solids.SC</t>
  </si>
  <si>
    <t>EMI_per_sqm.kgCO2.LT.Res.HHnew.Thermal.SH.Solids.SC.AC.Elec</t>
  </si>
  <si>
    <t>EMI_per_sqm.kgCO2.LT.Res.HHnew.Thermal.SH.Solids.WH</t>
  </si>
  <si>
    <t>EMI_per_sqm.kgCO2.LT.Res.HHnew.Thermal.SH.Solids.WH.Solids.NoSolar.Solids</t>
  </si>
  <si>
    <t>EMI_per_sqm.kgCO2.LT.Res.HHnew.Thermal.SH.Solids.WH.LPG.NoSolar.LPG</t>
  </si>
  <si>
    <t>EMI_per_sqm.kgCO2.LT.Res.HHnew.Thermal.SH.Solids.WH.LPG.Solar</t>
  </si>
  <si>
    <t>EMI_per_sqm.kgCO2.LT.Res.HHnew.Thermal.SH.Solids.WH.LPG.Solar.LPG</t>
  </si>
  <si>
    <t>EMI_per_sqm.kgCO2.LT.Res.HHnew.Thermal.SH.Solids.WH.LPG.Solar.Solar</t>
  </si>
  <si>
    <t>EMI_per_sqm.kgCO2.LT.Res.HHnew.Thermal.SH.Solids.WH.Elc.NoSolar.Elec</t>
  </si>
  <si>
    <t>EMI_per_sqm.kgCO2.LT.Res.HHnew.Thermal.SH.Solids.WH.Elc.Solar</t>
  </si>
  <si>
    <t>EMI_per_sqm.kgCO2.LT.Res.HHnew.Thermal.SH.Solids.WH.Elc.Solar.Elec</t>
  </si>
  <si>
    <t>EMI_per_sqm.kgCO2.LT.Res.HHnew.Thermal.SH.Solids.WH.Elc.Solar.Solar</t>
  </si>
  <si>
    <t>EMI_per_sqm.kgCO2.LT.Res.HHnew.Thermal.SH.Solids.CO</t>
  </si>
  <si>
    <t>EMI_per_sqm.kgCO2.LT.Res.HHnew.Thermal.SH.Solids.CO.Solids.Solids</t>
  </si>
  <si>
    <t>EMI_per_sqm.kgCO2.LT.Res.HHnew.Thermal.SH.Solids.CO.LPG.LPG</t>
  </si>
  <si>
    <t>EMI_per_sqm.kgCO2.LT.Res.HHnew.Thermal.SH.Solids.CO.Elc.Elec</t>
  </si>
  <si>
    <t>EMI_per_sqm.kgCO2.LT.Res.HHnew.Thermal.SH.LPG</t>
  </si>
  <si>
    <t>EMI_per_sqm.kgCO2.LT.Res.HHnew.Thermal.SH.LPG.SH</t>
  </si>
  <si>
    <t>EMI_per_sqm.kgCO2.LT.Res.HHnew.Thermal.SH.LPG.SH.LPG</t>
  </si>
  <si>
    <t>EMI_per_sqm.kgCO2.LT.Res.HHnew.Thermal.SH.LPG.SH.Elec</t>
  </si>
  <si>
    <t>EMI_per_sqm.kgCO2.LT.Res.HHnew.Thermal.SH.LPG.SC</t>
  </si>
  <si>
    <t>EMI_per_sqm.kgCO2.LT.Res.HHnew.Thermal.SH.LPG.SC.AC.Elec</t>
  </si>
  <si>
    <t>EMI_per_sqm.kgCO2.LT.Res.HHnew.Thermal.SH.LPG.WH</t>
  </si>
  <si>
    <t>EMI_per_sqm.kgCO2.LT.Res.HHnew.Thermal.SH.LPG.WH.LPG.NoSolar.LPG</t>
  </si>
  <si>
    <t>EMI_per_sqm.kgCO2.LT.Res.HHnew.Thermal.SH.LPG.WH.LPG.Solar</t>
  </si>
  <si>
    <t>EMI_per_sqm.kgCO2.LT.Res.HHnew.Thermal.SH.LPG.WH.LPG.Solar.LPG</t>
  </si>
  <si>
    <t>EMI_per_sqm.kgCO2.LT.Res.HHnew.Thermal.SH.LPG.WH.LPG.Solar.Solar</t>
  </si>
  <si>
    <t>EMI_per_sqm.kgCO2.LT.Res.HHnew.Thermal.SH.LPG.WH.Elc.NoSolar.Elec</t>
  </si>
  <si>
    <t>EMI_per_sqm.kgCO2.LT.Res.HHnew.Thermal.SH.LPG.WH.Elc.Solar</t>
  </si>
  <si>
    <t>EMI_per_sqm.kgCO2.LT.Res.HHnew.Thermal.SH.LPG.WH.Elc.Solar.Elec</t>
  </si>
  <si>
    <t>EMI_per_sqm.kgCO2.LT.Res.HHnew.Thermal.SH.LPG.WH.Elc.Solar.Solar</t>
  </si>
  <si>
    <t>EMI_per_sqm.kgCO2.LT.Res.HHnew.Thermal.SH.LPG.CO</t>
  </si>
  <si>
    <t>EMI_per_sqm.kgCO2.LT.Res.HHnew.Thermal.SH.LPG.CO.LPG.LPG</t>
  </si>
  <si>
    <t>EMI_per_sqm.kgCO2.LT.Res.HHnew.Thermal.SH.LPG.CO.Elc.Elec</t>
  </si>
  <si>
    <t>EMI_per_sqm.kgCO2.LT.Res.HHnew.Thermal.SH.Oil</t>
  </si>
  <si>
    <t>EMI_per_sqm.kgCO2.LT.Res.HHnew.Thermal.SH.Oil.SH</t>
  </si>
  <si>
    <t>EMI_per_sqm.kgCO2.LT.Res.HHnew.Thermal.SH.Oil.SH.Oil</t>
  </si>
  <si>
    <t>EMI_per_sqm.kgCO2.LT.Res.HHnew.Thermal.SH.Oil.SH.Elec</t>
  </si>
  <si>
    <t>EMI_per_sqm.kgCO2.LT.Res.HHnew.Thermal.SH.Oil.SC</t>
  </si>
  <si>
    <t>EMI_per_sqm.kgCO2.LT.Res.HHnew.Thermal.SH.Oil.SC.AC.Elec</t>
  </si>
  <si>
    <t>EMI_per_sqm.kgCO2.LT.Res.HHnew.Thermal.SH.Oil.WH</t>
  </si>
  <si>
    <t>EMI_per_sqm.kgCO2.LT.Res.HHnew.Thermal.SH.Oil.WH.Oil.NoSolar.Oil</t>
  </si>
  <si>
    <t>EMI_per_sqm.kgCO2.LT.Res.HHnew.Thermal.SH.Oil.WH.Oil.Solar</t>
  </si>
  <si>
    <t>EMI_per_sqm.kgCO2.LT.Res.HHnew.Thermal.SH.Oil.WH.Oil.Solar.Oil</t>
  </si>
  <si>
    <t>EMI_per_sqm.kgCO2.LT.Res.HHnew.Thermal.SH.Oil.WH.Oil.Solar.Solar</t>
  </si>
  <si>
    <t>EMI_per_sqm.kgCO2.LT.Res.HHnew.Thermal.SH.Oil.WH.Elc.NoSolar.Elec</t>
  </si>
  <si>
    <t>EMI_per_sqm.kgCO2.LT.Res.HHnew.Thermal.SH.Oil.WH.Elc.Solar</t>
  </si>
  <si>
    <t>EMI_per_sqm.kgCO2.LT.Res.HHnew.Thermal.SH.Oil.WH.Elc.Solar.Elec</t>
  </si>
  <si>
    <t>EMI_per_sqm.kgCO2.LT.Res.HHnew.Thermal.SH.Oil.WH.Elc.Solar.Solar</t>
  </si>
  <si>
    <t>EMI_per_sqm.kgCO2.LT.Res.HHnew.Thermal.SH.Oil.CO</t>
  </si>
  <si>
    <t>EMI_per_sqm.kgCO2.LT.Res.HHnew.Thermal.SH.Oil.CO.LPG.LPG</t>
  </si>
  <si>
    <t>EMI_per_sqm.kgCO2.LT.Res.HHnew.Thermal.SH.Oil.CO.Elc.Elec</t>
  </si>
  <si>
    <t>EMI_per_sqm.kgCO2.LT.Res.HHnew.Thermal.SH.Gas</t>
  </si>
  <si>
    <t>EMI_per_sqm.kgCO2.LT.Res.HHnew.Thermal.SH.Gas.SH</t>
  </si>
  <si>
    <t>EMI_per_sqm.kgCO2.LT.Res.HHnew.Thermal.SH.Gas.SH.Gas</t>
  </si>
  <si>
    <t>EMI_per_sqm.kgCO2.LT.Res.HHnew.Thermal.SH.Gas.SH.Elec</t>
  </si>
  <si>
    <t>EMI_per_sqm.kgCO2.LT.Res.HHnew.Thermal.SH.Gas.SC</t>
  </si>
  <si>
    <t>EMI_per_sqm.kgCO2.LT.Res.HHnew.Thermal.SH.Gas.SC.AC.Elec</t>
  </si>
  <si>
    <t>EMI_per_sqm.kgCO2.LT.Res.HHnew.Thermal.SH.Gas.WH</t>
  </si>
  <si>
    <t>EMI_per_sqm.kgCO2.LT.Res.HHnew.Thermal.SH.Gas.WH.Gas.NoSolar.Gas</t>
  </si>
  <si>
    <t>EMI_per_sqm.kgCO2.LT.Res.HHnew.Thermal.SH.Gas.WH.Gas.Solar</t>
  </si>
  <si>
    <t>EMI_per_sqm.kgCO2.LT.Res.HHnew.Thermal.SH.Gas.WH.Gas.Solar.Gas</t>
  </si>
  <si>
    <t>EMI_per_sqm.kgCO2.LT.Res.HHnew.Thermal.SH.Gas.WH.Gas.Solar.Solar</t>
  </si>
  <si>
    <t>EMI_per_sqm.kgCO2.LT.Res.HHnew.Thermal.SH.Gas.WH.Elc.NoSolar.Elec</t>
  </si>
  <si>
    <t>EMI_per_sqm.kgCO2.LT.Res.HHnew.Thermal.SH.Gas.WH.Elc.Solar</t>
  </si>
  <si>
    <t>EMI_per_sqm.kgCO2.LT.Res.HHnew.Thermal.SH.Gas.WH.Elc.Solar.Elec</t>
  </si>
  <si>
    <t>EMI_per_sqm.kgCO2.LT.Res.HHnew.Thermal.SH.Gas.WH.Elc.Solar.Solar</t>
  </si>
  <si>
    <t>EMI_per_sqm.kgCO2.LT.Res.HHnew.Thermal.SH.Gas.CO</t>
  </si>
  <si>
    <t>EMI_per_sqm.kgCO2.LT.Res.HHnew.Thermal.SH.Gas.CO.Gas.Gas</t>
  </si>
  <si>
    <t>EMI_per_sqm.kgCO2.LT.Res.HHnew.Thermal.SH.Gas.CO.Elc.Elec</t>
  </si>
  <si>
    <t>EMI_per_sqm.kgCO2.LT.Res.HHnew.Thermal.SH.Biomass</t>
  </si>
  <si>
    <t>EMI_per_sqm.kgCO2.LT.Res.HHnew.Thermal.SH.Biomass.SH</t>
  </si>
  <si>
    <t>EMI_per_sqm.kgCO2.LT.Res.HHnew.Thermal.SH.Biomass.SH.Biomass</t>
  </si>
  <si>
    <t>EMI_per_sqm.kgCO2.LT.Res.HHnew.Thermal.SH.Biomass.SH.Elec</t>
  </si>
  <si>
    <t>EMI_per_sqm.kgCO2.LT.Res.HHnew.Thermal.SH.Biomass.SC</t>
  </si>
  <si>
    <t>EMI_per_sqm.kgCO2.LT.Res.HHnew.Thermal.SH.Biomass.SC.AC.Elec</t>
  </si>
  <si>
    <t>EMI_per_sqm.kgCO2.LT.Res.HHnew.Thermal.SH.Biomass.WH</t>
  </si>
  <si>
    <t>EMI_per_sqm.kgCO2.LT.Res.HHnew.Thermal.SH.Biomass.WH.Biomass.NoSolar.Biomass</t>
  </si>
  <si>
    <t>EMI_per_sqm.kgCO2.LT.Res.HHnew.Thermal.SH.Biomass.WH.Biomass.Solar</t>
  </si>
  <si>
    <t>EMI_per_sqm.kgCO2.LT.Res.HHnew.Thermal.SH.Biomass.WH.Biomass.Solar.Biomass</t>
  </si>
  <si>
    <t>EMI_per_sqm.kgCO2.LT.Res.HHnew.Thermal.SH.Biomass.WH.Biomass.Solar.Solar</t>
  </si>
  <si>
    <t>EMI_per_sqm.kgCO2.LT.Res.HHnew.Thermal.SH.Biomass.WH.LPG.NoSolar.LPG</t>
  </si>
  <si>
    <t>EMI_per_sqm.kgCO2.LT.Res.HHnew.Thermal.SH.Biomass.WH.LPG.Solar</t>
  </si>
  <si>
    <t>EMI_per_sqm.kgCO2.LT.Res.HHnew.Thermal.SH.Biomass.WH.LPG.Solar.LPG</t>
  </si>
  <si>
    <t>EMI_per_sqm.kgCO2.LT.Res.HHnew.Thermal.SH.Biomass.WH.LPG.Solar.Solar</t>
  </si>
  <si>
    <t>EMI_per_sqm.kgCO2.LT.Res.HHnew.Thermal.SH.Biomass.WH.Elc.NoSolar.Elec</t>
  </si>
  <si>
    <t>EMI_per_sqm.kgCO2.LT.Res.HHnew.Thermal.SH.Biomass.WH.Elc.Solar</t>
  </si>
  <si>
    <t>EMI_per_sqm.kgCO2.LT.Res.HHnew.Thermal.SH.Biomass.WH.Elc.Solar.Elec</t>
  </si>
  <si>
    <t>EMI_per_sqm.kgCO2.LT.Res.HHnew.Thermal.SH.Biomass.WH.Elc.Solar.Solar</t>
  </si>
  <si>
    <t>EMI_per_sqm.kgCO2.LT.Res.HHnew.Thermal.SH.Biomass.CO</t>
  </si>
  <si>
    <t>EMI_per_sqm.kgCO2.LT.Res.HHnew.Thermal.SH.Biomass.CO.Biomass.Biomass</t>
  </si>
  <si>
    <t>EMI_per_sqm.kgCO2.LT.Res.HHnew.Thermal.SH.Biomass.CO.LPG.LPG</t>
  </si>
  <si>
    <t>EMI_per_sqm.kgCO2.LT.Res.HHnew.Thermal.SH.Biomass.CO.Elc.Elec</t>
  </si>
  <si>
    <t>EMI_per_sqm.kgCO2.LT.Res.HHnew.Thermal.SH.Geo</t>
  </si>
  <si>
    <t>EMI_per_sqm.kgCO2.LT.Res.HHnew.Thermal.SH.Geo.SH</t>
  </si>
  <si>
    <t>EMI_per_sqm.kgCO2.LT.Res.HHnew.Thermal.SH.Geo.SH.Geo</t>
  </si>
  <si>
    <t>EMI_per_sqm.kgCO2.LT.Res.HHnew.Thermal.SH.Geo.SH.Elec</t>
  </si>
  <si>
    <t>EMI_per_sqm.kgCO2.LT.Res.HHnew.Thermal.SH.Geo.SC</t>
  </si>
  <si>
    <t>EMI_per_sqm.kgCO2.LT.Res.HHnew.Thermal.SH.Geo.SC.AC.Elec</t>
  </si>
  <si>
    <t>EMI_per_sqm.kgCO2.LT.Res.HHnew.Thermal.SH.Geo.WH</t>
  </si>
  <si>
    <t>EMI_per_sqm.kgCO2.LT.Res.HHnew.Thermal.SH.Geo.WH.Geo.NoSolar.Geo</t>
  </si>
  <si>
    <t>EMI_per_sqm.kgCO2.LT.Res.HHnew.Thermal.SH.Geo.WH.Geo.Solar</t>
  </si>
  <si>
    <t>EMI_per_sqm.kgCO2.LT.Res.HHnew.Thermal.SH.Geo.WH.Geo.Solar.Geo</t>
  </si>
  <si>
    <t>EMI_per_sqm.kgCO2.LT.Res.HHnew.Thermal.SH.Geo.WH.Geo.Solar.Solar</t>
  </si>
  <si>
    <t>EMI_per_sqm.kgCO2.LT.Res.HHnew.Thermal.SH.Geo.WH.Elc.NoSolar.Elec</t>
  </si>
  <si>
    <t>EMI_per_sqm.kgCO2.LT.Res.HHnew.Thermal.SH.Geo.WH.Elc.Solar</t>
  </si>
  <si>
    <t>EMI_per_sqm.kgCO2.LT.Res.HHnew.Thermal.SH.Geo.WH.Elc.Solar.Elec</t>
  </si>
  <si>
    <t>EMI_per_sqm.kgCO2.LT.Res.HHnew.Thermal.SH.Geo.WH.Elc.Solar.Solar</t>
  </si>
  <si>
    <t>EMI_per_sqm.kgCO2.LT.Res.HHnew.Thermal.SH.Geo.CO</t>
  </si>
  <si>
    <t>EMI_per_sqm.kgCO2.LT.Res.HHnew.Thermal.SH.Geo.CO.LPG.LPG</t>
  </si>
  <si>
    <t>EMI_per_sqm.kgCO2.LT.Res.HHnew.Thermal.SH.Geo.CO.Elc.Elec</t>
  </si>
  <si>
    <t>EMI_per_sqm.kgCO2.LT.Res.HHnew.Thermal.SH.DistrHeat</t>
  </si>
  <si>
    <t>EMI_per_sqm.kgCO2.LT.Res.HHnew.Thermal.SH.DistrHeat.SH</t>
  </si>
  <si>
    <t>EMI_per_sqm.kgCO2.LT.Res.HHnew.Thermal.SH.DistrHeat.SH.Steam_Distr</t>
  </si>
  <si>
    <t>EMI_per_sqm.kgCO2.LT.Res.HHnew.Thermal.SH.DistrHeat.SH.Elec</t>
  </si>
  <si>
    <t>EMI_per_sqm.kgCO2.LT.Res.HHnew.Thermal.SH.DistrHeat.SC</t>
  </si>
  <si>
    <t>EMI_per_sqm.kgCO2.LT.Res.HHnew.Thermal.SH.DistrHeat.SC.AC.Elec</t>
  </si>
  <si>
    <t>EMI_per_sqm.kgCO2.LT.Res.HHnew.Thermal.SH.DistrHeat.WH</t>
  </si>
  <si>
    <t>EMI_per_sqm.kgCO2.LT.Res.HHnew.Thermal.SH.DistrHeat.WH.DistrHeat.NoSolar.Steam_Distr</t>
  </si>
  <si>
    <t>EMI_per_sqm.kgCO2.LT.Res.HHnew.Thermal.SH.DistrHeat.WH.DistrHeat.Solar</t>
  </si>
  <si>
    <t>EMI_per_sqm.kgCO2.LT.Res.HHnew.Thermal.SH.DistrHeat.WH.DistrHeat.Solar.Steam_Distr</t>
  </si>
  <si>
    <t>EMI_per_sqm.kgCO2.LT.Res.HHnew.Thermal.SH.DistrHeat.WH.DistrHeat.Solar.Solar</t>
  </si>
  <si>
    <t>EMI_per_sqm.kgCO2.LT.Res.HHnew.Thermal.SH.DistrHeat.WH.Elc.NoSolar.Elec</t>
  </si>
  <si>
    <t>EMI_per_sqm.kgCO2.LT.Res.HHnew.Thermal.SH.DistrHeat.WH.Elc.Solar</t>
  </si>
  <si>
    <t>EMI_per_sqm.kgCO2.LT.Res.HHnew.Thermal.SH.DistrHeat.WH.Elc.Solar.Elec</t>
  </si>
  <si>
    <t>EMI_per_sqm.kgCO2.LT.Res.HHnew.Thermal.SH.DistrHeat.WH.Elc.Solar.Solar</t>
  </si>
  <si>
    <t>EMI_per_sqm.kgCO2.LT.Res.HHnew.Thermal.SH.DistrHeat.CO</t>
  </si>
  <si>
    <t>EMI_per_sqm.kgCO2.LT.Res.HHnew.Thermal.SH.DistrHeat.CO.LPG.LPG</t>
  </si>
  <si>
    <t>EMI_per_sqm.kgCO2.LT.Res.HHnew.Thermal.SH.DistrHeat.CO.Elc.Elec</t>
  </si>
  <si>
    <t>EMI_per_sqm.kgCO2.LT.Res.HHnew.Thermal.SH.AdvElc</t>
  </si>
  <si>
    <t>EMI_per_sqm.kgCO2.LT.Res.HHnew.Thermal.SH.AdvElc.SH</t>
  </si>
  <si>
    <t>EMI_per_sqm.kgCO2.LT.Res.HHnew.Thermal.SH.AdvElc.SH.Elec</t>
  </si>
  <si>
    <t>EMI_per_sqm.kgCO2.LT.Res.HHnew.Thermal.SH.AdvElc.SC</t>
  </si>
  <si>
    <t>EMI_per_sqm.kgCO2.LT.Res.HHnew.Thermal.SH.AdvElc.SC.AC.Elec</t>
  </si>
  <si>
    <t>EMI_per_sqm.kgCO2.LT.Res.HHnew.Thermal.SH.AdvElc.WH</t>
  </si>
  <si>
    <t>EMI_per_sqm.kgCO2.LT.Res.HHnew.Thermal.SH.AdvElc.WH.LPG.NoSolar.LPG</t>
  </si>
  <si>
    <t>EMI_per_sqm.kgCO2.LT.Res.HHnew.Thermal.SH.AdvElc.WH.LPG.Solar</t>
  </si>
  <si>
    <t>EMI_per_sqm.kgCO2.LT.Res.HHnew.Thermal.SH.AdvElc.WH.LPG.Solar.LPG</t>
  </si>
  <si>
    <t>EMI_per_sqm.kgCO2.LT.Res.HHnew.Thermal.SH.AdvElc.WH.LPG.Solar.Solar</t>
  </si>
  <si>
    <t>EMI_per_sqm.kgCO2.LT.Res.HHnew.Thermal.SH.AdvElc.WH.Elc.NoSolar.Elec</t>
  </si>
  <si>
    <t>EMI_per_sqm.kgCO2.LT.Res.HHnew.Thermal.SH.AdvElc.WH.Elc.Solar</t>
  </si>
  <si>
    <t>EMI_per_sqm.kgCO2.LT.Res.HHnew.Thermal.SH.AdvElc.WH.Elc.Solar.Elec</t>
  </si>
  <si>
    <t>EMI_per_sqm.kgCO2.LT.Res.HHnew.Thermal.SH.AdvElc.WH.Elc.Solar.Solar</t>
  </si>
  <si>
    <t>EMI_per_sqm.kgCO2.LT.Res.HHnew.Thermal.SH.AdvElc.CO</t>
  </si>
  <si>
    <t>EMI_per_sqm.kgCO2.LT.Res.HHnew.Thermal.SH.AdvElc.CO.LPG.LPG</t>
  </si>
  <si>
    <t>EMI_per_sqm.kgCO2.LT.Res.HHnew.Thermal.SH.AdvElc.CO.Elc.Elec</t>
  </si>
  <si>
    <t>EMI_per_sqm.kgCO2.LT.Res.HHnew.Thermal.SH.ConvElc</t>
  </si>
  <si>
    <t>EMI_per_sqm.kgCO2.LT.Res.HHnew.Thermal.SH.ConvElc.SH</t>
  </si>
  <si>
    <t>EMI_per_sqm.kgCO2.LT.Res.HHnew.Thermal.SH.ConvElc.SH.Elec</t>
  </si>
  <si>
    <t>EMI_per_sqm.kgCO2.LT.Res.HHnew.Thermal.SH.ConvElc.SC</t>
  </si>
  <si>
    <t>EMI_per_sqm.kgCO2.LT.Res.HHnew.Thermal.SH.ConvElc.SC.AC.Elec</t>
  </si>
  <si>
    <t>EMI_per_sqm.kgCO2.LT.Res.HHnew.Thermal.SH.ConvElc.WH</t>
  </si>
  <si>
    <t>EMI_per_sqm.kgCO2.LT.Res.HHnew.Thermal.SH.ConvElc.WH.LPG.NoSolar.LPG</t>
  </si>
  <si>
    <t>EMI_per_sqm.kgCO2.LT.Res.HHnew.Thermal.SH.ConvElc.WH.LPG.Solar</t>
  </si>
  <si>
    <t>EMI_per_sqm.kgCO2.LT.Res.HHnew.Thermal.SH.ConvElc.WH.LPG.Solar.LPG</t>
  </si>
  <si>
    <t>EMI_per_sqm.kgCO2.LT.Res.HHnew.Thermal.SH.ConvElc.WH.LPG.Solar.Solar</t>
  </si>
  <si>
    <t>EMI_per_sqm.kgCO2.LT.Res.HHnew.Thermal.SH.ConvElc.WH.Elc.NoSolar.Elec</t>
  </si>
  <si>
    <t>EMI_per_sqm.kgCO2.LT.Res.HHnew.Thermal.SH.ConvElc.WH.Elc.Solar</t>
  </si>
  <si>
    <t>EMI_per_sqm.kgCO2.LT.Res.HHnew.Thermal.SH.ConvElc.WH.Elc.Solar.Elec</t>
  </si>
  <si>
    <t>EMI_per_sqm.kgCO2.LT.Res.HHnew.Thermal.SH.ConvElc.WH.Elc.Solar.Solar</t>
  </si>
  <si>
    <t>EMI_per_sqm.kgCO2.LT.Res.HHnew.Thermal.SH.ConvElc.CO</t>
  </si>
  <si>
    <t>EMI_per_sqm.kgCO2.LT.Res.HHnew.Thermal.SH.ConvElc.CO.LPG.LPG</t>
  </si>
  <si>
    <t>EMI_per_sqm.kgCO2.LT.Res.HHnew.Thermal.SH.ConvElc.CO.Elc.Elec</t>
  </si>
  <si>
    <t>LT - Household type: Solids</t>
  </si>
  <si>
    <t>LT - Household type: LPG</t>
  </si>
  <si>
    <t>LT - Household type: Diesel oil</t>
  </si>
  <si>
    <t>LT - Household type: Gas</t>
  </si>
  <si>
    <t>LT - Household type: Biomass</t>
  </si>
  <si>
    <t>LT - Household type: Geothermal</t>
  </si>
  <si>
    <t>LT - Household type: Distributed heat</t>
  </si>
  <si>
    <t>LT - Household type: Advanced electric heating</t>
  </si>
  <si>
    <t>LT - Household type: Conventional electric heating</t>
  </si>
  <si>
    <t>LT - Residential / specific electric uses</t>
  </si>
  <si>
    <t>LT - Refrigerators and freezers</t>
  </si>
  <si>
    <t>LT - Washing machines</t>
  </si>
  <si>
    <t>LT - Clothes dryers</t>
  </si>
  <si>
    <t>LT - Dishwashers</t>
  </si>
  <si>
    <t>LT - TV and multimedia</t>
  </si>
  <si>
    <t>LT - ICT equipment</t>
  </si>
  <si>
    <t>LT - Lighting</t>
  </si>
  <si>
    <t>LT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</si>
</sst>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45432.786562499998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12424.493427208443</v>
      </c>
      <c r="C3" s="182">
        <v>12941.022699217217</v>
      </c>
      <c r="D3" s="182">
        <v>13719.561145303718</v>
      </c>
      <c r="E3" s="182">
        <v>15278.499814333458</v>
      </c>
      <c r="F3" s="182">
        <v>16938.813464757299</v>
      </c>
      <c r="G3" s="182">
        <v>18896.919033773203</v>
      </c>
      <c r="H3" s="182">
        <v>20621.417596365824</v>
      </c>
      <c r="I3" s="182">
        <v>23193.87986972</v>
      </c>
      <c r="J3" s="182">
        <v>24092.844295699291</v>
      </c>
      <c r="K3" s="182">
        <v>19902.810955855883</v>
      </c>
      <c r="L3" s="182">
        <v>19289.483016151044</v>
      </c>
      <c r="M3" s="182">
        <v>20122.425864909394</v>
      </c>
      <c r="N3" s="182">
        <v>20743.344450879751</v>
      </c>
      <c r="O3" s="182">
        <v>21637.260143765223</v>
      </c>
      <c r="P3" s="182">
        <v>22436.853309569779</v>
      </c>
      <c r="Q3" s="182">
        <v>23346.5</v>
      </c>
      <c r="R3" s="182">
        <v>24300.178323756689</v>
      </c>
      <c r="S3" s="182">
        <v>25166.470481276257</v>
      </c>
      <c r="T3" s="182">
        <v>26080.446052288069</v>
      </c>
      <c r="U3" s="182">
        <v>26795.378063127559</v>
      </c>
      <c r="V3" s="182">
        <v>25900.391082595921</v>
      </c>
      <c r="W3" s="182">
        <v>28007.355601109368</v>
      </c>
      <c r="DA3" s="210" t="s">
        <v>221</v>
      </c>
    </row>
    <row r="4" spans="1:105" ht="12" customHeight="1" x14ac:dyDescent="0.25">
      <c r="A4" s="183" t="s">
        <v>90</v>
      </c>
      <c r="B4" s="36">
        <v>3512074</v>
      </c>
      <c r="C4" s="36">
        <v>3486998</v>
      </c>
      <c r="D4" s="36">
        <v>3454637</v>
      </c>
      <c r="E4" s="36">
        <v>3431497</v>
      </c>
      <c r="F4" s="36">
        <v>3398929</v>
      </c>
      <c r="G4" s="36">
        <v>3355220</v>
      </c>
      <c r="H4" s="36">
        <v>3289835</v>
      </c>
      <c r="I4" s="36">
        <v>3249983</v>
      </c>
      <c r="J4" s="36">
        <v>3212605</v>
      </c>
      <c r="K4" s="36">
        <v>3183856</v>
      </c>
      <c r="L4" s="36">
        <v>3141976</v>
      </c>
      <c r="M4" s="36">
        <v>3052588</v>
      </c>
      <c r="N4" s="36">
        <v>3003641</v>
      </c>
      <c r="O4" s="36">
        <v>2971905</v>
      </c>
      <c r="P4" s="36">
        <v>2943472</v>
      </c>
      <c r="Q4" s="36">
        <v>2921262</v>
      </c>
      <c r="R4" s="36">
        <v>2888558</v>
      </c>
      <c r="S4" s="36">
        <v>2847904</v>
      </c>
      <c r="T4" s="36">
        <v>2808901</v>
      </c>
      <c r="U4" s="36">
        <v>2794184</v>
      </c>
      <c r="V4" s="36">
        <v>2794090</v>
      </c>
      <c r="W4" s="36">
        <v>2795680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1369971</v>
      </c>
      <c r="C6" s="35">
        <v>1365154</v>
      </c>
      <c r="D6" s="35">
        <v>1357439</v>
      </c>
      <c r="E6" s="35">
        <v>1353304</v>
      </c>
      <c r="F6" s="35">
        <v>1345406</v>
      </c>
      <c r="G6" s="35">
        <v>1333023</v>
      </c>
      <c r="H6" s="35">
        <v>1293683</v>
      </c>
      <c r="I6" s="35">
        <v>1274503</v>
      </c>
      <c r="J6" s="35">
        <v>1310198</v>
      </c>
      <c r="K6" s="35">
        <v>1297415</v>
      </c>
      <c r="L6" s="35">
        <v>1315735</v>
      </c>
      <c r="M6" s="35">
        <v>1302299</v>
      </c>
      <c r="N6" s="35">
        <v>1295231</v>
      </c>
      <c r="O6" s="35">
        <v>1307481</v>
      </c>
      <c r="P6" s="35">
        <v>1300120</v>
      </c>
      <c r="Q6" s="35">
        <v>1307637</v>
      </c>
      <c r="R6" s="35">
        <v>1315972</v>
      </c>
      <c r="S6" s="35">
        <v>1312398</v>
      </c>
      <c r="T6" s="35">
        <v>1293233</v>
      </c>
      <c r="U6" s="35">
        <v>1293604</v>
      </c>
      <c r="V6" s="35">
        <v>1286413</v>
      </c>
      <c r="W6" s="35">
        <v>1333181</v>
      </c>
      <c r="DA6" s="59" t="s">
        <v>223</v>
      </c>
    </row>
    <row r="7" spans="1:105" ht="12" customHeight="1" x14ac:dyDescent="0.25">
      <c r="A7" s="185" t="s">
        <v>187</v>
      </c>
      <c r="B7" s="114">
        <v>82971.546170755115</v>
      </c>
      <c r="C7" s="114">
        <v>82679.807193868357</v>
      </c>
      <c r="D7" s="114">
        <v>82183.159959121549</v>
      </c>
      <c r="E7" s="114">
        <v>82050.122742345484</v>
      </c>
      <c r="F7" s="114">
        <v>81838.654773168179</v>
      </c>
      <c r="G7" s="114">
        <v>81753.751788687965</v>
      </c>
      <c r="H7" s="114">
        <v>79942.489459013814</v>
      </c>
      <c r="I7" s="114">
        <v>79092.158600504015</v>
      </c>
      <c r="J7" s="114">
        <v>82072.128932924359</v>
      </c>
      <c r="K7" s="114">
        <v>81618.685369565224</v>
      </c>
      <c r="L7" s="114">
        <v>82868.708681521748</v>
      </c>
      <c r="M7" s="114">
        <v>82175.066900000005</v>
      </c>
      <c r="N7" s="114">
        <v>82402.984789299997</v>
      </c>
      <c r="O7" s="114">
        <v>84661.047275235891</v>
      </c>
      <c r="P7" s="114">
        <v>85193.531782956139</v>
      </c>
      <c r="Q7" s="114">
        <v>86886.90775677863</v>
      </c>
      <c r="R7" s="114">
        <v>88666.039988878896</v>
      </c>
      <c r="S7" s="114">
        <v>89485.277927874267</v>
      </c>
      <c r="T7" s="114">
        <v>89103.753700000001</v>
      </c>
      <c r="U7" s="114">
        <v>89776.117600000012</v>
      </c>
      <c r="V7" s="114">
        <v>89662.986100000009</v>
      </c>
      <c r="W7" s="114">
        <v>93322.67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32618</v>
      </c>
      <c r="D8" s="138">
        <v>32504</v>
      </c>
      <c r="E8" s="138">
        <v>32320</v>
      </c>
      <c r="F8" s="138">
        <v>32222</v>
      </c>
      <c r="G8" s="138">
        <v>32033</v>
      </c>
      <c r="H8" s="138">
        <v>31739</v>
      </c>
      <c r="I8" s="138">
        <v>30802</v>
      </c>
      <c r="J8" s="138">
        <v>66040</v>
      </c>
      <c r="K8" s="138">
        <v>31195</v>
      </c>
      <c r="L8" s="138">
        <v>49211</v>
      </c>
      <c r="M8" s="138">
        <v>31327</v>
      </c>
      <c r="N8" s="138">
        <v>31007</v>
      </c>
      <c r="O8" s="138">
        <v>43089</v>
      </c>
      <c r="P8" s="138">
        <v>31131</v>
      </c>
      <c r="Q8" s="138">
        <v>38472</v>
      </c>
      <c r="R8" s="138">
        <v>39469</v>
      </c>
      <c r="S8" s="138">
        <v>31333</v>
      </c>
      <c r="T8" s="138">
        <v>31248</v>
      </c>
      <c r="U8" s="138">
        <v>31162</v>
      </c>
      <c r="V8" s="138">
        <v>30800</v>
      </c>
      <c r="W8" s="138">
        <v>77397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1975.491373903307</v>
      </c>
      <c r="D9" s="39">
        <v>1939.1945571171093</v>
      </c>
      <c r="E9" s="39">
        <v>2074.8399686934713</v>
      </c>
      <c r="F9" s="39">
        <v>2218.3779417001497</v>
      </c>
      <c r="G9" s="39">
        <v>2605.1278225370629</v>
      </c>
      <c r="H9" s="39">
        <v>2493.5985252425594</v>
      </c>
      <c r="I9" s="39">
        <v>2176.8017017463571</v>
      </c>
      <c r="J9" s="39">
        <v>4817.7987014526589</v>
      </c>
      <c r="K9" s="39">
        <v>2210.0600126271165</v>
      </c>
      <c r="L9" s="39">
        <v>3120.9198730959906</v>
      </c>
      <c r="M9" s="39">
        <v>2017.4048911753487</v>
      </c>
      <c r="N9" s="39">
        <v>2533.9094909116393</v>
      </c>
      <c r="O9" s="39">
        <v>4125.8096954461071</v>
      </c>
      <c r="P9" s="39">
        <v>2863.7314868203248</v>
      </c>
      <c r="Q9" s="39">
        <v>3568.1486600441131</v>
      </c>
      <c r="R9" s="39">
        <v>3664.7459556610556</v>
      </c>
      <c r="S9" s="39">
        <v>2933.3613490402204</v>
      </c>
      <c r="T9" s="39">
        <v>2671.711612232044</v>
      </c>
      <c r="U9" s="39">
        <v>2537.2040156986045</v>
      </c>
      <c r="V9" s="39">
        <v>2187.7726874413056</v>
      </c>
      <c r="W9" s="39">
        <v>5514.7125740843767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3566.72</v>
      </c>
      <c r="C11" s="41">
        <v>4011.72</v>
      </c>
      <c r="D11" s="41">
        <v>3834.5</v>
      </c>
      <c r="E11" s="41">
        <v>4085.35</v>
      </c>
      <c r="F11" s="41">
        <v>4071.09</v>
      </c>
      <c r="G11" s="41">
        <v>4020.15</v>
      </c>
      <c r="H11" s="41">
        <v>3892.89</v>
      </c>
      <c r="I11" s="41">
        <v>3739.7</v>
      </c>
      <c r="J11" s="41">
        <v>3555.94</v>
      </c>
      <c r="K11" s="41">
        <v>3949.81</v>
      </c>
      <c r="L11" s="41">
        <v>4415</v>
      </c>
      <c r="M11" s="41">
        <v>3767.86</v>
      </c>
      <c r="N11" s="41">
        <v>4081.27</v>
      </c>
      <c r="O11" s="41">
        <v>3873.17</v>
      </c>
      <c r="P11" s="41">
        <v>3729.28</v>
      </c>
      <c r="Q11" s="41">
        <v>3523.32</v>
      </c>
      <c r="R11" s="41">
        <v>3829.94</v>
      </c>
      <c r="S11" s="41">
        <v>3761.5</v>
      </c>
      <c r="T11" s="41">
        <v>3687.57</v>
      </c>
      <c r="U11" s="41">
        <v>3391.36</v>
      </c>
      <c r="V11" s="41">
        <v>3305.64</v>
      </c>
      <c r="W11" s="41">
        <v>4016.22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3813.9895238095237</v>
      </c>
      <c r="C12" s="187">
        <f t="shared" ref="C12:W12" si="0">AVERAGE($B11:$V11)</f>
        <v>3813.9895238095237</v>
      </c>
      <c r="D12" s="187">
        <f t="shared" si="0"/>
        <v>3813.9895238095237</v>
      </c>
      <c r="E12" s="187">
        <f t="shared" si="0"/>
        <v>3813.9895238095237</v>
      </c>
      <c r="F12" s="187">
        <f t="shared" si="0"/>
        <v>3813.9895238095237</v>
      </c>
      <c r="G12" s="187">
        <f t="shared" si="0"/>
        <v>3813.9895238095237</v>
      </c>
      <c r="H12" s="187">
        <f t="shared" si="0"/>
        <v>3813.9895238095237</v>
      </c>
      <c r="I12" s="187">
        <f t="shared" si="0"/>
        <v>3813.9895238095237</v>
      </c>
      <c r="J12" s="187">
        <f t="shared" si="0"/>
        <v>3813.9895238095237</v>
      </c>
      <c r="K12" s="187">
        <f t="shared" si="0"/>
        <v>3813.9895238095237</v>
      </c>
      <c r="L12" s="187">
        <f t="shared" si="0"/>
        <v>3813.9895238095237</v>
      </c>
      <c r="M12" s="187">
        <f t="shared" si="0"/>
        <v>3813.9895238095237</v>
      </c>
      <c r="N12" s="187">
        <f t="shared" si="0"/>
        <v>3813.9895238095237</v>
      </c>
      <c r="O12" s="187">
        <f t="shared" si="0"/>
        <v>3813.9895238095237</v>
      </c>
      <c r="P12" s="187">
        <f t="shared" si="0"/>
        <v>3813.9895238095237</v>
      </c>
      <c r="Q12" s="187">
        <f t="shared" si="0"/>
        <v>3813.9895238095237</v>
      </c>
      <c r="R12" s="187">
        <f t="shared" si="0"/>
        <v>3813.9895238095237</v>
      </c>
      <c r="S12" s="187">
        <f t="shared" si="0"/>
        <v>3813.9895238095237</v>
      </c>
      <c r="T12" s="187">
        <f t="shared" si="0"/>
        <v>3813.9895238095237</v>
      </c>
      <c r="U12" s="187">
        <f t="shared" si="0"/>
        <v>3813.9895238095237</v>
      </c>
      <c r="V12" s="187">
        <f t="shared" si="0"/>
        <v>3813.9895238095237</v>
      </c>
      <c r="W12" s="187">
        <f t="shared" si="0"/>
        <v>3813.9895238095237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0.93516774960552485</v>
      </c>
      <c r="C13" s="189">
        <f t="shared" si="1"/>
        <v>1.0518434764846909</v>
      </c>
      <c r="D13" s="189">
        <f t="shared" si="1"/>
        <v>1.0053776959958689</v>
      </c>
      <c r="E13" s="189">
        <f t="shared" si="1"/>
        <v>1.071148720911911</v>
      </c>
      <c r="F13" s="189">
        <f t="shared" si="1"/>
        <v>1.0674098537988843</v>
      </c>
      <c r="G13" s="189">
        <f t="shared" si="1"/>
        <v>1.0540537604792781</v>
      </c>
      <c r="H13" s="189">
        <f t="shared" si="1"/>
        <v>1.0206871245182834</v>
      </c>
      <c r="I13" s="189">
        <f t="shared" si="1"/>
        <v>0.98052183328093645</v>
      </c>
      <c r="J13" s="189">
        <f t="shared" si="1"/>
        <v>0.93234131289595779</v>
      </c>
      <c r="K13" s="189">
        <f t="shared" si="1"/>
        <v>1.0356111298530297</v>
      </c>
      <c r="L13" s="189">
        <f t="shared" si="1"/>
        <v>1.1575805262281291</v>
      </c>
      <c r="M13" s="189">
        <f t="shared" si="1"/>
        <v>0.98790517815490797</v>
      </c>
      <c r="N13" s="189">
        <f t="shared" si="1"/>
        <v>1.0700789749216482</v>
      </c>
      <c r="O13" s="189">
        <f t="shared" si="1"/>
        <v>1.0155166855653461</v>
      </c>
      <c r="P13" s="189">
        <f t="shared" si="1"/>
        <v>0.97778978592345134</v>
      </c>
      <c r="Q13" s="189">
        <f t="shared" si="1"/>
        <v>0.92378858882674797</v>
      </c>
      <c r="R13" s="189">
        <f t="shared" ref="R13:V13" si="2">R11/R12</f>
        <v>1.0041820975361633</v>
      </c>
      <c r="S13" s="189">
        <f t="shared" si="2"/>
        <v>0.98623763293479227</v>
      </c>
      <c r="T13" s="189">
        <f t="shared" si="2"/>
        <v>0.96685373071417036</v>
      </c>
      <c r="U13" s="189">
        <f t="shared" si="2"/>
        <v>0.88918964743579343</v>
      </c>
      <c r="V13" s="189">
        <f t="shared" si="2"/>
        <v>0.8667144939344853</v>
      </c>
      <c r="W13" s="189">
        <f t="shared" ref="W13" si="3">W11/W12</f>
        <v>1.0530233433857161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2.563611930471521</v>
      </c>
      <c r="C17" s="14">
        <f t="shared" si="4"/>
        <v>2.5542891131696499</v>
      </c>
      <c r="D17" s="14">
        <f t="shared" si="4"/>
        <v>2.5449666614853412</v>
      </c>
      <c r="E17" s="14">
        <f t="shared" si="4"/>
        <v>2.5356438760248992</v>
      </c>
      <c r="F17" s="14">
        <f t="shared" si="4"/>
        <v>2.5263221659484199</v>
      </c>
      <c r="G17" s="14">
        <f t="shared" si="4"/>
        <v>2.5170008319436348</v>
      </c>
      <c r="H17" s="14">
        <f t="shared" si="4"/>
        <v>2.5429993282743917</v>
      </c>
      <c r="I17" s="14">
        <f t="shared" si="4"/>
        <v>2.5500002746168509</v>
      </c>
      <c r="J17" s="14">
        <f t="shared" si="4"/>
        <v>2.4519996214312645</v>
      </c>
      <c r="K17" s="14">
        <f t="shared" si="4"/>
        <v>2.4539996839870049</v>
      </c>
      <c r="L17" s="14">
        <f t="shared" si="4"/>
        <v>2.3880006232258015</v>
      </c>
      <c r="M17" s="14">
        <f t="shared" si="4"/>
        <v>2.3439993427008696</v>
      </c>
      <c r="N17" s="14">
        <f t="shared" si="4"/>
        <v>2.3190002401116097</v>
      </c>
      <c r="O17" s="14">
        <f t="shared" si="4"/>
        <v>2.2730005254378458</v>
      </c>
      <c r="P17" s="14">
        <f t="shared" si="4"/>
        <v>2.2640002461311264</v>
      </c>
      <c r="Q17" s="14">
        <f t="shared" si="4"/>
        <v>2.2340007203834094</v>
      </c>
      <c r="R17" s="14">
        <f t="shared" ref="R17:V17" si="5">R4/R6</f>
        <v>2.194999589656923</v>
      </c>
      <c r="S17" s="14">
        <f t="shared" si="5"/>
        <v>2.1700002590677525</v>
      </c>
      <c r="T17" s="14">
        <f t="shared" si="5"/>
        <v>2.1719991679766908</v>
      </c>
      <c r="U17" s="14">
        <f t="shared" si="5"/>
        <v>2.159999505258178</v>
      </c>
      <c r="V17" s="14">
        <f t="shared" si="5"/>
        <v>2.1720007493705364</v>
      </c>
      <c r="W17" s="14">
        <f t="shared" ref="W17" si="6">W4/W6</f>
        <v>2.0969995822022667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23.624657729522532</v>
      </c>
      <c r="C18" s="94">
        <f t="shared" si="7"/>
        <v>23.710884604427175</v>
      </c>
      <c r="D18" s="94">
        <f t="shared" si="7"/>
        <v>23.789231678790436</v>
      </c>
      <c r="E18" s="94">
        <f t="shared" si="7"/>
        <v>23.910882842778381</v>
      </c>
      <c r="F18" s="94">
        <f t="shared" si="7"/>
        <v>24.07777708012382</v>
      </c>
      <c r="G18" s="94">
        <f t="shared" si="7"/>
        <v>24.366137477926323</v>
      </c>
      <c r="H18" s="94">
        <f t="shared" si="7"/>
        <v>24.299847700268803</v>
      </c>
      <c r="I18" s="94">
        <f t="shared" si="7"/>
        <v>24.336176097076205</v>
      </c>
      <c r="J18" s="94">
        <f t="shared" si="7"/>
        <v>25.546909418656934</v>
      </c>
      <c r="K18" s="94">
        <f t="shared" si="7"/>
        <v>25.635168603594263</v>
      </c>
      <c r="L18" s="94">
        <f t="shared" si="7"/>
        <v>26.374710908524364</v>
      </c>
      <c r="M18" s="94">
        <f t="shared" si="7"/>
        <v>26.919802770632657</v>
      </c>
      <c r="N18" s="94">
        <f t="shared" si="7"/>
        <v>27.434365421599985</v>
      </c>
      <c r="O18" s="94">
        <f t="shared" si="7"/>
        <v>28.4871310742557</v>
      </c>
      <c r="P18" s="94">
        <f t="shared" si="7"/>
        <v>28.943211208720903</v>
      </c>
      <c r="Q18" s="94">
        <f t="shared" si="7"/>
        <v>29.742935675327523</v>
      </c>
      <c r="R18" s="94">
        <f t="shared" ref="R18:V18" si="8">R7*1000/R4</f>
        <v>30.695606592936301</v>
      </c>
      <c r="S18" s="94">
        <f t="shared" si="8"/>
        <v>31.421451680911389</v>
      </c>
      <c r="T18" s="94">
        <f t="shared" si="8"/>
        <v>31.721927437100845</v>
      </c>
      <c r="U18" s="94">
        <f t="shared" si="8"/>
        <v>32.129636988831088</v>
      </c>
      <c r="V18" s="94">
        <f t="shared" si="8"/>
        <v>32.090228339101465</v>
      </c>
      <c r="W18" s="94">
        <f t="shared" ref="W18" si="9">W7*1000/W4</f>
        <v>33.381027156183826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60.564454408710198</v>
      </c>
      <c r="C19" s="15">
        <f t="shared" si="10"/>
        <v>60.564454408710191</v>
      </c>
      <c r="D19" s="15">
        <f t="shared" si="10"/>
        <v>60.542801524872615</v>
      </c>
      <c r="E19" s="15">
        <f t="shared" si="10"/>
        <v>60.629483650639827</v>
      </c>
      <c r="F19" s="15">
        <f t="shared" si="10"/>
        <v>60.828221944281637</v>
      </c>
      <c r="G19" s="15">
        <f t="shared" si="10"/>
        <v>61.329588303193539</v>
      </c>
      <c r="H19" s="15">
        <f t="shared" si="10"/>
        <v>61.794496378953589</v>
      </c>
      <c r="I19" s="15">
        <f t="shared" si="10"/>
        <v>62.057255730668352</v>
      </c>
      <c r="J19" s="15">
        <f t="shared" si="10"/>
        <v>62.641012223285607</v>
      </c>
      <c r="K19" s="15">
        <f t="shared" si="10"/>
        <v>62.908695652173911</v>
      </c>
      <c r="L19" s="15">
        <f t="shared" si="10"/>
        <v>62.982826086956528</v>
      </c>
      <c r="M19" s="15">
        <f t="shared" si="10"/>
        <v>63.1</v>
      </c>
      <c r="N19" s="15">
        <f t="shared" si="10"/>
        <v>63.620299999999993</v>
      </c>
      <c r="O19" s="15">
        <f t="shared" si="10"/>
        <v>64.751263899999998</v>
      </c>
      <c r="P19" s="15">
        <f t="shared" si="10"/>
        <v>65.5274373003693</v>
      </c>
      <c r="Q19" s="15">
        <f t="shared" si="10"/>
        <v>66.445739724999086</v>
      </c>
      <c r="R19" s="15">
        <f t="shared" ref="R19:V19" si="11">R7*1000/R6</f>
        <v>67.376843875765516</v>
      </c>
      <c r="S19" s="15">
        <f t="shared" si="11"/>
        <v>68.184558287862572</v>
      </c>
      <c r="T19" s="15">
        <f t="shared" si="11"/>
        <v>68.900000000000006</v>
      </c>
      <c r="U19" s="15">
        <f t="shared" si="11"/>
        <v>69.400000000000006</v>
      </c>
      <c r="V19" s="15">
        <f t="shared" si="11"/>
        <v>69.7</v>
      </c>
      <c r="W19" s="15">
        <f t="shared" ref="W19" si="12">W7*1000/W6</f>
        <v>70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23.71088460442715</v>
      </c>
      <c r="D20" s="4">
        <f t="shared" si="13"/>
        <v>23.442421838216365</v>
      </c>
      <c r="E20" s="4">
        <f t="shared" si="13"/>
        <v>25.317743479899001</v>
      </c>
      <c r="F20" s="4">
        <f t="shared" si="13"/>
        <v>27.251744736478663</v>
      </c>
      <c r="G20" s="4">
        <f t="shared" si="13"/>
        <v>32.310826280333309</v>
      </c>
      <c r="H20" s="4">
        <f t="shared" si="13"/>
        <v>30.894918054648546</v>
      </c>
      <c r="I20" s="4">
        <f t="shared" si="13"/>
        <v>27.714032668114655</v>
      </c>
      <c r="J20" s="4">
        <f t="shared" si="13"/>
        <v>29.752344007249729</v>
      </c>
      <c r="K20" s="4">
        <f t="shared" si="13"/>
        <v>28.869853122122304</v>
      </c>
      <c r="L20" s="4">
        <f t="shared" si="13"/>
        <v>26.557426768879129</v>
      </c>
      <c r="M20" s="4">
        <f t="shared" si="13"/>
        <v>27.473676286770459</v>
      </c>
      <c r="N20" s="4">
        <f t="shared" si="13"/>
        <v>35.239566340715569</v>
      </c>
      <c r="O20" s="4">
        <f t="shared" si="13"/>
        <v>42.125322699207167</v>
      </c>
      <c r="P20" s="4">
        <f t="shared" si="13"/>
        <v>40.631490446919777</v>
      </c>
      <c r="Q20" s="4">
        <f t="shared" si="13"/>
        <v>41.515939197939375</v>
      </c>
      <c r="R20" s="4">
        <f t="shared" ref="R20:V20" si="14">IF(SUM(R21)=0,"",R21/R17)</f>
        <v>42.301260402285862</v>
      </c>
      <c r="S20" s="4">
        <f t="shared" si="14"/>
        <v>43.142350305978916</v>
      </c>
      <c r="T20" s="4">
        <f t="shared" si="14"/>
        <v>39.364768121280342</v>
      </c>
      <c r="U20" s="4">
        <f t="shared" si="14"/>
        <v>37.694363577286389</v>
      </c>
      <c r="V20" s="4">
        <f t="shared" si="14"/>
        <v>32.703294776333244</v>
      </c>
      <c r="W20" s="4">
        <f t="shared" ref="W20" si="15">IF(SUM(W21)=0,"",W21/W17)</f>
        <v>33.978203325352034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60.564454408710134</v>
      </c>
      <c r="D21" s="3">
        <f t="shared" si="16"/>
        <v>59.660182042736558</v>
      </c>
      <c r="E21" s="3">
        <f t="shared" si="16"/>
        <v>64.196781209575221</v>
      </c>
      <c r="F21" s="3">
        <f t="shared" si="16"/>
        <v>68.846686788534228</v>
      </c>
      <c r="G21" s="3">
        <f t="shared" si="16"/>
        <v>81.326376628385191</v>
      </c>
      <c r="H21" s="3">
        <f t="shared" si="16"/>
        <v>78.565755860063632</v>
      </c>
      <c r="I21" s="3">
        <f t="shared" si="16"/>
        <v>70.670790914432743</v>
      </c>
      <c r="J21" s="3">
        <f t="shared" si="16"/>
        <v>72.952736242469086</v>
      </c>
      <c r="K21" s="3">
        <f t="shared" si="16"/>
        <v>70.846610438439384</v>
      </c>
      <c r="L21" s="3">
        <f t="shared" si="16"/>
        <v>63.419151675356943</v>
      </c>
      <c r="M21" s="3">
        <f t="shared" si="16"/>
        <v>64.398279157766424</v>
      </c>
      <c r="N21" s="3">
        <f t="shared" si="16"/>
        <v>81.720562805548397</v>
      </c>
      <c r="O21" s="3">
        <f t="shared" si="16"/>
        <v>95.750880629536709</v>
      </c>
      <c r="P21" s="3">
        <f t="shared" si="16"/>
        <v>91.989704372500881</v>
      </c>
      <c r="Q21" s="3">
        <f t="shared" si="16"/>
        <v>92.746638075590383</v>
      </c>
      <c r="R21" s="3">
        <f t="shared" ref="R21:V21" si="17">IF(SUM(R9)=0,"",R9*1000/R8)</f>
        <v>92.851249224988109</v>
      </c>
      <c r="S21" s="3">
        <f t="shared" si="17"/>
        <v>93.618911340765976</v>
      </c>
      <c r="T21" s="3">
        <f t="shared" si="17"/>
        <v>85.500243607016259</v>
      </c>
      <c r="U21" s="3">
        <f t="shared" si="17"/>
        <v>81.41980667796048</v>
      </c>
      <c r="V21" s="3">
        <f t="shared" si="17"/>
        <v>71.031580761081358</v>
      </c>
      <c r="W21" s="3">
        <f t="shared" ref="W21" si="18">IF(SUM(W9)=0,"",W9*1000/W8)</f>
        <v>71.252278177246879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3537.65137841869</v>
      </c>
      <c r="C22" s="13">
        <f t="shared" si="19"/>
        <v>3711.2217154174505</v>
      </c>
      <c r="D22" s="13">
        <f t="shared" si="19"/>
        <v>3971.3466697959057</v>
      </c>
      <c r="E22" s="13">
        <f t="shared" si="19"/>
        <v>4452.4298911913538</v>
      </c>
      <c r="F22" s="13">
        <f t="shared" si="19"/>
        <v>4983.5737859653145</v>
      </c>
      <c r="G22" s="13">
        <f t="shared" si="19"/>
        <v>5632.0953719199351</v>
      </c>
      <c r="H22" s="13">
        <f t="shared" si="19"/>
        <v>6268.2224477415502</v>
      </c>
      <c r="I22" s="13">
        <f t="shared" si="19"/>
        <v>7136.6157514423921</v>
      </c>
      <c r="J22" s="13">
        <f t="shared" si="19"/>
        <v>7499.4729497399439</v>
      </c>
      <c r="K22" s="13">
        <f t="shared" si="19"/>
        <v>6251.1655539245121</v>
      </c>
      <c r="L22" s="13">
        <f t="shared" si="19"/>
        <v>6139.2840098559136</v>
      </c>
      <c r="M22" s="13">
        <f t="shared" si="19"/>
        <v>6591.9232680300756</v>
      </c>
      <c r="N22" s="13">
        <f t="shared" si="19"/>
        <v>6906.0664875994662</v>
      </c>
      <c r="O22" s="13">
        <f t="shared" si="19"/>
        <v>7280.6028940242786</v>
      </c>
      <c r="P22" s="13">
        <f t="shared" si="19"/>
        <v>7622.5808533493027</v>
      </c>
      <c r="Q22" s="13">
        <f t="shared" si="19"/>
        <v>7991.9226690382447</v>
      </c>
      <c r="R22" s="13">
        <f t="shared" ref="R22:V22" si="20">R3*1000000/R4</f>
        <v>8412.5637511023451</v>
      </c>
      <c r="S22" s="13">
        <f t="shared" si="20"/>
        <v>8836.839472565176</v>
      </c>
      <c r="T22" s="13">
        <f t="shared" si="20"/>
        <v>9284.9288929328832</v>
      </c>
      <c r="U22" s="13">
        <f t="shared" si="20"/>
        <v>9589.6970504188557</v>
      </c>
      <c r="V22" s="13">
        <f t="shared" si="20"/>
        <v>9269.7053719085361</v>
      </c>
      <c r="W22" s="13">
        <f t="shared" ref="W22" si="21">W3*1000000/W4</f>
        <v>10018.083472038777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9069.1652795631744</v>
      </c>
      <c r="C23" s="46">
        <f t="shared" si="22"/>
        <v>9479.5332242495861</v>
      </c>
      <c r="D23" s="46">
        <f t="shared" si="22"/>
        <v>10106.944875831414</v>
      </c>
      <c r="E23" s="46">
        <f t="shared" si="22"/>
        <v>11289.776587029564</v>
      </c>
      <c r="F23" s="46">
        <f t="shared" si="22"/>
        <v>12590.11292112366</v>
      </c>
      <c r="G23" s="46">
        <f t="shared" si="22"/>
        <v>14175.988736708372</v>
      </c>
      <c r="H23" s="46">
        <f t="shared" si="22"/>
        <v>15940.085474081225</v>
      </c>
      <c r="I23" s="46">
        <f t="shared" si="22"/>
        <v>18198.372126013044</v>
      </c>
      <c r="J23" s="46">
        <f t="shared" si="22"/>
        <v>18388.704833696349</v>
      </c>
      <c r="K23" s="46">
        <f t="shared" si="22"/>
        <v>15340.358293881203</v>
      </c>
      <c r="L23" s="46">
        <f t="shared" si="22"/>
        <v>14660.614041696119</v>
      </c>
      <c r="M23" s="46">
        <f t="shared" si="22"/>
        <v>15451.463807397067</v>
      </c>
      <c r="N23" s="46">
        <f t="shared" si="22"/>
        <v>16015.169842969903</v>
      </c>
      <c r="O23" s="46">
        <f t="shared" si="22"/>
        <v>16548.814203621485</v>
      </c>
      <c r="P23" s="46">
        <f t="shared" si="22"/>
        <v>17257.524928137231</v>
      </c>
      <c r="Q23" s="46">
        <f t="shared" si="22"/>
        <v>17853.960999879935</v>
      </c>
      <c r="R23" s="46">
        <f t="shared" ref="R23:V23" si="23">R3*1000000/R6</f>
        <v>18465.573981632351</v>
      </c>
      <c r="S23" s="46">
        <f t="shared" si="23"/>
        <v>19175.943944806571</v>
      </c>
      <c r="T23" s="46">
        <f t="shared" si="23"/>
        <v>20166.857830172961</v>
      </c>
      <c r="U23" s="46">
        <f t="shared" si="23"/>
        <v>20713.740884480536</v>
      </c>
      <c r="V23" s="46">
        <f t="shared" si="23"/>
        <v>20133.807014229427</v>
      </c>
      <c r="W23" s="46">
        <f t="shared" ref="W23" si="24">W3*1000000/W6</f>
        <v>21007.916855332747</v>
      </c>
      <c r="DA23" s="11"/>
    </row>
    <row r="24" spans="1:105" ht="12" customHeight="1" x14ac:dyDescent="0.25">
      <c r="A24" s="180" t="s">
        <v>191</v>
      </c>
      <c r="B24" s="15">
        <v>0.27727506636720595</v>
      </c>
      <c r="C24" s="15">
        <v>0.28626104184744805</v>
      </c>
      <c r="D24" s="15">
        <v>0.30382347322706765</v>
      </c>
      <c r="E24" s="15">
        <v>0.33751601665907854</v>
      </c>
      <c r="F24" s="15">
        <v>0.3718078480895598</v>
      </c>
      <c r="G24" s="15">
        <v>0.41220517442769505</v>
      </c>
      <c r="H24" s="15">
        <v>0.45701298799845425</v>
      </c>
      <c r="I24" s="15">
        <v>0.51478371733533734</v>
      </c>
      <c r="J24" s="15">
        <v>0.52333449753060213</v>
      </c>
      <c r="K24" s="15">
        <v>0.44488611596524513</v>
      </c>
      <c r="L24" s="15">
        <v>0.42408682053146429</v>
      </c>
      <c r="M24" s="15">
        <v>0.44638746282534519</v>
      </c>
      <c r="N24" s="15">
        <v>0.47018948467955518</v>
      </c>
      <c r="O24" s="15">
        <v>0.49130908115321031</v>
      </c>
      <c r="P24" s="15">
        <v>0.5113301812012051</v>
      </c>
      <c r="Q24" s="15">
        <v>0.52193177062621221</v>
      </c>
      <c r="R24" s="15">
        <v>0.53054537109936717</v>
      </c>
      <c r="S24" s="15">
        <v>0.54143401449843309</v>
      </c>
      <c r="T24" s="15">
        <v>0.5615331980129743</v>
      </c>
      <c r="U24" s="15">
        <v>0.57023747529108582</v>
      </c>
      <c r="V24" s="15">
        <v>0.59832653643212119</v>
      </c>
      <c r="W24" s="15">
        <v>0.59801688338851255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1367.1114359415305</v>
      </c>
      <c r="C28" s="22">
        <v>1418.9129836629404</v>
      </c>
      <c r="D28" s="22">
        <v>1441.7540842648323</v>
      </c>
      <c r="E28" s="22">
        <v>1466.2306964746344</v>
      </c>
      <c r="F28" s="22">
        <v>1478.9619948409284</v>
      </c>
      <c r="G28" s="22">
        <v>1507.700343938091</v>
      </c>
      <c r="H28" s="22">
        <v>1570.1085984522783</v>
      </c>
      <c r="I28" s="22">
        <v>1504.679965606191</v>
      </c>
      <c r="J28" s="22">
        <v>1551.8032674118656</v>
      </c>
      <c r="K28" s="22">
        <v>1568.6481513327599</v>
      </c>
      <c r="L28" s="22">
        <v>1593.2153912295785</v>
      </c>
      <c r="M28" s="22">
        <v>1533.3159931212381</v>
      </c>
      <c r="N28" s="22">
        <v>1534.7975924333618</v>
      </c>
      <c r="O28" s="22">
        <v>1468.3070507308685</v>
      </c>
      <c r="P28" s="22">
        <v>1402.0089423903698</v>
      </c>
      <c r="Q28" s="22">
        <v>1359.1313843508169</v>
      </c>
      <c r="R28" s="22">
        <v>1434.3036113499568</v>
      </c>
      <c r="S28" s="22">
        <v>1456.6859845227859</v>
      </c>
      <c r="T28" s="22">
        <v>1490.0017196904555</v>
      </c>
      <c r="U28" s="22">
        <v>1424.4972484952707</v>
      </c>
      <c r="V28" s="22">
        <v>1406.3723129836628</v>
      </c>
      <c r="W28" s="22">
        <v>1572.0856405846946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21.982459157351677</v>
      </c>
      <c r="C29" s="31">
        <v>21.927257093723128</v>
      </c>
      <c r="D29" s="31">
        <v>28.563026655202066</v>
      </c>
      <c r="E29" s="31">
        <v>33.667411865864146</v>
      </c>
      <c r="F29" s="31">
        <v>31.250644883920891</v>
      </c>
      <c r="G29" s="31">
        <v>35.939122957867582</v>
      </c>
      <c r="H29" s="31">
        <v>46.63766122098022</v>
      </c>
      <c r="I29" s="31">
        <v>49.789165950128975</v>
      </c>
      <c r="J29" s="31">
        <v>51.762596732588136</v>
      </c>
      <c r="K29" s="31">
        <v>48.177300085984513</v>
      </c>
      <c r="L29" s="31">
        <v>63.841960447119511</v>
      </c>
      <c r="M29" s="31">
        <v>66.012123817712819</v>
      </c>
      <c r="N29" s="31">
        <v>65.25803955288049</v>
      </c>
      <c r="O29" s="31">
        <v>67.800171969045564</v>
      </c>
      <c r="P29" s="31">
        <v>57.449183147033544</v>
      </c>
      <c r="Q29" s="31">
        <v>46.439294926913149</v>
      </c>
      <c r="R29" s="31">
        <v>50.685124677558029</v>
      </c>
      <c r="S29" s="31">
        <v>57.363542562338779</v>
      </c>
      <c r="T29" s="31">
        <v>59.114961306964744</v>
      </c>
      <c r="U29" s="31">
        <v>46.065778159931213</v>
      </c>
      <c r="V29" s="31">
        <v>34.930524505588991</v>
      </c>
      <c r="W29" s="31">
        <v>42.523215821152185</v>
      </c>
      <c r="DA29" s="59" t="s">
        <v>231</v>
      </c>
    </row>
    <row r="30" spans="1:105" ht="12" customHeight="1" x14ac:dyDescent="0.25">
      <c r="A30" s="73" t="s">
        <v>75</v>
      </c>
      <c r="B30" s="98">
        <v>78.787188306104895</v>
      </c>
      <c r="C30" s="98">
        <v>77.67747205503008</v>
      </c>
      <c r="D30" s="98">
        <v>75.458125537403262</v>
      </c>
      <c r="E30" s="98">
        <v>73.23877901977643</v>
      </c>
      <c r="F30" s="98">
        <v>64.361306964746348</v>
      </c>
      <c r="G30" s="98">
        <v>64.273430782459158</v>
      </c>
      <c r="H30" s="98">
        <v>56.505674978503869</v>
      </c>
      <c r="I30" s="98">
        <v>39.833963886500435</v>
      </c>
      <c r="J30" s="98">
        <v>38.645313843508163</v>
      </c>
      <c r="K30" s="98">
        <v>39.674032674118656</v>
      </c>
      <c r="L30" s="98">
        <v>47.114961306964744</v>
      </c>
      <c r="M30" s="98">
        <v>53.687274290627684</v>
      </c>
      <c r="N30" s="98">
        <v>58.910920034393811</v>
      </c>
      <c r="O30" s="98">
        <v>50.201117798796204</v>
      </c>
      <c r="P30" s="98">
        <v>47.903611349956996</v>
      </c>
      <c r="Q30" s="98">
        <v>40.902149613069646</v>
      </c>
      <c r="R30" s="98">
        <v>49.298710232158214</v>
      </c>
      <c r="S30" s="98">
        <v>56.553740326741192</v>
      </c>
      <c r="T30" s="98">
        <v>57.836887360275128</v>
      </c>
      <c r="U30" s="98">
        <v>60.084436801375759</v>
      </c>
      <c r="V30" s="98">
        <v>54.736027515047276</v>
      </c>
      <c r="W30" s="98">
        <v>53.080309544282024</v>
      </c>
      <c r="DA30" s="63"/>
    </row>
    <row r="31" spans="1:105" ht="12" customHeight="1" x14ac:dyDescent="0.25">
      <c r="A31" s="97" t="s">
        <v>74</v>
      </c>
      <c r="B31" s="98">
        <v>78.787188306104895</v>
      </c>
      <c r="C31" s="98">
        <v>77.67747205503008</v>
      </c>
      <c r="D31" s="98">
        <v>75.458125537403262</v>
      </c>
      <c r="E31" s="98">
        <v>73.23877901977643</v>
      </c>
      <c r="F31" s="98">
        <v>64.361306964746348</v>
      </c>
      <c r="G31" s="98">
        <v>63.251676698194331</v>
      </c>
      <c r="H31" s="98">
        <v>55.483920894239034</v>
      </c>
      <c r="I31" s="98">
        <v>38.805245055889948</v>
      </c>
      <c r="J31" s="98">
        <v>36.587876182287182</v>
      </c>
      <c r="K31" s="98">
        <v>36.587876182287182</v>
      </c>
      <c r="L31" s="98">
        <v>39.9140154772141</v>
      </c>
      <c r="M31" s="98">
        <v>45.457609630266553</v>
      </c>
      <c r="N31" s="98">
        <v>46.566380051590713</v>
      </c>
      <c r="O31" s="98">
        <v>39.914015477214093</v>
      </c>
      <c r="P31" s="98">
        <v>36.587790197764399</v>
      </c>
      <c r="Q31" s="98">
        <v>31.688907996560619</v>
      </c>
      <c r="R31" s="98">
        <v>34.966981943250218</v>
      </c>
      <c r="S31" s="98">
        <v>37.51306964746346</v>
      </c>
      <c r="T31" s="98">
        <v>35.622699914015463</v>
      </c>
      <c r="U31" s="98">
        <v>38.791573516766988</v>
      </c>
      <c r="V31" s="98">
        <v>32.700945829750637</v>
      </c>
      <c r="W31" s="98">
        <v>27.560619088564053</v>
      </c>
      <c r="DA31" s="63" t="s">
        <v>232</v>
      </c>
    </row>
    <row r="32" spans="1:105" ht="12" customHeight="1" x14ac:dyDescent="0.25">
      <c r="A32" s="97" t="s">
        <v>201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1.0217540842648276</v>
      </c>
      <c r="H32" s="98">
        <v>1.0217540842648347</v>
      </c>
      <c r="I32" s="98">
        <v>1.0287188306104866</v>
      </c>
      <c r="J32" s="98">
        <v>2.0574376612209804</v>
      </c>
      <c r="K32" s="98">
        <v>3.0861564918314741</v>
      </c>
      <c r="L32" s="98">
        <v>7.2009458297506441</v>
      </c>
      <c r="M32" s="98">
        <v>8.2296646603611308</v>
      </c>
      <c r="N32" s="98">
        <v>12.344539982803099</v>
      </c>
      <c r="O32" s="98">
        <v>10.287102321582111</v>
      </c>
      <c r="P32" s="98">
        <v>11.315821152192598</v>
      </c>
      <c r="Q32" s="98">
        <v>9.213241616509027</v>
      </c>
      <c r="R32" s="98">
        <v>14.331728288907996</v>
      </c>
      <c r="S32" s="98">
        <v>19.040670679277731</v>
      </c>
      <c r="T32" s="98">
        <v>22.214187446259665</v>
      </c>
      <c r="U32" s="98">
        <v>21.292863284608771</v>
      </c>
      <c r="V32" s="98">
        <v>22.035081685296639</v>
      </c>
      <c r="W32" s="98">
        <v>25.519690455717971</v>
      </c>
      <c r="DA32" s="63" t="s">
        <v>233</v>
      </c>
    </row>
    <row r="33" spans="1:105" ht="12" customHeight="1" x14ac:dyDescent="0.25">
      <c r="A33" s="73" t="s">
        <v>192</v>
      </c>
      <c r="B33" s="98">
        <v>104.0412725709372</v>
      </c>
      <c r="C33" s="98">
        <v>107.4806534823732</v>
      </c>
      <c r="D33" s="98">
        <v>110.146173688736</v>
      </c>
      <c r="E33" s="98">
        <v>117.4978503869303</v>
      </c>
      <c r="F33" s="98">
        <v>127.0206362854686</v>
      </c>
      <c r="G33" s="98">
        <v>134.45829750644879</v>
      </c>
      <c r="H33" s="98">
        <v>140.04729148753219</v>
      </c>
      <c r="I33" s="98">
        <v>147.20550300945831</v>
      </c>
      <c r="J33" s="98">
        <v>145.80825451418741</v>
      </c>
      <c r="K33" s="98">
        <v>145.09888220120379</v>
      </c>
      <c r="L33" s="98">
        <v>158.38349097162509</v>
      </c>
      <c r="M33" s="98">
        <v>144.77644024075661</v>
      </c>
      <c r="N33" s="98">
        <v>135.42562338779021</v>
      </c>
      <c r="O33" s="98">
        <v>123.17282889079971</v>
      </c>
      <c r="P33" s="98">
        <v>119.9914015477214</v>
      </c>
      <c r="Q33" s="98">
        <v>122.6784178847807</v>
      </c>
      <c r="R33" s="98">
        <v>145.46431642304381</v>
      </c>
      <c r="S33" s="98">
        <v>153.7852966466036</v>
      </c>
      <c r="T33" s="98">
        <v>164.7237317282889</v>
      </c>
      <c r="U33" s="98">
        <v>160.85872742906281</v>
      </c>
      <c r="V33" s="98">
        <v>174.37463456577819</v>
      </c>
      <c r="W33" s="98">
        <v>219.90524505588991</v>
      </c>
      <c r="DA33" s="63" t="s">
        <v>234</v>
      </c>
    </row>
    <row r="34" spans="1:105" ht="12" customHeight="1" x14ac:dyDescent="0.25">
      <c r="A34" s="73" t="s">
        <v>73</v>
      </c>
      <c r="B34" s="98">
        <v>526.631298366294</v>
      </c>
      <c r="C34" s="98">
        <v>538.33473774720539</v>
      </c>
      <c r="D34" s="98">
        <v>528.08830610490111</v>
      </c>
      <c r="E34" s="98">
        <v>532.88907996560613</v>
      </c>
      <c r="F34" s="98">
        <v>541.79802235597583</v>
      </c>
      <c r="G34" s="98">
        <v>555.57944969905418</v>
      </c>
      <c r="H34" s="98">
        <v>574.16165090283744</v>
      </c>
      <c r="I34" s="98">
        <v>552.30722269991395</v>
      </c>
      <c r="J34" s="98">
        <v>573.06294067067927</v>
      </c>
      <c r="K34" s="98">
        <v>584.14539982803092</v>
      </c>
      <c r="L34" s="98">
        <v>573.80335339638862</v>
      </c>
      <c r="M34" s="98">
        <v>558.15898538263104</v>
      </c>
      <c r="N34" s="98">
        <v>560.49965606190881</v>
      </c>
      <c r="O34" s="98">
        <v>539.67231298366289</v>
      </c>
      <c r="P34" s="98">
        <v>508.28796216681002</v>
      </c>
      <c r="Q34" s="98">
        <v>490.66113499570082</v>
      </c>
      <c r="R34" s="98">
        <v>483.9018056749785</v>
      </c>
      <c r="S34" s="98">
        <v>470.19200343938093</v>
      </c>
      <c r="T34" s="98">
        <v>501.95855546001718</v>
      </c>
      <c r="U34" s="98">
        <v>484.76165090283752</v>
      </c>
      <c r="V34" s="98">
        <v>488.05778159931214</v>
      </c>
      <c r="W34" s="98">
        <v>520.7079105760962</v>
      </c>
      <c r="DA34" s="63"/>
    </row>
    <row r="35" spans="1:105" ht="12" customHeight="1" x14ac:dyDescent="0.25">
      <c r="A35" s="97" t="s">
        <v>204</v>
      </c>
      <c r="B35" s="98">
        <v>526.631298366294</v>
      </c>
      <c r="C35" s="98">
        <v>538.33473774720539</v>
      </c>
      <c r="D35" s="98">
        <v>528.08830610490111</v>
      </c>
      <c r="E35" s="98">
        <v>532.88907996560613</v>
      </c>
      <c r="F35" s="98">
        <v>541.79802235597583</v>
      </c>
      <c r="G35" s="98">
        <v>555.57944969905418</v>
      </c>
      <c r="H35" s="98">
        <v>574.16165090283744</v>
      </c>
      <c r="I35" s="98">
        <v>552.30722269991395</v>
      </c>
      <c r="J35" s="98">
        <v>573.06294067067927</v>
      </c>
      <c r="K35" s="98">
        <v>584.14539982803092</v>
      </c>
      <c r="L35" s="98">
        <v>573.80335339638862</v>
      </c>
      <c r="M35" s="98">
        <v>558.15898538263104</v>
      </c>
      <c r="N35" s="98">
        <v>560.49965606190881</v>
      </c>
      <c r="O35" s="98">
        <v>539.67231298366289</v>
      </c>
      <c r="P35" s="98">
        <v>508.28796216681002</v>
      </c>
      <c r="Q35" s="98">
        <v>490.66113499570082</v>
      </c>
      <c r="R35" s="98">
        <v>483.9018056749785</v>
      </c>
      <c r="S35" s="98">
        <v>470.19200343938093</v>
      </c>
      <c r="T35" s="98">
        <v>479.67420464316422</v>
      </c>
      <c r="U35" s="98">
        <v>461.37858985382633</v>
      </c>
      <c r="V35" s="98">
        <v>460.2560619088564</v>
      </c>
      <c r="W35" s="98">
        <v>462.23843508168522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1.4291618644626134</v>
      </c>
      <c r="P40" s="98">
        <v>2.3873160463157546</v>
      </c>
      <c r="Q40" s="98">
        <v>4.233096585245498</v>
      </c>
      <c r="R40" s="98">
        <v>7.8326603661668184</v>
      </c>
      <c r="S40" s="98">
        <v>15.283684236794201</v>
      </c>
      <c r="T40" s="98">
        <v>22.28435081685295</v>
      </c>
      <c r="U40" s="98">
        <v>23.383061049011182</v>
      </c>
      <c r="V40" s="98">
        <v>27.801719690455705</v>
      </c>
      <c r="W40" s="98">
        <v>58.469475494411007</v>
      </c>
      <c r="DA40" s="63" t="s">
        <v>240</v>
      </c>
    </row>
    <row r="41" spans="1:105" ht="12" customHeight="1" x14ac:dyDescent="0.25">
      <c r="A41" s="73" t="s">
        <v>203</v>
      </c>
      <c r="B41" s="98">
        <v>483.73456577815989</v>
      </c>
      <c r="C41" s="98">
        <v>517.17300085984516</v>
      </c>
      <c r="D41" s="98">
        <v>543.78048151332757</v>
      </c>
      <c r="E41" s="98">
        <v>544.01926053310399</v>
      </c>
      <c r="F41" s="98">
        <v>534.82373172828886</v>
      </c>
      <c r="G41" s="98">
        <v>531.55150472914875</v>
      </c>
      <c r="H41" s="98">
        <v>548.6290627687016</v>
      </c>
      <c r="I41" s="98">
        <v>501.5286328460877</v>
      </c>
      <c r="J41" s="98">
        <v>507.78641444539983</v>
      </c>
      <c r="K41" s="98">
        <v>517.24471195184856</v>
      </c>
      <c r="L41" s="98">
        <v>527.37171109200335</v>
      </c>
      <c r="M41" s="98">
        <v>485.57368873602752</v>
      </c>
      <c r="N41" s="98">
        <v>487.5322441960447</v>
      </c>
      <c r="O41" s="98">
        <v>464.67472055030089</v>
      </c>
      <c r="P41" s="98">
        <v>440.00189165950121</v>
      </c>
      <c r="Q41" s="98">
        <v>429.73155631986242</v>
      </c>
      <c r="R41" s="98">
        <v>466.34660361134991</v>
      </c>
      <c r="S41" s="98">
        <v>474.80171969045568</v>
      </c>
      <c r="T41" s="98">
        <v>472.03112639724839</v>
      </c>
      <c r="U41" s="98">
        <v>445.66259673258799</v>
      </c>
      <c r="V41" s="98">
        <v>420.32098022355967</v>
      </c>
      <c r="W41" s="98">
        <v>501.12261392949262</v>
      </c>
      <c r="DA41" s="63" t="s">
        <v>241</v>
      </c>
    </row>
    <row r="42" spans="1:105" ht="12" customHeight="1" x14ac:dyDescent="0.25">
      <c r="A42" s="32" t="s">
        <v>53</v>
      </c>
      <c r="B42" s="33">
        <v>151.93465176268271</v>
      </c>
      <c r="C42" s="33">
        <v>156.3198624247635</v>
      </c>
      <c r="D42" s="33">
        <v>155.71797076526221</v>
      </c>
      <c r="E42" s="33">
        <v>164.91831470335339</v>
      </c>
      <c r="F42" s="33">
        <v>179.70765262252789</v>
      </c>
      <c r="G42" s="33">
        <v>185.89853826311261</v>
      </c>
      <c r="H42" s="33">
        <v>204.1272570937231</v>
      </c>
      <c r="I42" s="33">
        <v>214.01547721410151</v>
      </c>
      <c r="J42" s="33">
        <v>234.73774720550301</v>
      </c>
      <c r="K42" s="33">
        <v>234.30782459157351</v>
      </c>
      <c r="L42" s="33">
        <v>222.69991401547719</v>
      </c>
      <c r="M42" s="33">
        <v>225.10748065348241</v>
      </c>
      <c r="N42" s="33">
        <v>227.17110920034389</v>
      </c>
      <c r="O42" s="33">
        <v>222.7858985382631</v>
      </c>
      <c r="P42" s="33">
        <v>228.3748925193465</v>
      </c>
      <c r="Q42" s="33">
        <v>228.7188306104901</v>
      </c>
      <c r="R42" s="33">
        <v>238.60705073086839</v>
      </c>
      <c r="S42" s="33">
        <v>243.98968185726571</v>
      </c>
      <c r="T42" s="33">
        <v>256.62080825451409</v>
      </c>
      <c r="U42" s="33">
        <v>250.4471195184866</v>
      </c>
      <c r="V42" s="33">
        <v>261.75408426483227</v>
      </c>
      <c r="W42" s="33">
        <v>293.21582115219258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1367.1114359415303</v>
      </c>
      <c r="C44" s="205">
        <f t="shared" si="25"/>
        <v>1418.9129836629404</v>
      </c>
      <c r="D44" s="205">
        <f t="shared" si="25"/>
        <v>1441.7540842648323</v>
      </c>
      <c r="E44" s="205">
        <f t="shared" si="25"/>
        <v>1466.2306964746344</v>
      </c>
      <c r="F44" s="205">
        <f t="shared" si="25"/>
        <v>1478.9619948409284</v>
      </c>
      <c r="G44" s="205">
        <f t="shared" si="25"/>
        <v>1507.7003439380908</v>
      </c>
      <c r="H44" s="205">
        <f t="shared" si="25"/>
        <v>1570.1085984522783</v>
      </c>
      <c r="I44" s="205">
        <f t="shared" si="25"/>
        <v>1504.6799656061903</v>
      </c>
      <c r="J44" s="205">
        <f t="shared" si="25"/>
        <v>1551.803267411866</v>
      </c>
      <c r="K44" s="205">
        <f t="shared" si="25"/>
        <v>1568.6481513327597</v>
      </c>
      <c r="L44" s="205">
        <f t="shared" si="25"/>
        <v>1593.215391229578</v>
      </c>
      <c r="M44" s="205">
        <f t="shared" si="25"/>
        <v>1533.3159931212381</v>
      </c>
      <c r="N44" s="205">
        <f t="shared" si="25"/>
        <v>1534.7975924333616</v>
      </c>
      <c r="O44" s="205">
        <f t="shared" si="25"/>
        <v>1468.3070507308682</v>
      </c>
      <c r="P44" s="205">
        <f t="shared" si="25"/>
        <v>1402.0089423903692</v>
      </c>
      <c r="Q44" s="205">
        <f t="shared" si="25"/>
        <v>1359.1313843508165</v>
      </c>
      <c r="R44" s="205">
        <f t="shared" ref="R44:V44" si="26">SUM(R45,R50)</f>
        <v>1434.3036113499568</v>
      </c>
      <c r="S44" s="205">
        <f t="shared" si="26"/>
        <v>1456.6859845227859</v>
      </c>
      <c r="T44" s="205">
        <f t="shared" si="26"/>
        <v>1490.0017196904555</v>
      </c>
      <c r="U44" s="205">
        <f t="shared" si="26"/>
        <v>1424.4972484952721</v>
      </c>
      <c r="V44" s="205">
        <f t="shared" si="26"/>
        <v>1406.3723129836637</v>
      </c>
      <c r="W44" s="205">
        <f t="shared" ref="W44" si="27">SUM(W45,W50)</f>
        <v>1572.0856405846939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1230.3047727613698</v>
      </c>
      <c r="C45" s="192">
        <f t="shared" si="28"/>
        <v>1279.4047228563011</v>
      </c>
      <c r="D45" s="192">
        <f t="shared" si="28"/>
        <v>1299.7691577198582</v>
      </c>
      <c r="E45" s="192">
        <f t="shared" si="28"/>
        <v>1319.3491450209065</v>
      </c>
      <c r="F45" s="192">
        <f t="shared" si="28"/>
        <v>1328.4949889863356</v>
      </c>
      <c r="G45" s="192">
        <f t="shared" si="28"/>
        <v>1354.1332907034814</v>
      </c>
      <c r="H45" s="192">
        <f t="shared" si="28"/>
        <v>1415.0082044083506</v>
      </c>
      <c r="I45" s="192">
        <f t="shared" si="28"/>
        <v>1348.2486473581578</v>
      </c>
      <c r="J45" s="192">
        <f t="shared" si="28"/>
        <v>1389.4580998812505</v>
      </c>
      <c r="K45" s="192">
        <f t="shared" si="28"/>
        <v>1403.6839607787788</v>
      </c>
      <c r="L45" s="192">
        <f t="shared" si="28"/>
        <v>1425.027681754164</v>
      </c>
      <c r="M45" s="192">
        <f t="shared" si="28"/>
        <v>1366.4381535586508</v>
      </c>
      <c r="N45" s="192">
        <f t="shared" si="28"/>
        <v>1369.0117194155346</v>
      </c>
      <c r="O45" s="192">
        <f t="shared" si="28"/>
        <v>1299.4996729052407</v>
      </c>
      <c r="P45" s="192">
        <f t="shared" si="28"/>
        <v>1232.2674066756078</v>
      </c>
      <c r="Q45" s="192">
        <f t="shared" si="28"/>
        <v>1186.4352756893477</v>
      </c>
      <c r="R45" s="192">
        <f t="shared" ref="R45:V45" si="29">SUM(R46:R49)</f>
        <v>1255.0192807055416</v>
      </c>
      <c r="S45" s="192">
        <f t="shared" si="29"/>
        <v>1272.5038042955048</v>
      </c>
      <c r="T45" s="192">
        <f t="shared" si="29"/>
        <v>1297.6851817663387</v>
      </c>
      <c r="U45" s="192">
        <f t="shared" si="29"/>
        <v>1235.3583807073944</v>
      </c>
      <c r="V45" s="192">
        <f t="shared" si="29"/>
        <v>1212.2727315461152</v>
      </c>
      <c r="W45" s="192">
        <f t="shared" ref="W45" si="30">SUM(W46:W49)</f>
        <v>1366.4631492057968</v>
      </c>
      <c r="DA45" s="213" t="s">
        <v>244</v>
      </c>
    </row>
    <row r="46" spans="1:105" ht="12" customHeight="1" x14ac:dyDescent="0.25">
      <c r="A46" s="97" t="s">
        <v>57</v>
      </c>
      <c r="B46" s="74">
        <v>1081.9900921555122</v>
      </c>
      <c r="C46" s="74">
        <v>1129.1258981662083</v>
      </c>
      <c r="D46" s="74">
        <v>1157.9486851894201</v>
      </c>
      <c r="E46" s="74">
        <v>1171.2208228217828</v>
      </c>
      <c r="F46" s="74">
        <v>1171.1001782326296</v>
      </c>
      <c r="G46" s="74">
        <v>1194.6261242085059</v>
      </c>
      <c r="H46" s="74">
        <v>1244.5438162120167</v>
      </c>
      <c r="I46" s="74">
        <v>1189.3703266801492</v>
      </c>
      <c r="J46" s="74">
        <v>1214.5021634033913</v>
      </c>
      <c r="K46" s="74">
        <v>1232.1386722027282</v>
      </c>
      <c r="L46" s="74">
        <v>1267.6185790210156</v>
      </c>
      <c r="M46" s="74">
        <v>1197.6853889414717</v>
      </c>
      <c r="N46" s="74">
        <v>1198.0720253686927</v>
      </c>
      <c r="O46" s="74">
        <v>1143.7305725740864</v>
      </c>
      <c r="P46" s="74">
        <v>1077.7931927138347</v>
      </c>
      <c r="Q46" s="74">
        <v>1046.6749813143026</v>
      </c>
      <c r="R46" s="74">
        <v>1108.185236368897</v>
      </c>
      <c r="S46" s="74">
        <v>1128.4737326443085</v>
      </c>
      <c r="T46" s="74">
        <v>1146.1638259255906</v>
      </c>
      <c r="U46" s="74">
        <v>1086.7082095626629</v>
      </c>
      <c r="V46" s="74">
        <v>1073.2739915244715</v>
      </c>
      <c r="W46" s="74">
        <v>1181.2731254153337</v>
      </c>
      <c r="DA46" s="90" t="s">
        <v>245</v>
      </c>
    </row>
    <row r="47" spans="1:105" ht="12" customHeight="1" x14ac:dyDescent="0.25">
      <c r="A47" s="97" t="s">
        <v>56</v>
      </c>
      <c r="B47" s="74">
        <v>1.1413089894353736E-3</v>
      </c>
      <c r="C47" s="74">
        <v>1.3836494953590704E-3</v>
      </c>
      <c r="D47" s="74">
        <v>1.8870592302371756E-3</v>
      </c>
      <c r="E47" s="74">
        <v>3.1938934849074329E-3</v>
      </c>
      <c r="F47" s="74">
        <v>5.7012816026101847E-3</v>
      </c>
      <c r="G47" s="74">
        <v>1.030981480570883E-2</v>
      </c>
      <c r="H47" s="74">
        <v>2.5479477267893205E-2</v>
      </c>
      <c r="I47" s="74">
        <v>2.6109879885884153E-2</v>
      </c>
      <c r="J47" s="74">
        <v>3.2991040915232459E-2</v>
      </c>
      <c r="K47" s="74">
        <v>4.1766099687527987E-2</v>
      </c>
      <c r="L47" s="74">
        <v>0.13079539033629323</v>
      </c>
      <c r="M47" s="74">
        <v>5.6268664508528098E-2</v>
      </c>
      <c r="N47" s="74">
        <v>9.5071263586664123E-2</v>
      </c>
      <c r="O47" s="74">
        <v>7.0654940924959816E-2</v>
      </c>
      <c r="P47" s="74">
        <v>0.11627502379615484</v>
      </c>
      <c r="Q47" s="74">
        <v>9.8682478936628099E-2</v>
      </c>
      <c r="R47" s="74">
        <v>8.5441884418414701E-2</v>
      </c>
      <c r="S47" s="74">
        <v>8.4615555792158625E-2</v>
      </c>
      <c r="T47" s="74">
        <v>0.11475981464728174</v>
      </c>
      <c r="U47" s="74">
        <v>0.10020908077290283</v>
      </c>
      <c r="V47" s="74">
        <v>8.7473442899564921E-2</v>
      </c>
      <c r="W47" s="74">
        <v>0.17614767441479218</v>
      </c>
      <c r="DA47" s="90" t="s">
        <v>246</v>
      </c>
    </row>
    <row r="48" spans="1:105" ht="12" customHeight="1" x14ac:dyDescent="0.25">
      <c r="A48" s="97" t="s">
        <v>55</v>
      </c>
      <c r="B48" s="74">
        <v>55.554875044465618</v>
      </c>
      <c r="C48" s="74">
        <v>58.362181261446906</v>
      </c>
      <c r="D48" s="74">
        <v>54.397735534845964</v>
      </c>
      <c r="E48" s="74">
        <v>58.825146805121278</v>
      </c>
      <c r="F48" s="74">
        <v>68.435205251790933</v>
      </c>
      <c r="G48" s="74">
        <v>70.678782272312318</v>
      </c>
      <c r="H48" s="74">
        <v>77.588442826008318</v>
      </c>
      <c r="I48" s="74">
        <v>71.995145223600133</v>
      </c>
      <c r="J48" s="74">
        <v>79.891775023763998</v>
      </c>
      <c r="K48" s="74">
        <v>80.852753873644247</v>
      </c>
      <c r="L48" s="74">
        <v>76.349648210487771</v>
      </c>
      <c r="M48" s="74">
        <v>79.571403796517103</v>
      </c>
      <c r="N48" s="74">
        <v>81.225486419483971</v>
      </c>
      <c r="O48" s="74">
        <v>76.570500085430737</v>
      </c>
      <c r="P48" s="74">
        <v>79.380531517189922</v>
      </c>
      <c r="Q48" s="74">
        <v>78.207046038547034</v>
      </c>
      <c r="R48" s="74">
        <v>82.897918815557247</v>
      </c>
      <c r="S48" s="74">
        <v>82.983500775248189</v>
      </c>
      <c r="T48" s="74">
        <v>80.973960678355411</v>
      </c>
      <c r="U48" s="74">
        <v>75.659365483517973</v>
      </c>
      <c r="V48" s="74">
        <v>72.309808567293516</v>
      </c>
      <c r="W48" s="74">
        <v>114.99051387789913</v>
      </c>
      <c r="DA48" s="90" t="s">
        <v>247</v>
      </c>
    </row>
    <row r="49" spans="1:105" ht="12" customHeight="1" x14ac:dyDescent="0.25">
      <c r="A49" s="107" t="s">
        <v>54</v>
      </c>
      <c r="B49" s="193">
        <v>92.75866425240244</v>
      </c>
      <c r="C49" s="193">
        <v>91.915259779150347</v>
      </c>
      <c r="D49" s="193">
        <v>87.420849936362004</v>
      </c>
      <c r="E49" s="193">
        <v>89.299981500517518</v>
      </c>
      <c r="F49" s="193">
        <v>88.953904220312438</v>
      </c>
      <c r="G49" s="193">
        <v>88.818074407857779</v>
      </c>
      <c r="H49" s="193">
        <v>92.850465893057674</v>
      </c>
      <c r="I49" s="193">
        <v>86.857065574522778</v>
      </c>
      <c r="J49" s="193">
        <v>95.031170413179922</v>
      </c>
      <c r="K49" s="193">
        <v>90.650768602718983</v>
      </c>
      <c r="L49" s="193">
        <v>80.928659132324469</v>
      </c>
      <c r="M49" s="193">
        <v>89.125092156153372</v>
      </c>
      <c r="N49" s="193">
        <v>89.61913636377102</v>
      </c>
      <c r="O49" s="193">
        <v>79.127945304798601</v>
      </c>
      <c r="P49" s="193">
        <v>74.977407420787202</v>
      </c>
      <c r="Q49" s="193">
        <v>61.454565857561441</v>
      </c>
      <c r="R49" s="193">
        <v>63.850683636668983</v>
      </c>
      <c r="S49" s="193">
        <v>60.961955320155994</v>
      </c>
      <c r="T49" s="193">
        <v>70.432635347745361</v>
      </c>
      <c r="U49" s="193">
        <v>72.890596580440558</v>
      </c>
      <c r="V49" s="193">
        <v>66.601458011450532</v>
      </c>
      <c r="W49" s="193">
        <v>70.023362238149332</v>
      </c>
      <c r="DA49" s="214" t="s">
        <v>248</v>
      </c>
    </row>
    <row r="50" spans="1:105" ht="12" customHeight="1" x14ac:dyDescent="0.25">
      <c r="A50" s="209" t="s">
        <v>58</v>
      </c>
      <c r="B50" s="77">
        <v>136.80666318016054</v>
      </c>
      <c r="C50" s="77">
        <v>139.50826080663936</v>
      </c>
      <c r="D50" s="77">
        <v>141.98492654497417</v>
      </c>
      <c r="E50" s="77">
        <v>146.88155145372792</v>
      </c>
      <c r="F50" s="77">
        <v>150.46700585459286</v>
      </c>
      <c r="G50" s="77">
        <v>153.56705323460943</v>
      </c>
      <c r="H50" s="77">
        <v>155.10039404392774</v>
      </c>
      <c r="I50" s="77">
        <v>156.43131824803262</v>
      </c>
      <c r="J50" s="77">
        <v>162.34516753061544</v>
      </c>
      <c r="K50" s="77">
        <v>164.96419055398087</v>
      </c>
      <c r="L50" s="77">
        <v>168.18770947541407</v>
      </c>
      <c r="M50" s="77">
        <v>166.87783956258724</v>
      </c>
      <c r="N50" s="77">
        <v>165.78587301782702</v>
      </c>
      <c r="O50" s="77">
        <v>168.80737782562747</v>
      </c>
      <c r="P50" s="77">
        <v>169.74153571476126</v>
      </c>
      <c r="Q50" s="77">
        <v>172.69610866146874</v>
      </c>
      <c r="R50" s="77">
        <v>179.28433064441521</v>
      </c>
      <c r="S50" s="77">
        <v>184.18218022728121</v>
      </c>
      <c r="T50" s="77">
        <v>192.31653792411672</v>
      </c>
      <c r="U50" s="77">
        <v>189.13886778787759</v>
      </c>
      <c r="V50" s="77">
        <v>194.09958143754847</v>
      </c>
      <c r="W50" s="77">
        <v>205.62249137889722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0.89993013035843583</v>
      </c>
      <c r="C53" s="195">
        <f t="shared" si="34"/>
        <v>0.90167948111483398</v>
      </c>
      <c r="D53" s="195">
        <f t="shared" si="34"/>
        <v>0.90151931727152079</v>
      </c>
      <c r="E53" s="195">
        <f t="shared" si="34"/>
        <v>0.89982371000219408</v>
      </c>
      <c r="F53" s="195">
        <f t="shared" si="34"/>
        <v>0.89826174953821147</v>
      </c>
      <c r="G53" s="195">
        <f t="shared" si="34"/>
        <v>0.89814484433060848</v>
      </c>
      <c r="H53" s="195">
        <f t="shared" si="34"/>
        <v>0.90121677303288661</v>
      </c>
      <c r="I53" s="195">
        <f t="shared" si="34"/>
        <v>0.89603681724770556</v>
      </c>
      <c r="J53" s="195">
        <f t="shared" si="34"/>
        <v>0.8953828936052064</v>
      </c>
      <c r="K53" s="195">
        <f t="shared" si="34"/>
        <v>0.8948367163064429</v>
      </c>
      <c r="L53" s="195">
        <f t="shared" si="34"/>
        <v>0.89443504600742418</v>
      </c>
      <c r="M53" s="195">
        <f t="shared" si="34"/>
        <v>0.89116539557975361</v>
      </c>
      <c r="N53" s="195">
        <f t="shared" si="34"/>
        <v>0.89198193049353169</v>
      </c>
      <c r="O53" s="195">
        <f t="shared" si="34"/>
        <v>0.8850326450849626</v>
      </c>
      <c r="P53" s="195">
        <f t="shared" si="34"/>
        <v>0.87892977670644612</v>
      </c>
      <c r="Q53" s="195">
        <f t="shared" si="34"/>
        <v>0.87293641317542203</v>
      </c>
      <c r="R53" s="195">
        <f t="shared" ref="R53:V53" si="35">IF(R45=0,0,R45/R$44)</f>
        <v>0.87500252441275395</v>
      </c>
      <c r="S53" s="195">
        <f t="shared" si="35"/>
        <v>0.87356082080543962</v>
      </c>
      <c r="T53" s="195">
        <f t="shared" si="35"/>
        <v>0.87092864700581007</v>
      </c>
      <c r="U53" s="195">
        <f t="shared" si="35"/>
        <v>0.86722412557295625</v>
      </c>
      <c r="V53" s="195">
        <f t="shared" si="35"/>
        <v>0.86198563520796279</v>
      </c>
      <c r="W53" s="195">
        <f t="shared" ref="W53" si="36">IF(W45=0,0,W45/W$44)</f>
        <v>0.86920401403677883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0.79144249964549895</v>
      </c>
      <c r="C54" s="196">
        <f t="shared" si="37"/>
        <v>0.79576824736028329</v>
      </c>
      <c r="D54" s="196">
        <f t="shared" si="37"/>
        <v>0.80315269977533787</v>
      </c>
      <c r="E54" s="196">
        <f t="shared" si="37"/>
        <v>0.79879709628084761</v>
      </c>
      <c r="F54" s="196">
        <f t="shared" si="37"/>
        <v>0.79183926450969333</v>
      </c>
      <c r="G54" s="196">
        <f t="shared" si="37"/>
        <v>0.79234983862122121</v>
      </c>
      <c r="H54" s="196">
        <f t="shared" si="37"/>
        <v>0.79264823938854645</v>
      </c>
      <c r="I54" s="196">
        <f t="shared" si="37"/>
        <v>0.79044737343929994</v>
      </c>
      <c r="J54" s="196">
        <f t="shared" si="37"/>
        <v>0.78263926163073916</v>
      </c>
      <c r="K54" s="196">
        <f t="shared" si="37"/>
        <v>0.78547803798823512</v>
      </c>
      <c r="L54" s="196">
        <f t="shared" si="37"/>
        <v>0.79563540874578165</v>
      </c>
      <c r="M54" s="196">
        <f t="shared" si="37"/>
        <v>0.78110800012164983</v>
      </c>
      <c r="N54" s="196">
        <f t="shared" si="37"/>
        <v>0.78060588006865217</v>
      </c>
      <c r="O54" s="196">
        <f t="shared" si="37"/>
        <v>0.77894509326559469</v>
      </c>
      <c r="P54" s="196">
        <f t="shared" si="37"/>
        <v>0.76874915710326386</v>
      </c>
      <c r="Q54" s="196">
        <f t="shared" si="37"/>
        <v>0.77010581417354484</v>
      </c>
      <c r="R54" s="196">
        <f t="shared" ref="R54:V54" si="38">IF(R46=0,0,R46/R$44)</f>
        <v>0.7726294681262641</v>
      </c>
      <c r="S54" s="196">
        <f t="shared" si="38"/>
        <v>0.77468565266247091</v>
      </c>
      <c r="T54" s="196">
        <f t="shared" si="38"/>
        <v>0.76923657924616595</v>
      </c>
      <c r="U54" s="196">
        <f t="shared" si="38"/>
        <v>0.76287139951346117</v>
      </c>
      <c r="V54" s="196">
        <f t="shared" si="38"/>
        <v>0.7631506832266105</v>
      </c>
      <c r="W54" s="196">
        <f t="shared" ref="W54" si="39">IF(W46=0,0,W46/W$44)</f>
        <v>0.75140507292973657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8.3483244995997972E-7</v>
      </c>
      <c r="C55" s="197">
        <f t="shared" si="40"/>
        <v>9.7514753285797919E-7</v>
      </c>
      <c r="D55" s="197">
        <f t="shared" si="40"/>
        <v>1.308863453783389E-6</v>
      </c>
      <c r="E55" s="197">
        <f t="shared" si="40"/>
        <v>2.1783021543517977E-6</v>
      </c>
      <c r="F55" s="197">
        <f t="shared" si="40"/>
        <v>3.8549209665278745E-6</v>
      </c>
      <c r="G55" s="197">
        <f t="shared" si="40"/>
        <v>6.8381060249543669E-6</v>
      </c>
      <c r="H55" s="197">
        <f t="shared" si="40"/>
        <v>1.6227843916662445E-5</v>
      </c>
      <c r="I55" s="197">
        <f t="shared" si="40"/>
        <v>1.7352447352726775E-5</v>
      </c>
      <c r="J55" s="197">
        <f t="shared" si="40"/>
        <v>2.1259808899781278E-5</v>
      </c>
      <c r="K55" s="197">
        <f t="shared" si="40"/>
        <v>2.6625537187572972E-5</v>
      </c>
      <c r="L55" s="197">
        <f t="shared" si="40"/>
        <v>8.2095233988011332E-5</v>
      </c>
      <c r="M55" s="197">
        <f t="shared" si="40"/>
        <v>3.6697370118723455E-5</v>
      </c>
      <c r="N55" s="197">
        <f t="shared" si="40"/>
        <v>6.1943844618580845E-5</v>
      </c>
      <c r="O55" s="197">
        <f t="shared" si="40"/>
        <v>4.8120003843739929E-5</v>
      </c>
      <c r="P55" s="197">
        <f t="shared" si="40"/>
        <v>8.293458071523465E-5</v>
      </c>
      <c r="Q55" s="197">
        <f t="shared" si="40"/>
        <v>7.2607019507362324E-5</v>
      </c>
      <c r="R55" s="197">
        <f t="shared" ref="R55:V55" si="41">IF(R47=0,0,R47/R$44)</f>
        <v>5.9570291633022792E-5</v>
      </c>
      <c r="S55" s="197">
        <f t="shared" si="41"/>
        <v>5.808771189617706E-5</v>
      </c>
      <c r="T55" s="197">
        <f t="shared" si="41"/>
        <v>7.701992093748914E-5</v>
      </c>
      <c r="U55" s="197">
        <f t="shared" si="41"/>
        <v>7.0346980928714253E-5</v>
      </c>
      <c r="V55" s="197">
        <f t="shared" si="41"/>
        <v>6.2197927314131503E-5</v>
      </c>
      <c r="W55" s="197">
        <f t="shared" ref="W55" si="42">IF(W47=0,0,W47/W$44)</f>
        <v>1.1204712381271984E-4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4.0636683728861464E-2</v>
      </c>
      <c r="C56" s="197">
        <f t="shared" si="43"/>
        <v>4.1131614083045637E-2</v>
      </c>
      <c r="D56" s="197">
        <f t="shared" si="43"/>
        <v>3.7730245489530918E-2</v>
      </c>
      <c r="E56" s="197">
        <f t="shared" si="43"/>
        <v>4.0119980400464182E-2</v>
      </c>
      <c r="F56" s="197">
        <f t="shared" si="43"/>
        <v>4.6272456960025916E-2</v>
      </c>
      <c r="G56" s="197">
        <f t="shared" si="43"/>
        <v>4.6878534289977271E-2</v>
      </c>
      <c r="H56" s="197">
        <f t="shared" si="43"/>
        <v>4.941597218338304E-2</v>
      </c>
      <c r="I56" s="197">
        <f t="shared" si="43"/>
        <v>4.7847480440530395E-2</v>
      </c>
      <c r="J56" s="197">
        <f t="shared" si="43"/>
        <v>5.148318520878576E-2</v>
      </c>
      <c r="K56" s="197">
        <f t="shared" si="43"/>
        <v>5.1542950409210558E-2</v>
      </c>
      <c r="L56" s="197">
        <f t="shared" si="43"/>
        <v>4.7921736527767447E-2</v>
      </c>
      <c r="M56" s="197">
        <f t="shared" si="43"/>
        <v>5.1894980652057582E-2</v>
      </c>
      <c r="N56" s="197">
        <f t="shared" si="43"/>
        <v>5.2922604791622155E-2</v>
      </c>
      <c r="O56" s="197">
        <f t="shared" si="43"/>
        <v>5.2148833615773223E-2</v>
      </c>
      <c r="P56" s="197">
        <f t="shared" si="43"/>
        <v>5.6619133528384845E-2</v>
      </c>
      <c r="Q56" s="197">
        <f t="shared" si="43"/>
        <v>5.7541932251018037E-2</v>
      </c>
      <c r="R56" s="197">
        <f t="shared" ref="R56:V56" si="44">IF(R48=0,0,R48/R$44)</f>
        <v>5.7796632567587478E-2</v>
      </c>
      <c r="S56" s="197">
        <f t="shared" si="44"/>
        <v>5.6967322852655711E-2</v>
      </c>
      <c r="T56" s="197">
        <f t="shared" si="44"/>
        <v>5.4344877330193664E-2</v>
      </c>
      <c r="U56" s="197">
        <f t="shared" si="44"/>
        <v>5.3113030273269135E-2</v>
      </c>
      <c r="V56" s="197">
        <f t="shared" si="44"/>
        <v>5.1415836261655315E-2</v>
      </c>
      <c r="W56" s="197">
        <f t="shared" ref="W56" si="45">IF(W48=0,0,W48/W$44)</f>
        <v>7.3145196997748532E-2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6.7850112151625369E-2</v>
      </c>
      <c r="C57" s="198">
        <f t="shared" si="46"/>
        <v>6.4778644523972168E-2</v>
      </c>
      <c r="D57" s="198">
        <f t="shared" si="46"/>
        <v>6.0635063143198199E-2</v>
      </c>
      <c r="E57" s="198">
        <f t="shared" si="46"/>
        <v>6.0904455018727946E-2</v>
      </c>
      <c r="F57" s="198">
        <f t="shared" si="46"/>
        <v>6.0146173147525669E-2</v>
      </c>
      <c r="G57" s="198">
        <f t="shared" si="46"/>
        <v>5.8909633313385265E-2</v>
      </c>
      <c r="H57" s="198">
        <f t="shared" si="46"/>
        <v>5.9136333617040411E-2</v>
      </c>
      <c r="I57" s="198">
        <f t="shared" si="46"/>
        <v>5.7724610920522675E-2</v>
      </c>
      <c r="J57" s="198">
        <f t="shared" si="46"/>
        <v>6.1239186956781669E-2</v>
      </c>
      <c r="K57" s="198">
        <f t="shared" si="46"/>
        <v>5.7789102371809765E-2</v>
      </c>
      <c r="L57" s="198">
        <f t="shared" si="46"/>
        <v>5.0795805499887284E-2</v>
      </c>
      <c r="M57" s="198">
        <f t="shared" si="46"/>
        <v>5.8125717435927322E-2</v>
      </c>
      <c r="N57" s="198">
        <f t="shared" si="46"/>
        <v>5.8391501788638708E-2</v>
      </c>
      <c r="O57" s="198">
        <f t="shared" si="46"/>
        <v>5.3890598199750984E-2</v>
      </c>
      <c r="P57" s="198">
        <f t="shared" si="46"/>
        <v>5.3478551494082288E-2</v>
      </c>
      <c r="Q57" s="198">
        <f t="shared" si="46"/>
        <v>4.5216059731351843E-2</v>
      </c>
      <c r="R57" s="198">
        <f t="shared" ref="R57:V57" si="47">IF(R49=0,0,R49/R$44)</f>
        <v>4.451685342726925E-2</v>
      </c>
      <c r="S57" s="198">
        <f t="shared" si="47"/>
        <v>4.1849757578416795E-2</v>
      </c>
      <c r="T57" s="198">
        <f t="shared" si="47"/>
        <v>4.7270170508512961E-2</v>
      </c>
      <c r="U57" s="198">
        <f t="shared" si="47"/>
        <v>5.1169348805297103E-2</v>
      </c>
      <c r="V57" s="198">
        <f t="shared" si="47"/>
        <v>4.7356917792382741E-2</v>
      </c>
      <c r="W57" s="198">
        <f t="shared" ref="W57" si="48">IF(W49=0,0,W49/W$44)</f>
        <v>4.4541696985481063E-2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0.10006986964156417</v>
      </c>
      <c r="C58" s="195">
        <f t="shared" si="49"/>
        <v>9.8320518885165992E-2</v>
      </c>
      <c r="D58" s="195">
        <f t="shared" si="49"/>
        <v>9.8480682728479305E-2</v>
      </c>
      <c r="E58" s="195">
        <f t="shared" si="49"/>
        <v>0.10017628999780591</v>
      </c>
      <c r="F58" s="195">
        <f t="shared" si="49"/>
        <v>0.1017382504617886</v>
      </c>
      <c r="G58" s="195">
        <f t="shared" si="49"/>
        <v>0.10185515566939156</v>
      </c>
      <c r="H58" s="195">
        <f t="shared" si="49"/>
        <v>9.8783226967113405E-2</v>
      </c>
      <c r="I58" s="195">
        <f t="shared" si="49"/>
        <v>0.10396318275229453</v>
      </c>
      <c r="J58" s="195">
        <f t="shared" si="49"/>
        <v>0.10461710639479355</v>
      </c>
      <c r="K58" s="195">
        <f t="shared" si="49"/>
        <v>0.10516328369355708</v>
      </c>
      <c r="L58" s="195">
        <f t="shared" si="49"/>
        <v>0.1055649539925758</v>
      </c>
      <c r="M58" s="195">
        <f t="shared" si="49"/>
        <v>0.10883460442024642</v>
      </c>
      <c r="N58" s="195">
        <f t="shared" si="49"/>
        <v>0.10801806950646826</v>
      </c>
      <c r="O58" s="195">
        <f t="shared" si="49"/>
        <v>0.11496735491503735</v>
      </c>
      <c r="P58" s="195">
        <f t="shared" si="49"/>
        <v>0.12107022329355384</v>
      </c>
      <c r="Q58" s="195">
        <f t="shared" si="49"/>
        <v>0.12706358682457791</v>
      </c>
      <c r="R58" s="195">
        <f t="shared" ref="R58:V58" si="50">IF(R50=0,0,R50/R$44)</f>
        <v>0.12499747558724615</v>
      </c>
      <c r="S58" s="195">
        <f t="shared" si="50"/>
        <v>0.12643917919456044</v>
      </c>
      <c r="T58" s="195">
        <f t="shared" si="50"/>
        <v>0.12907135299418987</v>
      </c>
      <c r="U58" s="195">
        <f t="shared" si="50"/>
        <v>0.13277587442704375</v>
      </c>
      <c r="V58" s="195">
        <f t="shared" si="50"/>
        <v>0.13801436479203719</v>
      </c>
      <c r="W58" s="195">
        <f t="shared" ref="W58" si="51">IF(W50=0,0,W50/W$44)</f>
        <v>0.1307959859632212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543.05628191999995</v>
      </c>
      <c r="C62" s="22">
        <v>547.77244298400001</v>
      </c>
      <c r="D62" s="22">
        <v>575.45413048799992</v>
      </c>
      <c r="E62" s="22">
        <v>607.83152731199993</v>
      </c>
      <c r="F62" s="22">
        <v>596.89921881600003</v>
      </c>
      <c r="G62" s="22">
        <v>634.33140249600001</v>
      </c>
      <c r="H62" s="22">
        <v>670.26556123199998</v>
      </c>
      <c r="I62" s="22">
        <v>654.95718525600012</v>
      </c>
      <c r="J62" s="22">
        <v>657.81568641599995</v>
      </c>
      <c r="K62" s="22">
        <v>644.86083175199997</v>
      </c>
      <c r="L62" s="22">
        <v>761.03075563200002</v>
      </c>
      <c r="M62" s="22">
        <v>754.80449493600008</v>
      </c>
      <c r="N62" s="22">
        <v>746.13794148000011</v>
      </c>
      <c r="O62" s="22">
        <v>703.22333011200021</v>
      </c>
      <c r="P62" s="22">
        <v>647.78033419200005</v>
      </c>
      <c r="Q62" s="22">
        <v>589.855848552</v>
      </c>
      <c r="R62" s="22">
        <v>685.81179993599994</v>
      </c>
      <c r="S62" s="22">
        <v>753.81548479200001</v>
      </c>
      <c r="T62" s="22">
        <v>792.15913907999993</v>
      </c>
      <c r="U62" s="22">
        <v>735.34917139200013</v>
      </c>
      <c r="V62" s="22">
        <v>707.37852276000012</v>
      </c>
      <c r="W62" s="22">
        <v>842.53812760799985</v>
      </c>
      <c r="DA62" s="57" t="s">
        <v>250</v>
      </c>
    </row>
    <row r="63" spans="1:105" ht="12" customHeight="1" x14ac:dyDescent="0.25">
      <c r="A63" s="30" t="s">
        <v>51</v>
      </c>
      <c r="B63" s="31">
        <v>90.539109719999999</v>
      </c>
      <c r="C63" s="31">
        <v>90.108597743999979</v>
      </c>
      <c r="D63" s="31">
        <v>117.39275200799999</v>
      </c>
      <c r="E63" s="31">
        <v>138.36579559199998</v>
      </c>
      <c r="F63" s="31">
        <v>128.51955129599997</v>
      </c>
      <c r="G63" s="31">
        <v>148.243785696</v>
      </c>
      <c r="H63" s="31">
        <v>191.57195167199998</v>
      </c>
      <c r="I63" s="31">
        <v>203.49170481599998</v>
      </c>
      <c r="J63" s="31">
        <v>212.29854141600001</v>
      </c>
      <c r="K63" s="31">
        <v>197.81834011199996</v>
      </c>
      <c r="L63" s="31">
        <v>261.23241391199997</v>
      </c>
      <c r="M63" s="31">
        <v>269.12934705600009</v>
      </c>
      <c r="N63" s="31">
        <v>266.73064884000007</v>
      </c>
      <c r="O63" s="31">
        <v>276.55305847200009</v>
      </c>
      <c r="P63" s="31">
        <v>234.17852335200007</v>
      </c>
      <c r="Q63" s="31">
        <v>189.40808383199996</v>
      </c>
      <c r="R63" s="31">
        <v>207.30469809599995</v>
      </c>
      <c r="S63" s="31">
        <v>234.42856171199998</v>
      </c>
      <c r="T63" s="31">
        <v>242.22861107999995</v>
      </c>
      <c r="U63" s="31">
        <v>188.98332415199997</v>
      </c>
      <c r="V63" s="31">
        <v>143.05456223999997</v>
      </c>
      <c r="W63" s="31">
        <v>174.04146928799994</v>
      </c>
      <c r="DA63" s="59" t="s">
        <v>251</v>
      </c>
    </row>
    <row r="64" spans="1:105" ht="12" customHeight="1" x14ac:dyDescent="0.25">
      <c r="A64" s="73" t="s">
        <v>75</v>
      </c>
      <c r="B64" s="98">
        <v>208.1455722</v>
      </c>
      <c r="C64" s="98">
        <v>205.21384523999998</v>
      </c>
      <c r="D64" s="98">
        <v>199.35061848000001</v>
      </c>
      <c r="E64" s="98">
        <v>193.48739172000001</v>
      </c>
      <c r="F64" s="98">
        <v>170.03425752000004</v>
      </c>
      <c r="G64" s="98">
        <v>170.27266680000002</v>
      </c>
      <c r="H64" s="98">
        <v>149.75125956000002</v>
      </c>
      <c r="I64" s="98">
        <v>105.70996044000005</v>
      </c>
      <c r="J64" s="98">
        <v>103.043475</v>
      </c>
      <c r="K64" s="98">
        <v>106.23499164</v>
      </c>
      <c r="L64" s="98">
        <v>127.78802172000002</v>
      </c>
      <c r="M64" s="98">
        <v>145.62499788000002</v>
      </c>
      <c r="N64" s="98">
        <v>161.32029264000002</v>
      </c>
      <c r="O64" s="98">
        <v>137.36257163999997</v>
      </c>
      <c r="P64" s="98">
        <v>131.76663083999998</v>
      </c>
      <c r="Q64" s="98">
        <v>112.30133472000003</v>
      </c>
      <c r="R64" s="98">
        <v>136.84127184000002</v>
      </c>
      <c r="S64" s="98">
        <v>158.17681800000003</v>
      </c>
      <c r="T64" s="98">
        <v>163.02828347999997</v>
      </c>
      <c r="U64" s="98">
        <v>168.54170472000004</v>
      </c>
      <c r="V64" s="98">
        <v>154.75372559999997</v>
      </c>
      <c r="W64" s="98">
        <v>151.98436224</v>
      </c>
      <c r="DA64" s="63"/>
    </row>
    <row r="65" spans="1:105" ht="12" customHeight="1" x14ac:dyDescent="0.25">
      <c r="A65" s="97" t="s">
        <v>74</v>
      </c>
      <c r="B65" s="98">
        <v>208.1455722</v>
      </c>
      <c r="C65" s="98">
        <v>205.21384523999998</v>
      </c>
      <c r="D65" s="98">
        <v>199.35061848000001</v>
      </c>
      <c r="E65" s="98">
        <v>193.48739172000001</v>
      </c>
      <c r="F65" s="98">
        <v>170.03425752000004</v>
      </c>
      <c r="G65" s="98">
        <v>167.10275772000003</v>
      </c>
      <c r="H65" s="98">
        <v>146.58135048000003</v>
      </c>
      <c r="I65" s="98">
        <v>102.51844380000004</v>
      </c>
      <c r="J65" s="98">
        <v>96.660441719999994</v>
      </c>
      <c r="K65" s="98">
        <v>96.660441719999994</v>
      </c>
      <c r="L65" s="98">
        <v>105.44767200000001</v>
      </c>
      <c r="M65" s="98">
        <v>120.09313152000003</v>
      </c>
      <c r="N65" s="98">
        <v>123.02235972000001</v>
      </c>
      <c r="O65" s="98">
        <v>105.447672</v>
      </c>
      <c r="P65" s="98">
        <v>96.66021456</v>
      </c>
      <c r="Q65" s="98">
        <v>83.71800072000002</v>
      </c>
      <c r="R65" s="98">
        <v>92.378248560000017</v>
      </c>
      <c r="S65" s="98">
        <v>99.104683320000021</v>
      </c>
      <c r="T65" s="98">
        <v>94.110570719999984</v>
      </c>
      <c r="U65" s="98">
        <v>102.48232536000003</v>
      </c>
      <c r="V65" s="98">
        <v>86.391673919999988</v>
      </c>
      <c r="W65" s="98">
        <v>72.811594799999995</v>
      </c>
      <c r="DA65" s="63" t="s">
        <v>252</v>
      </c>
    </row>
    <row r="66" spans="1:105" ht="12" customHeight="1" x14ac:dyDescent="0.25">
      <c r="A66" s="97" t="s">
        <v>201</v>
      </c>
      <c r="B66" s="98">
        <v>0</v>
      </c>
      <c r="C66" s="98">
        <v>0</v>
      </c>
      <c r="D66" s="98">
        <v>0</v>
      </c>
      <c r="E66" s="98">
        <v>0</v>
      </c>
      <c r="F66" s="98">
        <v>0</v>
      </c>
      <c r="G66" s="98">
        <v>3.1699090799999965</v>
      </c>
      <c r="H66" s="98">
        <v>3.1699090799999965</v>
      </c>
      <c r="I66" s="98">
        <v>3.1915166400000032</v>
      </c>
      <c r="J66" s="98">
        <v>6.3830332800000065</v>
      </c>
      <c r="K66" s="98">
        <v>9.5745499200000097</v>
      </c>
      <c r="L66" s="98">
        <v>22.340349720000006</v>
      </c>
      <c r="M66" s="98">
        <v>25.531866359999995</v>
      </c>
      <c r="N66" s="98">
        <v>38.297932920000008</v>
      </c>
      <c r="O66" s="98">
        <v>31.914899639999973</v>
      </c>
      <c r="P66" s="98">
        <v>35.106416279999976</v>
      </c>
      <c r="Q66" s="98">
        <v>28.583334000000008</v>
      </c>
      <c r="R66" s="98">
        <v>44.463023280000002</v>
      </c>
      <c r="S66" s="98">
        <v>59.072134680000005</v>
      </c>
      <c r="T66" s="98">
        <v>68.917712759999986</v>
      </c>
      <c r="U66" s="98">
        <v>66.059379360000008</v>
      </c>
      <c r="V66" s="98">
        <v>68.362051679999979</v>
      </c>
      <c r="W66" s="98">
        <v>79.172767440000001</v>
      </c>
      <c r="DA66" s="63" t="s">
        <v>253</v>
      </c>
    </row>
    <row r="67" spans="1:105" ht="12" customHeight="1" x14ac:dyDescent="0.25">
      <c r="A67" s="73" t="s">
        <v>192</v>
      </c>
      <c r="B67" s="98">
        <v>244.37159999999994</v>
      </c>
      <c r="C67" s="98">
        <v>252.4500000000001</v>
      </c>
      <c r="D67" s="98">
        <v>258.71075999999999</v>
      </c>
      <c r="E67" s="98">
        <v>275.97833999999989</v>
      </c>
      <c r="F67" s="98">
        <v>298.34541000000002</v>
      </c>
      <c r="G67" s="98">
        <v>315.8149499999999</v>
      </c>
      <c r="H67" s="98">
        <v>328.94234999999992</v>
      </c>
      <c r="I67" s="98">
        <v>345.7555200000001</v>
      </c>
      <c r="J67" s="98">
        <v>342.47366999999997</v>
      </c>
      <c r="K67" s="98">
        <v>340.80750000000006</v>
      </c>
      <c r="L67" s="98">
        <v>372.01032000000004</v>
      </c>
      <c r="M67" s="98">
        <v>340.05014999999992</v>
      </c>
      <c r="N67" s="98">
        <v>318.08700000000005</v>
      </c>
      <c r="O67" s="98">
        <v>289.30770000000018</v>
      </c>
      <c r="P67" s="98">
        <v>281.83517999999998</v>
      </c>
      <c r="Q67" s="98">
        <v>288.14642999999995</v>
      </c>
      <c r="R67" s="98">
        <v>341.66582999999997</v>
      </c>
      <c r="S67" s="98">
        <v>361.21010508000001</v>
      </c>
      <c r="T67" s="98">
        <v>386.90224452000001</v>
      </c>
      <c r="U67" s="98">
        <v>377.82414252000012</v>
      </c>
      <c r="V67" s="98">
        <v>409.57023492000013</v>
      </c>
      <c r="W67" s="98">
        <v>516.51229607999994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543.05628191999995</v>
      </c>
      <c r="C78" s="203">
        <f t="shared" si="52"/>
        <v>547.77244298400012</v>
      </c>
      <c r="D78" s="203">
        <f t="shared" si="52"/>
        <v>575.45413048800003</v>
      </c>
      <c r="E78" s="203">
        <f t="shared" si="52"/>
        <v>607.83152731199993</v>
      </c>
      <c r="F78" s="203">
        <f t="shared" si="52"/>
        <v>596.89921881599992</v>
      </c>
      <c r="G78" s="203">
        <f t="shared" si="52"/>
        <v>634.33140249599978</v>
      </c>
      <c r="H78" s="203">
        <f t="shared" si="52"/>
        <v>670.26556123199987</v>
      </c>
      <c r="I78" s="203">
        <f t="shared" si="52"/>
        <v>654.957185256</v>
      </c>
      <c r="J78" s="203">
        <f t="shared" si="52"/>
        <v>657.81568641600006</v>
      </c>
      <c r="K78" s="203">
        <f t="shared" si="52"/>
        <v>644.86083175200008</v>
      </c>
      <c r="L78" s="203">
        <f t="shared" si="52"/>
        <v>761.03075563199991</v>
      </c>
      <c r="M78" s="203">
        <f t="shared" si="52"/>
        <v>754.8044949359994</v>
      </c>
      <c r="N78" s="203">
        <f t="shared" si="52"/>
        <v>746.13794147999977</v>
      </c>
      <c r="O78" s="203">
        <f t="shared" si="52"/>
        <v>703.22333011199953</v>
      </c>
      <c r="P78" s="203">
        <f t="shared" si="52"/>
        <v>647.78033419199903</v>
      </c>
      <c r="Q78" s="203">
        <f t="shared" si="52"/>
        <v>589.85584855199886</v>
      </c>
      <c r="R78" s="203">
        <f t="shared" ref="R78:V78" si="53">R79+R84</f>
        <v>685.81179993599937</v>
      </c>
      <c r="S78" s="203">
        <f t="shared" si="53"/>
        <v>753.81548479200069</v>
      </c>
      <c r="T78" s="203">
        <f t="shared" si="53"/>
        <v>792.15913907999914</v>
      </c>
      <c r="U78" s="203">
        <f t="shared" si="53"/>
        <v>735.34917139199933</v>
      </c>
      <c r="V78" s="203">
        <f t="shared" si="53"/>
        <v>707.37852276000001</v>
      </c>
      <c r="W78" s="203">
        <f t="shared" ref="W78" si="54">W79+W84</f>
        <v>842.53812760800031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543.05628191999995</v>
      </c>
      <c r="C79" s="192">
        <f t="shared" si="55"/>
        <v>547.77244298400012</v>
      </c>
      <c r="D79" s="192">
        <f t="shared" si="55"/>
        <v>575.45413048800003</v>
      </c>
      <c r="E79" s="192">
        <f t="shared" si="55"/>
        <v>607.83152731199993</v>
      </c>
      <c r="F79" s="192">
        <f t="shared" si="55"/>
        <v>596.89921881599992</v>
      </c>
      <c r="G79" s="192">
        <f t="shared" si="55"/>
        <v>634.33140249599978</v>
      </c>
      <c r="H79" s="192">
        <f t="shared" si="55"/>
        <v>670.26556123199987</v>
      </c>
      <c r="I79" s="192">
        <f t="shared" si="55"/>
        <v>654.957185256</v>
      </c>
      <c r="J79" s="192">
        <f t="shared" si="55"/>
        <v>657.81568641600006</v>
      </c>
      <c r="K79" s="192">
        <f t="shared" si="55"/>
        <v>644.86083175200008</v>
      </c>
      <c r="L79" s="192">
        <f t="shared" si="55"/>
        <v>761.03075563199991</v>
      </c>
      <c r="M79" s="192">
        <f t="shared" si="55"/>
        <v>754.8044949359994</v>
      </c>
      <c r="N79" s="192">
        <f t="shared" si="55"/>
        <v>746.13794147999977</v>
      </c>
      <c r="O79" s="192">
        <f t="shared" si="55"/>
        <v>703.22333011199953</v>
      </c>
      <c r="P79" s="192">
        <f t="shared" si="55"/>
        <v>647.78033419199903</v>
      </c>
      <c r="Q79" s="192">
        <f t="shared" si="55"/>
        <v>589.85584855199886</v>
      </c>
      <c r="R79" s="192">
        <f t="shared" ref="R79:V79" si="56">SUM(R80:R83)</f>
        <v>685.81179993599937</v>
      </c>
      <c r="S79" s="192">
        <f t="shared" si="56"/>
        <v>753.81548479200069</v>
      </c>
      <c r="T79" s="192">
        <f t="shared" si="56"/>
        <v>792.15913907999914</v>
      </c>
      <c r="U79" s="192">
        <f t="shared" si="56"/>
        <v>735.34917139199933</v>
      </c>
      <c r="V79" s="192">
        <f t="shared" si="56"/>
        <v>707.37852276000001</v>
      </c>
      <c r="W79" s="192">
        <f t="shared" ref="W79" si="57">SUM(W80:W83)</f>
        <v>842.53812760800031</v>
      </c>
      <c r="DA79" s="213" t="s">
        <v>264</v>
      </c>
    </row>
    <row r="80" spans="1:105" ht="12" customHeight="1" x14ac:dyDescent="0.25">
      <c r="A80" s="97" t="s">
        <v>57</v>
      </c>
      <c r="B80" s="74">
        <v>317.94865500109512</v>
      </c>
      <c r="C80" s="74">
        <v>325.76999483629959</v>
      </c>
      <c r="D80" s="74">
        <v>359.61105611959835</v>
      </c>
      <c r="E80" s="74">
        <v>392.82375387630873</v>
      </c>
      <c r="F80" s="74">
        <v>398.78493390709082</v>
      </c>
      <c r="G80" s="74">
        <v>435.93679526151584</v>
      </c>
      <c r="H80" s="74">
        <v>485.83783547810663</v>
      </c>
      <c r="I80" s="74">
        <v>508.13656625647479</v>
      </c>
      <c r="J80" s="74">
        <v>512.22305225351806</v>
      </c>
      <c r="K80" s="74">
        <v>501.29557670197045</v>
      </c>
      <c r="L80" s="74">
        <v>606.26166284953774</v>
      </c>
      <c r="M80" s="74">
        <v>582.78769648771595</v>
      </c>
      <c r="N80" s="74">
        <v>572.69165936994477</v>
      </c>
      <c r="O80" s="74">
        <v>550.50962281435557</v>
      </c>
      <c r="P80" s="74">
        <v>503.36484892789576</v>
      </c>
      <c r="Q80" s="74">
        <v>461.92891267364644</v>
      </c>
      <c r="R80" s="74">
        <v>541.5505901664194</v>
      </c>
      <c r="S80" s="74">
        <v>600.16356209150479</v>
      </c>
      <c r="T80" s="74">
        <v>637.61095981632411</v>
      </c>
      <c r="U80" s="74">
        <v>575.94621365877765</v>
      </c>
      <c r="V80" s="74">
        <v>565.4990830950419</v>
      </c>
      <c r="W80" s="74">
        <v>686.4290553500548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16.179868605528654</v>
      </c>
      <c r="C82" s="74">
        <v>16.603952878561614</v>
      </c>
      <c r="D82" s="74">
        <v>16.958489025054131</v>
      </c>
      <c r="E82" s="74">
        <v>19.786709319768455</v>
      </c>
      <c r="F82" s="74">
        <v>22.675479014136616</v>
      </c>
      <c r="G82" s="74">
        <v>24.905558957597435</v>
      </c>
      <c r="H82" s="74">
        <v>28.205738779135334</v>
      </c>
      <c r="I82" s="74">
        <v>29.454480591916251</v>
      </c>
      <c r="J82" s="74">
        <v>31.549613318221937</v>
      </c>
      <c r="K82" s="74">
        <v>31.308907746688057</v>
      </c>
      <c r="L82" s="74">
        <v>35.621817794595387</v>
      </c>
      <c r="M82" s="74">
        <v>37.332606024919585</v>
      </c>
      <c r="N82" s="74">
        <v>37.246473883129944</v>
      </c>
      <c r="O82" s="74">
        <v>35.619819582654159</v>
      </c>
      <c r="P82" s="74">
        <v>35.542725382573082</v>
      </c>
      <c r="Q82" s="74">
        <v>33.620037282637398</v>
      </c>
      <c r="R82" s="74">
        <v>39.176168058018177</v>
      </c>
      <c r="S82" s="74">
        <v>42.244436086114298</v>
      </c>
      <c r="T82" s="74">
        <v>41.931707359663996</v>
      </c>
      <c r="U82" s="74">
        <v>37.883396980957464</v>
      </c>
      <c r="V82" s="74">
        <v>36.058077194155899</v>
      </c>
      <c r="W82" s="74">
        <v>59.737206870564179</v>
      </c>
      <c r="DA82" s="90" t="s">
        <v>267</v>
      </c>
    </row>
    <row r="83" spans="1:105" ht="12" customHeight="1" x14ac:dyDescent="0.25">
      <c r="A83" s="107" t="s">
        <v>54</v>
      </c>
      <c r="B83" s="193">
        <v>208.92775831337622</v>
      </c>
      <c r="C83" s="193">
        <v>205.39849526913892</v>
      </c>
      <c r="D83" s="193">
        <v>198.88458534334757</v>
      </c>
      <c r="E83" s="193">
        <v>195.22106411592273</v>
      </c>
      <c r="F83" s="193">
        <v>175.43880589477246</v>
      </c>
      <c r="G83" s="193">
        <v>173.48904827688642</v>
      </c>
      <c r="H83" s="193">
        <v>156.22198697475787</v>
      </c>
      <c r="I83" s="193">
        <v>117.36613840760904</v>
      </c>
      <c r="J83" s="193">
        <v>114.04302084425998</v>
      </c>
      <c r="K83" s="193">
        <v>112.2563473033416</v>
      </c>
      <c r="L83" s="193">
        <v>119.14727498786677</v>
      </c>
      <c r="M83" s="193">
        <v>134.68419242336384</v>
      </c>
      <c r="N83" s="193">
        <v>136.19980822692506</v>
      </c>
      <c r="O83" s="193">
        <v>117.0938877149898</v>
      </c>
      <c r="P83" s="193">
        <v>108.8727598815302</v>
      </c>
      <c r="Q83" s="193">
        <v>94.306898595715097</v>
      </c>
      <c r="R83" s="193">
        <v>105.08504171156173</v>
      </c>
      <c r="S83" s="193">
        <v>111.4074866143816</v>
      </c>
      <c r="T83" s="193">
        <v>112.61647190401109</v>
      </c>
      <c r="U83" s="193">
        <v>121.51956075226421</v>
      </c>
      <c r="V83" s="193">
        <v>105.82136247080227</v>
      </c>
      <c r="W83" s="193">
        <v>96.371865387381391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0.58548011612529982</v>
      </c>
      <c r="C88" s="196">
        <f t="shared" si="64"/>
        <v>0.5947177500599734</v>
      </c>
      <c r="D88" s="196">
        <f t="shared" si="64"/>
        <v>0.62491697785649547</v>
      </c>
      <c r="E88" s="196">
        <f t="shared" si="64"/>
        <v>0.64627077771612906</v>
      </c>
      <c r="F88" s="196">
        <f t="shared" si="64"/>
        <v>0.66809424662695061</v>
      </c>
      <c r="G88" s="196">
        <f t="shared" si="64"/>
        <v>0.68723823784565818</v>
      </c>
      <c r="H88" s="196">
        <f t="shared" si="64"/>
        <v>0.72484379860588266</v>
      </c>
      <c r="I88" s="196">
        <f t="shared" si="64"/>
        <v>0.77583173021891783</v>
      </c>
      <c r="J88" s="196">
        <f t="shared" si="64"/>
        <v>0.77867260211485778</v>
      </c>
      <c r="K88" s="196">
        <f t="shared" si="64"/>
        <v>0.77737017356135252</v>
      </c>
      <c r="L88" s="196">
        <f t="shared" si="64"/>
        <v>0.79663227584812424</v>
      </c>
      <c r="M88" s="196">
        <f t="shared" si="64"/>
        <v>0.77210416789731895</v>
      </c>
      <c r="N88" s="196">
        <f t="shared" si="64"/>
        <v>0.76754126486850927</v>
      </c>
      <c r="O88" s="196">
        <f t="shared" si="64"/>
        <v>0.78283754142041639</v>
      </c>
      <c r="P88" s="196">
        <f t="shared" si="64"/>
        <v>0.77706102263163301</v>
      </c>
      <c r="Q88" s="196">
        <f t="shared" si="64"/>
        <v>0.78312169627139838</v>
      </c>
      <c r="R88" s="196">
        <f t="shared" ref="R88:V88" si="65">IF(R80=0,0,R80/R$78)</f>
        <v>0.78964898273397666</v>
      </c>
      <c r="S88" s="196">
        <f t="shared" si="65"/>
        <v>0.79616772830967664</v>
      </c>
      <c r="T88" s="196">
        <f t="shared" si="65"/>
        <v>0.80490261155963583</v>
      </c>
      <c r="U88" s="196">
        <f t="shared" si="65"/>
        <v>0.78322820785739722</v>
      </c>
      <c r="V88" s="196">
        <f t="shared" si="65"/>
        <v>0.79942925166658607</v>
      </c>
      <c r="W88" s="196">
        <f t="shared" ref="W88" si="66">IF(W80=0,0,W80/W$78)</f>
        <v>0.81471571773120177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2.9794091596406912E-2</v>
      </c>
      <c r="C90" s="197">
        <f t="shared" si="70"/>
        <v>3.0311771048779464E-2</v>
      </c>
      <c r="D90" s="197">
        <f t="shared" si="70"/>
        <v>2.946974941455871E-2</v>
      </c>
      <c r="E90" s="197">
        <f t="shared" si="70"/>
        <v>3.2552950004536271E-2</v>
      </c>
      <c r="F90" s="197">
        <f t="shared" si="70"/>
        <v>3.7988789898427654E-2</v>
      </c>
      <c r="G90" s="197">
        <f t="shared" si="70"/>
        <v>3.9262692749559243E-2</v>
      </c>
      <c r="H90" s="197">
        <f t="shared" si="70"/>
        <v>4.2081438179952149E-2</v>
      </c>
      <c r="I90" s="197">
        <f t="shared" si="70"/>
        <v>4.4971612274783301E-2</v>
      </c>
      <c r="J90" s="197">
        <f t="shared" si="70"/>
        <v>4.7961175097715872E-2</v>
      </c>
      <c r="K90" s="197">
        <f t="shared" si="70"/>
        <v>4.8551417926292667E-2</v>
      </c>
      <c r="L90" s="197">
        <f t="shared" si="70"/>
        <v>4.6807330099311373E-2</v>
      </c>
      <c r="M90" s="197">
        <f t="shared" si="70"/>
        <v>4.9459967813367423E-2</v>
      </c>
      <c r="N90" s="197">
        <f t="shared" si="70"/>
        <v>4.9919018739684795E-2</v>
      </c>
      <c r="O90" s="197">
        <f t="shared" si="70"/>
        <v>5.0652215387935344E-2</v>
      </c>
      <c r="P90" s="197">
        <f t="shared" si="70"/>
        <v>5.4868484741678471E-2</v>
      </c>
      <c r="Q90" s="197">
        <f t="shared" si="70"/>
        <v>5.6997039810945636E-2</v>
      </c>
      <c r="R90" s="197">
        <f t="shared" ref="R90:V90" si="71">IF(R82=0,0,R82/R$78)</f>
        <v>5.7123788277883433E-2</v>
      </c>
      <c r="S90" s="197">
        <f t="shared" si="71"/>
        <v>5.604081759844818E-2</v>
      </c>
      <c r="T90" s="197">
        <f t="shared" si="71"/>
        <v>5.2933438864775084E-2</v>
      </c>
      <c r="U90" s="197">
        <f t="shared" si="71"/>
        <v>5.1517562614839224E-2</v>
      </c>
      <c r="V90" s="197">
        <f t="shared" si="71"/>
        <v>5.0974232372036146E-2</v>
      </c>
      <c r="W90" s="197">
        <f t="shared" ref="W90" si="72">IF(W82=0,0,W82/W$78)</f>
        <v>7.0901487912672298E-2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0.38472579227829334</v>
      </c>
      <c r="C91" s="198">
        <f t="shared" si="73"/>
        <v>0.37497047889124718</v>
      </c>
      <c r="D91" s="198">
        <f t="shared" si="73"/>
        <v>0.34561327272894588</v>
      </c>
      <c r="E91" s="198">
        <f t="shared" si="73"/>
        <v>0.32117627227933465</v>
      </c>
      <c r="F91" s="198">
        <f t="shared" si="73"/>
        <v>0.29391696347462165</v>
      </c>
      <c r="G91" s="198">
        <f t="shared" si="73"/>
        <v>0.27349906940478241</v>
      </c>
      <c r="H91" s="198">
        <f t="shared" si="73"/>
        <v>0.23307476321416512</v>
      </c>
      <c r="I91" s="198">
        <f t="shared" si="73"/>
        <v>0.17919665750629898</v>
      </c>
      <c r="J91" s="198">
        <f t="shared" si="73"/>
        <v>0.17336622278742625</v>
      </c>
      <c r="K91" s="198">
        <f t="shared" si="73"/>
        <v>0.17407840851235484</v>
      </c>
      <c r="L91" s="198">
        <f t="shared" si="73"/>
        <v>0.15656039405256442</v>
      </c>
      <c r="M91" s="198">
        <f t="shared" si="73"/>
        <v>0.17843586428931354</v>
      </c>
      <c r="N91" s="198">
        <f t="shared" si="73"/>
        <v>0.18253971639180594</v>
      </c>
      <c r="O91" s="198">
        <f t="shared" si="73"/>
        <v>0.16651024319164828</v>
      </c>
      <c r="P91" s="198">
        <f t="shared" si="73"/>
        <v>0.16807049262668852</v>
      </c>
      <c r="Q91" s="198">
        <f t="shared" si="73"/>
        <v>0.15988126391765606</v>
      </c>
      <c r="R91" s="198">
        <f t="shared" ref="R91:V91" si="74">IF(R83=0,0,R83/R$78)</f>
        <v>0.15322722898813984</v>
      </c>
      <c r="S91" s="198">
        <f t="shared" si="74"/>
        <v>0.14779145409187516</v>
      </c>
      <c r="T91" s="198">
        <f t="shared" si="74"/>
        <v>0.14216394957558912</v>
      </c>
      <c r="U91" s="198">
        <f t="shared" si="74"/>
        <v>0.16525422952776359</v>
      </c>
      <c r="V91" s="198">
        <f t="shared" si="74"/>
        <v>0.14959651596137791</v>
      </c>
      <c r="W91" s="198">
        <f t="shared" ref="W91" si="75">IF(W83=0,0,W83/W$78)</f>
        <v>0.11438279435612606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11605.724500737606</v>
      </c>
      <c r="C96" s="203">
        <f t="shared" si="79"/>
        <v>12087.982747733953</v>
      </c>
      <c r="D96" s="203">
        <f t="shared" si="79"/>
        <v>12352.378265248015</v>
      </c>
      <c r="E96" s="203">
        <f t="shared" si="79"/>
        <v>12600.467448555535</v>
      </c>
      <c r="F96" s="203">
        <f t="shared" si="79"/>
        <v>12784.488845746188</v>
      </c>
      <c r="G96" s="203">
        <f t="shared" si="79"/>
        <v>13153.977838341871</v>
      </c>
      <c r="H96" s="203">
        <f t="shared" si="79"/>
        <v>14115.021222355088</v>
      </c>
      <c r="I96" s="203">
        <f t="shared" si="79"/>
        <v>13730.39372994806</v>
      </c>
      <c r="J96" s="203">
        <f t="shared" si="79"/>
        <v>13774.614218614288</v>
      </c>
      <c r="K96" s="203">
        <f t="shared" si="79"/>
        <v>14061.328102419038</v>
      </c>
      <c r="L96" s="203">
        <f t="shared" si="79"/>
        <v>14082.69522358225</v>
      </c>
      <c r="M96" s="203">
        <f t="shared" si="79"/>
        <v>13693.06511023966</v>
      </c>
      <c r="N96" s="203">
        <f t="shared" si="79"/>
        <v>13781.090786122319</v>
      </c>
      <c r="O96" s="203">
        <f t="shared" si="79"/>
        <v>13060.54237117021</v>
      </c>
      <c r="P96" s="203">
        <f t="shared" si="79"/>
        <v>12541.430021844131</v>
      </c>
      <c r="Q96" s="203">
        <f t="shared" si="79"/>
        <v>12087.986191886583</v>
      </c>
      <c r="R96" s="203">
        <f t="shared" si="79"/>
        <v>12675.764377965486</v>
      </c>
      <c r="S96" s="203">
        <f t="shared" si="79"/>
        <v>12908.62832768718</v>
      </c>
      <c r="T96" s="203">
        <f t="shared" si="79"/>
        <v>13399.534345319054</v>
      </c>
      <c r="U96" s="203">
        <f t="shared" si="79"/>
        <v>12806.780900491971</v>
      </c>
      <c r="V96" s="203">
        <f t="shared" si="79"/>
        <v>12714.509259468001</v>
      </c>
      <c r="W96" s="203">
        <f t="shared" si="79"/>
        <v>13714.083834078036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10444.341162852887</v>
      </c>
      <c r="C97" s="192">
        <f t="shared" si="80"/>
        <v>10899.486011701816</v>
      </c>
      <c r="D97" s="192">
        <f t="shared" si="80"/>
        <v>11135.907620365961</v>
      </c>
      <c r="E97" s="192">
        <f t="shared" si="80"/>
        <v>11338.19936732112</v>
      </c>
      <c r="F97" s="192">
        <f t="shared" si="80"/>
        <v>11483.817317531721</v>
      </c>
      <c r="G97" s="192">
        <f t="shared" si="80"/>
        <v>11814.177377945833</v>
      </c>
      <c r="H97" s="192">
        <f t="shared" si="80"/>
        <v>12720.693877301563</v>
      </c>
      <c r="I97" s="192">
        <f t="shared" si="80"/>
        <v>12302.938297340512</v>
      </c>
      <c r="J97" s="192">
        <f t="shared" si="80"/>
        <v>12333.55393735828</v>
      </c>
      <c r="K97" s="192">
        <f t="shared" si="80"/>
        <v>12582.592666076158</v>
      </c>
      <c r="L97" s="192">
        <f t="shared" si="80"/>
        <v>12596.056150213324</v>
      </c>
      <c r="M97" s="192">
        <f t="shared" si="80"/>
        <v>12202.785785666047</v>
      </c>
      <c r="N97" s="192">
        <f t="shared" si="80"/>
        <v>12292.483963712008</v>
      </c>
      <c r="O97" s="192">
        <f t="shared" si="80"/>
        <v>11559.006361001</v>
      </c>
      <c r="P97" s="192">
        <f t="shared" si="80"/>
        <v>11023.036288678983</v>
      </c>
      <c r="Q97" s="192">
        <f t="shared" si="80"/>
        <v>10552.043308859502</v>
      </c>
      <c r="R97" s="192">
        <f t="shared" si="80"/>
        <v>11091.325829581061</v>
      </c>
      <c r="S97" s="192">
        <f t="shared" si="80"/>
        <v>11276.471957406762</v>
      </c>
      <c r="T97" s="192">
        <f t="shared" si="80"/>
        <v>11670.038317876608</v>
      </c>
      <c r="U97" s="192">
        <f t="shared" si="80"/>
        <v>11106.349367833585</v>
      </c>
      <c r="V97" s="192">
        <f t="shared" si="80"/>
        <v>10959.724340380049</v>
      </c>
      <c r="W97" s="192">
        <f t="shared" si="80"/>
        <v>11920.336717417527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9185.2636090607812</v>
      </c>
      <c r="C98" s="74">
        <f t="shared" si="81"/>
        <v>9619.2328452855891</v>
      </c>
      <c r="D98" s="74">
        <f t="shared" si="81"/>
        <v>9920.8459523801484</v>
      </c>
      <c r="E98" s="74">
        <f t="shared" si="81"/>
        <v>10065.216809687503</v>
      </c>
      <c r="F98" s="74">
        <f t="shared" si="81"/>
        <v>10123.26024474804</v>
      </c>
      <c r="G98" s="74">
        <f t="shared" si="81"/>
        <v>10422.552217437302</v>
      </c>
      <c r="H98" s="74">
        <f t="shared" si="81"/>
        <v>11188.24672083173</v>
      </c>
      <c r="I98" s="74">
        <f t="shared" si="81"/>
        <v>10853.153660124875</v>
      </c>
      <c r="J98" s="74">
        <f t="shared" si="81"/>
        <v>10780.553901304565</v>
      </c>
      <c r="K98" s="74">
        <f t="shared" si="81"/>
        <v>11044.864409396938</v>
      </c>
      <c r="L98" s="74">
        <f t="shared" si="81"/>
        <v>11204.69097045713</v>
      </c>
      <c r="M98" s="74">
        <f t="shared" si="81"/>
        <v>10695.76270379484</v>
      </c>
      <c r="N98" s="74">
        <f t="shared" si="81"/>
        <v>10757.600501407005</v>
      </c>
      <c r="O98" s="74">
        <f t="shared" si="81"/>
        <v>10173.44539541043</v>
      </c>
      <c r="P98" s="74">
        <f t="shared" si="81"/>
        <v>9641.2137581622446</v>
      </c>
      <c r="Q98" s="74">
        <f t="shared" si="81"/>
        <v>9309.028448021385</v>
      </c>
      <c r="R98" s="74">
        <f t="shared" si="81"/>
        <v>9793.6690894413186</v>
      </c>
      <c r="S98" s="74">
        <f t="shared" si="81"/>
        <v>10000.129161011604</v>
      </c>
      <c r="T98" s="74">
        <f t="shared" si="81"/>
        <v>10307.411963284745</v>
      </c>
      <c r="U98" s="74">
        <f t="shared" si="81"/>
        <v>9769.9268688205739</v>
      </c>
      <c r="V98" s="74">
        <f t="shared" si="81"/>
        <v>9703.0864282540697</v>
      </c>
      <c r="W98" s="74">
        <f t="shared" si="81"/>
        <v>10304.832163509929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9.6888354185113382E-3</v>
      </c>
      <c r="C99" s="74">
        <f t="shared" si="82"/>
        <v>1.1787566553682578E-2</v>
      </c>
      <c r="D99" s="74">
        <f t="shared" si="82"/>
        <v>1.6167576478691385E-2</v>
      </c>
      <c r="E99" s="74">
        <f t="shared" si="82"/>
        <v>2.7447625389028219E-2</v>
      </c>
      <c r="F99" s="74">
        <f t="shared" si="82"/>
        <v>4.9283194097808729E-2</v>
      </c>
      <c r="G99" s="74">
        <f t="shared" si="82"/>
        <v>8.9948295108481777E-2</v>
      </c>
      <c r="H99" s="74">
        <f t="shared" si="82"/>
        <v>0.22905636127675633</v>
      </c>
      <c r="I99" s="74">
        <f t="shared" si="82"/>
        <v>0.23825593433113357</v>
      </c>
      <c r="J99" s="74">
        <f t="shared" si="82"/>
        <v>0.2928456659559498</v>
      </c>
      <c r="K99" s="74">
        <f t="shared" si="82"/>
        <v>0.37439041429762293</v>
      </c>
      <c r="L99" s="74">
        <f t="shared" si="82"/>
        <v>1.1561221595618345</v>
      </c>
      <c r="M99" s="74">
        <f t="shared" si="82"/>
        <v>0.50249947841024356</v>
      </c>
      <c r="N99" s="74">
        <f t="shared" si="82"/>
        <v>0.85365374633011692</v>
      </c>
      <c r="O99" s="74">
        <f t="shared" si="82"/>
        <v>0.62847334910203867</v>
      </c>
      <c r="P99" s="74">
        <f t="shared" si="82"/>
        <v>1.0401182404310994</v>
      </c>
      <c r="Q99" s="74">
        <f t="shared" si="82"/>
        <v>0.87767264923903565</v>
      </c>
      <c r="R99" s="74">
        <f t="shared" si="82"/>
        <v>0.75509898066688574</v>
      </c>
      <c r="S99" s="74">
        <f t="shared" si="82"/>
        <v>0.74983268327352293</v>
      </c>
      <c r="T99" s="74">
        <f t="shared" si="82"/>
        <v>1.0320310758756439</v>
      </c>
      <c r="U99" s="74">
        <f t="shared" si="82"/>
        <v>0.90091837176513057</v>
      </c>
      <c r="V99" s="74">
        <f t="shared" si="82"/>
        <v>0.79081612275524271</v>
      </c>
      <c r="W99" s="74">
        <f t="shared" si="82"/>
        <v>1.5366236493349612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471.61815598077271</v>
      </c>
      <c r="C100" s="74">
        <f t="shared" si="83"/>
        <v>497.19824142230652</v>
      </c>
      <c r="D100" s="74">
        <f t="shared" si="83"/>
        <v>466.05826432735358</v>
      </c>
      <c r="E100" s="74">
        <f t="shared" si="83"/>
        <v>505.53050707273491</v>
      </c>
      <c r="F100" s="74">
        <f t="shared" si="83"/>
        <v>591.56970987072202</v>
      </c>
      <c r="G100" s="74">
        <f t="shared" si="83"/>
        <v>616.6392011443105</v>
      </c>
      <c r="H100" s="74">
        <f t="shared" si="83"/>
        <v>697.50749609176023</v>
      </c>
      <c r="I100" s="74">
        <f t="shared" si="83"/>
        <v>656.96474543447107</v>
      </c>
      <c r="J100" s="74">
        <f t="shared" si="83"/>
        <v>709.16101499649312</v>
      </c>
      <c r="K100" s="74">
        <f t="shared" si="83"/>
        <v>724.76233707062318</v>
      </c>
      <c r="L100" s="74">
        <f t="shared" si="83"/>
        <v>674.86721010535769</v>
      </c>
      <c r="M100" s="74">
        <f t="shared" si="83"/>
        <v>710.60134896325178</v>
      </c>
      <c r="N100" s="74">
        <f t="shared" si="83"/>
        <v>729.33122127141689</v>
      </c>
      <c r="O100" s="74">
        <f t="shared" si="83"/>
        <v>681.0920510459116</v>
      </c>
      <c r="P100" s="74">
        <f t="shared" si="83"/>
        <v>710.0849010436873</v>
      </c>
      <c r="Q100" s="74">
        <f t="shared" si="83"/>
        <v>695.56608250477927</v>
      </c>
      <c r="R100" s="74">
        <f t="shared" si="83"/>
        <v>732.61649626658527</v>
      </c>
      <c r="S100" s="74">
        <f t="shared" si="83"/>
        <v>735.36999752829274</v>
      </c>
      <c r="T100" s="74">
        <f t="shared" si="83"/>
        <v>728.19605027808097</v>
      </c>
      <c r="U100" s="74">
        <f t="shared" si="83"/>
        <v>680.20694167095496</v>
      </c>
      <c r="V100" s="74">
        <f t="shared" si="83"/>
        <v>653.72712623210703</v>
      </c>
      <c r="W100" s="74">
        <f t="shared" si="83"/>
        <v>1003.1193636872765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787.44970897591281</v>
      </c>
      <c r="C101" s="193">
        <f t="shared" si="84"/>
        <v>783.0431374273661</v>
      </c>
      <c r="D101" s="193">
        <f t="shared" si="84"/>
        <v>748.98723608198236</v>
      </c>
      <c r="E101" s="193">
        <f t="shared" si="84"/>
        <v>767.42460293549618</v>
      </c>
      <c r="F101" s="193">
        <f t="shared" si="84"/>
        <v>768.93807971886088</v>
      </c>
      <c r="G101" s="193">
        <f t="shared" si="84"/>
        <v>774.89601106911573</v>
      </c>
      <c r="H101" s="193">
        <f t="shared" si="84"/>
        <v>834.71060401679608</v>
      </c>
      <c r="I101" s="193">
        <f t="shared" si="84"/>
        <v>792.58163584683587</v>
      </c>
      <c r="J101" s="193">
        <f t="shared" si="84"/>
        <v>843.54617539126343</v>
      </c>
      <c r="K101" s="193">
        <f t="shared" si="84"/>
        <v>812.59152919429914</v>
      </c>
      <c r="L101" s="193">
        <f t="shared" si="84"/>
        <v>715.34184749127564</v>
      </c>
      <c r="M101" s="193">
        <f t="shared" si="84"/>
        <v>795.91923342954556</v>
      </c>
      <c r="N101" s="193">
        <f t="shared" si="84"/>
        <v>804.69858728725376</v>
      </c>
      <c r="O101" s="193">
        <f t="shared" si="84"/>
        <v>703.84044119555676</v>
      </c>
      <c r="P101" s="193">
        <f t="shared" si="84"/>
        <v>670.69751123262097</v>
      </c>
      <c r="Q101" s="193">
        <f t="shared" si="84"/>
        <v>546.57110568410008</v>
      </c>
      <c r="R101" s="193">
        <f t="shared" si="84"/>
        <v>564.28514489249028</v>
      </c>
      <c r="S101" s="193">
        <f t="shared" si="84"/>
        <v>540.22296618359235</v>
      </c>
      <c r="T101" s="193">
        <f t="shared" si="84"/>
        <v>633.39827323790735</v>
      </c>
      <c r="U101" s="193">
        <f t="shared" si="84"/>
        <v>655.3146389702905</v>
      </c>
      <c r="V101" s="193">
        <f t="shared" si="84"/>
        <v>602.11996977111528</v>
      </c>
      <c r="W101" s="193">
        <f t="shared" si="84"/>
        <v>610.84856657098817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1161.3833378847196</v>
      </c>
      <c r="C102" s="77">
        <f t="shared" si="85"/>
        <v>1188.4967360321368</v>
      </c>
      <c r="D102" s="77">
        <f t="shared" si="85"/>
        <v>1216.4706448820532</v>
      </c>
      <c r="E102" s="77">
        <f t="shared" si="85"/>
        <v>1262.2680812344126</v>
      </c>
      <c r="F102" s="77">
        <f t="shared" si="85"/>
        <v>1300.6715282144683</v>
      </c>
      <c r="G102" s="77">
        <f t="shared" si="85"/>
        <v>1339.8004603960378</v>
      </c>
      <c r="H102" s="77">
        <f t="shared" si="85"/>
        <v>1394.3273450535251</v>
      </c>
      <c r="I102" s="77">
        <f t="shared" si="85"/>
        <v>1427.4554326075493</v>
      </c>
      <c r="J102" s="77">
        <f t="shared" si="85"/>
        <v>1441.0602812560066</v>
      </c>
      <c r="K102" s="77">
        <f t="shared" si="85"/>
        <v>1478.7354363428799</v>
      </c>
      <c r="L102" s="77">
        <f t="shared" si="85"/>
        <v>1486.6390733689273</v>
      </c>
      <c r="M102" s="77">
        <f t="shared" si="85"/>
        <v>1490.2793245736113</v>
      </c>
      <c r="N102" s="77">
        <f t="shared" si="85"/>
        <v>1488.6068224103099</v>
      </c>
      <c r="O102" s="77">
        <f t="shared" si="85"/>
        <v>1501.536010169209</v>
      </c>
      <c r="P102" s="77">
        <f t="shared" si="85"/>
        <v>1518.3937331651489</v>
      </c>
      <c r="Q102" s="77">
        <f t="shared" si="85"/>
        <v>1535.9428830270797</v>
      </c>
      <c r="R102" s="77">
        <f t="shared" si="85"/>
        <v>1584.4385483844253</v>
      </c>
      <c r="S102" s="77">
        <f t="shared" si="85"/>
        <v>1632.1563702804183</v>
      </c>
      <c r="T102" s="77">
        <f t="shared" si="85"/>
        <v>1729.4960274424466</v>
      </c>
      <c r="U102" s="77">
        <f t="shared" si="85"/>
        <v>1700.4315326583842</v>
      </c>
      <c r="V102" s="77">
        <f t="shared" si="85"/>
        <v>1754.7849190879513</v>
      </c>
      <c r="W102" s="77">
        <f t="shared" si="85"/>
        <v>1793.7471166605094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5765.9229806296125</v>
      </c>
      <c r="C104" s="153">
        <f t="shared" si="86"/>
        <v>6085.2544430629878</v>
      </c>
      <c r="D104" s="153">
        <f t="shared" si="86"/>
        <v>6303.4676841579449</v>
      </c>
      <c r="E104" s="153">
        <f t="shared" si="86"/>
        <v>6475.032444900482</v>
      </c>
      <c r="F104" s="153">
        <f t="shared" si="86"/>
        <v>6616.8392120243161</v>
      </c>
      <c r="G104" s="153">
        <f t="shared" si="86"/>
        <v>6869.6673978287645</v>
      </c>
      <c r="H104" s="153">
        <f t="shared" si="86"/>
        <v>7504.9256428755862</v>
      </c>
      <c r="I104" s="153">
        <f t="shared" si="86"/>
        <v>7339.3136549455812</v>
      </c>
      <c r="J104" s="153">
        <f t="shared" si="86"/>
        <v>7501.3301728011611</v>
      </c>
      <c r="K104" s="153">
        <f t="shared" si="86"/>
        <v>7777.9871365481704</v>
      </c>
      <c r="L104" s="153">
        <f t="shared" si="86"/>
        <v>7936.7333335071489</v>
      </c>
      <c r="M104" s="153">
        <f t="shared" si="86"/>
        <v>7816.9014294157141</v>
      </c>
      <c r="N104" s="153">
        <f t="shared" si="86"/>
        <v>8062.7975172483466</v>
      </c>
      <c r="O104" s="153">
        <f t="shared" si="86"/>
        <v>7768.0920900588799</v>
      </c>
      <c r="P104" s="153">
        <f t="shared" si="86"/>
        <v>7464.7614206824073</v>
      </c>
      <c r="Q104" s="153">
        <f t="shared" si="86"/>
        <v>7229.1792071638047</v>
      </c>
      <c r="R104" s="153">
        <f t="shared" ref="R104:V104" si="87">SUM(R105:R108)</f>
        <v>7729.0706980649848</v>
      </c>
      <c r="S104" s="153">
        <f t="shared" si="87"/>
        <v>8030.5419985611579</v>
      </c>
      <c r="T104" s="153">
        <f t="shared" si="87"/>
        <v>8465.4888120578144</v>
      </c>
      <c r="U104" s="153">
        <f t="shared" si="87"/>
        <v>8176.8099281701834</v>
      </c>
      <c r="V104" s="153">
        <f t="shared" si="87"/>
        <v>8211.6709352687249</v>
      </c>
      <c r="W104" s="153">
        <f t="shared" ref="W104" si="88">SUM(W105:W108)</f>
        <v>9408.3625637130353</v>
      </c>
      <c r="DA104" s="217" t="s">
        <v>277</v>
      </c>
    </row>
    <row r="105" spans="1:105" ht="12" customHeight="1" x14ac:dyDescent="0.25">
      <c r="A105" s="97" t="s">
        <v>57</v>
      </c>
      <c r="B105" s="74">
        <v>5032.5207629018878</v>
      </c>
      <c r="C105" s="74">
        <v>5333.4385743217954</v>
      </c>
      <c r="D105" s="74">
        <v>5588.6729304205555</v>
      </c>
      <c r="E105" s="74">
        <v>5717.8915889237069</v>
      </c>
      <c r="F105" s="74">
        <v>5790.6537703090917</v>
      </c>
      <c r="G105" s="74">
        <v>6020.0530999248049</v>
      </c>
      <c r="H105" s="74">
        <v>6546.4901095021769</v>
      </c>
      <c r="I105" s="74">
        <v>6413.9642530645842</v>
      </c>
      <c r="J105" s="74">
        <v>6491.8178685138091</v>
      </c>
      <c r="K105" s="74">
        <v>6771.6549228177837</v>
      </c>
      <c r="L105" s="74">
        <v>7026.2869003035194</v>
      </c>
      <c r="M105" s="74">
        <v>6825.1067480102947</v>
      </c>
      <c r="N105" s="74">
        <v>7039.2208321652797</v>
      </c>
      <c r="O105" s="74">
        <v>6831.0361798954509</v>
      </c>
      <c r="P105" s="74">
        <v>6522.9119635845927</v>
      </c>
      <c r="Q105" s="74">
        <v>6378.0942840378302</v>
      </c>
      <c r="R105" s="74">
        <v>6836.1483969696228</v>
      </c>
      <c r="S105" s="74">
        <v>7149.6936531587562</v>
      </c>
      <c r="T105" s="74">
        <v>7508.8957260723537</v>
      </c>
      <c r="U105" s="74">
        <v>7232.7912811239339</v>
      </c>
      <c r="V105" s="74">
        <v>7307.9926316038918</v>
      </c>
      <c r="W105" s="74">
        <v>8192.3053955110736</v>
      </c>
      <c r="DA105" s="90" t="s">
        <v>278</v>
      </c>
    </row>
    <row r="106" spans="1:105" ht="12" customHeight="1" x14ac:dyDescent="0.25">
      <c r="A106" s="97" t="s">
        <v>56</v>
      </c>
      <c r="B106" s="74">
        <v>1.9171710026883053E-2</v>
      </c>
      <c r="C106" s="74">
        <v>2.3922467467834271E-2</v>
      </c>
      <c r="D106" s="74">
        <v>3.4555255186780105E-2</v>
      </c>
      <c r="E106" s="74">
        <v>7.2275849649094559E-2</v>
      </c>
      <c r="F106" s="74">
        <v>0.13838930123563931</v>
      </c>
      <c r="G106" s="74">
        <v>0.26396971253574647</v>
      </c>
      <c r="H106" s="74">
        <v>0.69268104687627763</v>
      </c>
      <c r="I106" s="74">
        <v>0.7402314270657715</v>
      </c>
      <c r="J106" s="74">
        <v>0.93085962232561903</v>
      </c>
      <c r="K106" s="74">
        <v>1.2152383697250411</v>
      </c>
      <c r="L106" s="74">
        <v>3.8350099733952261</v>
      </c>
      <c r="M106" s="74">
        <v>1.7002072973360904</v>
      </c>
      <c r="N106" s="74">
        <v>2.9742432726507837</v>
      </c>
      <c r="O106" s="74">
        <v>2.2667057360609806</v>
      </c>
      <c r="P106" s="74">
        <v>3.9218835103054772</v>
      </c>
      <c r="Q106" s="74">
        <v>3.4547433501402711</v>
      </c>
      <c r="R106" s="74">
        <v>3.0952781758773829</v>
      </c>
      <c r="S106" s="74">
        <v>3.1766375790834802</v>
      </c>
      <c r="T106" s="74">
        <v>4.4934691726257334</v>
      </c>
      <c r="U106" s="74">
        <v>4.0105068407571789</v>
      </c>
      <c r="V106" s="74">
        <v>3.5990789843025834</v>
      </c>
      <c r="W106" s="74">
        <v>7.1331500830779317</v>
      </c>
      <c r="DA106" s="90" t="s">
        <v>279</v>
      </c>
    </row>
    <row r="107" spans="1:105" ht="12" customHeight="1" x14ac:dyDescent="0.25">
      <c r="A107" s="97" t="s">
        <v>55</v>
      </c>
      <c r="B107" s="74">
        <v>279.87878905711517</v>
      </c>
      <c r="C107" s="74">
        <v>299.10065039673486</v>
      </c>
      <c r="D107" s="74">
        <v>282.53801860220648</v>
      </c>
      <c r="E107" s="74">
        <v>308.8941855849946</v>
      </c>
      <c r="F107" s="74">
        <v>365.81175548726907</v>
      </c>
      <c r="G107" s="74">
        <v>383.41598243277599</v>
      </c>
      <c r="H107" s="74">
        <v>439.20676871857563</v>
      </c>
      <c r="I107" s="74">
        <v>414.65308174197378</v>
      </c>
      <c r="J107" s="74">
        <v>456.73857230151481</v>
      </c>
      <c r="K107" s="74">
        <v>475.53464445723728</v>
      </c>
      <c r="L107" s="74">
        <v>451.35517284564071</v>
      </c>
      <c r="M107" s="74">
        <v>484.22401786240738</v>
      </c>
      <c r="N107" s="74">
        <v>508.74981393572074</v>
      </c>
      <c r="O107" s="74">
        <v>485.26278034510966</v>
      </c>
      <c r="P107" s="74">
        <v>508.68867534126883</v>
      </c>
      <c r="Q107" s="74">
        <v>503.25630866996283</v>
      </c>
      <c r="R107" s="74">
        <v>537.18538669792724</v>
      </c>
      <c r="S107" s="74">
        <v>546.57412436313143</v>
      </c>
      <c r="T107" s="74">
        <v>548.19446896394447</v>
      </c>
      <c r="U107" s="74">
        <v>520.89624280035173</v>
      </c>
      <c r="V107" s="74">
        <v>508.16136953425581</v>
      </c>
      <c r="W107" s="74">
        <v>795.58750216393867</v>
      </c>
      <c r="DA107" s="90" t="s">
        <v>280</v>
      </c>
    </row>
    <row r="108" spans="1:105" ht="12" customHeight="1" x14ac:dyDescent="0.25">
      <c r="A108" s="109" t="s">
        <v>54</v>
      </c>
      <c r="B108" s="77">
        <v>453.50425696058329</v>
      </c>
      <c r="C108" s="77">
        <v>452.69129587698944</v>
      </c>
      <c r="D108" s="77">
        <v>432.22217987999545</v>
      </c>
      <c r="E108" s="77">
        <v>448.1743945421311</v>
      </c>
      <c r="F108" s="77">
        <v>460.23529692672054</v>
      </c>
      <c r="G108" s="77">
        <v>465.93434575864774</v>
      </c>
      <c r="H108" s="77">
        <v>518.53608360795693</v>
      </c>
      <c r="I108" s="77">
        <v>509.95608871195765</v>
      </c>
      <c r="J108" s="77">
        <v>551.84287236351156</v>
      </c>
      <c r="K108" s="77">
        <v>529.58233090342503</v>
      </c>
      <c r="L108" s="77">
        <v>455.2562503845939</v>
      </c>
      <c r="M108" s="77">
        <v>505.87045624567639</v>
      </c>
      <c r="N108" s="77">
        <v>511.85262787469588</v>
      </c>
      <c r="O108" s="77">
        <v>449.52642408225842</v>
      </c>
      <c r="P108" s="77">
        <v>429.23889824623944</v>
      </c>
      <c r="Q108" s="77">
        <v>344.37387110587122</v>
      </c>
      <c r="R108" s="77">
        <v>352.64163622155763</v>
      </c>
      <c r="S108" s="77">
        <v>331.09758346018776</v>
      </c>
      <c r="T108" s="77">
        <v>403.90514784889149</v>
      </c>
      <c r="U108" s="77">
        <v>419.11189740514095</v>
      </c>
      <c r="V108" s="77">
        <v>391.91785514627384</v>
      </c>
      <c r="W108" s="77">
        <v>413.33651595494393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396.39983760240176</v>
      </c>
      <c r="C110" s="203">
        <f t="shared" si="89"/>
        <v>401.25322343413279</v>
      </c>
      <c r="D110" s="203">
        <f t="shared" si="89"/>
        <v>423.9263278040487</v>
      </c>
      <c r="E110" s="203">
        <f t="shared" si="89"/>
        <v>449.14633172738712</v>
      </c>
      <c r="F110" s="203">
        <f t="shared" si="89"/>
        <v>443.65731891785816</v>
      </c>
      <c r="G110" s="203">
        <f t="shared" si="89"/>
        <v>475.85930812596615</v>
      </c>
      <c r="H110" s="203">
        <f t="shared" si="89"/>
        <v>518.10649226433361</v>
      </c>
      <c r="I110" s="203">
        <f t="shared" si="89"/>
        <v>513.89222721013607</v>
      </c>
      <c r="J110" s="203">
        <f t="shared" si="89"/>
        <v>502.07349302624488</v>
      </c>
      <c r="K110" s="203">
        <f t="shared" si="89"/>
        <v>497.03512889245161</v>
      </c>
      <c r="L110" s="203">
        <f t="shared" si="89"/>
        <v>578.40732034338214</v>
      </c>
      <c r="M110" s="203">
        <f t="shared" si="89"/>
        <v>579.59385282181699</v>
      </c>
      <c r="N110" s="203">
        <f t="shared" si="89"/>
        <v>576.06553694283093</v>
      </c>
      <c r="O110" s="203">
        <f t="shared" si="89"/>
        <v>537.84592671862879</v>
      </c>
      <c r="P110" s="203">
        <f t="shared" si="89"/>
        <v>498.24657277174344</v>
      </c>
      <c r="Q110" s="203">
        <f t="shared" si="89"/>
        <v>451.08531538339679</v>
      </c>
      <c r="R110" s="203">
        <f t="shared" ref="R110:V110" si="90">R78*1000000/R$6</f>
        <v>521.14467476207653</v>
      </c>
      <c r="S110" s="203">
        <f t="shared" si="90"/>
        <v>574.38024501104132</v>
      </c>
      <c r="T110" s="203">
        <f t="shared" si="90"/>
        <v>612.54169904417768</v>
      </c>
      <c r="U110" s="203">
        <f t="shared" si="90"/>
        <v>568.44998267785149</v>
      </c>
      <c r="V110" s="203">
        <f t="shared" si="90"/>
        <v>549.88446382304903</v>
      </c>
      <c r="W110" s="203">
        <f t="shared" ref="W110" si="91">W78*1000000/W$6</f>
        <v>631.97579894102921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396.39983760240176</v>
      </c>
      <c r="C111" s="192">
        <f t="shared" si="92"/>
        <v>401.25322343413279</v>
      </c>
      <c r="D111" s="192">
        <f t="shared" si="92"/>
        <v>423.9263278040487</v>
      </c>
      <c r="E111" s="192">
        <f t="shared" si="92"/>
        <v>449.14633172738712</v>
      </c>
      <c r="F111" s="192">
        <f t="shared" si="92"/>
        <v>443.65731891785816</v>
      </c>
      <c r="G111" s="192">
        <f t="shared" si="92"/>
        <v>475.85930812596615</v>
      </c>
      <c r="H111" s="192">
        <f t="shared" si="92"/>
        <v>518.10649226433361</v>
      </c>
      <c r="I111" s="192">
        <f t="shared" si="92"/>
        <v>513.89222721013607</v>
      </c>
      <c r="J111" s="192">
        <f t="shared" si="92"/>
        <v>502.07349302624488</v>
      </c>
      <c r="K111" s="192">
        <f t="shared" si="92"/>
        <v>497.03512889245161</v>
      </c>
      <c r="L111" s="192">
        <f t="shared" si="92"/>
        <v>578.40732034338214</v>
      </c>
      <c r="M111" s="192">
        <f t="shared" si="92"/>
        <v>579.59385282181699</v>
      </c>
      <c r="N111" s="192">
        <f t="shared" si="92"/>
        <v>576.06553694283093</v>
      </c>
      <c r="O111" s="192">
        <f t="shared" si="92"/>
        <v>537.84592671862879</v>
      </c>
      <c r="P111" s="192">
        <f t="shared" si="92"/>
        <v>498.24657277174344</v>
      </c>
      <c r="Q111" s="192">
        <f t="shared" si="92"/>
        <v>451.08531538339679</v>
      </c>
      <c r="R111" s="192">
        <f t="shared" ref="R111:V111" si="93">R79*1000000/R$6</f>
        <v>521.14467476207653</v>
      </c>
      <c r="S111" s="192">
        <f t="shared" si="93"/>
        <v>574.38024501104132</v>
      </c>
      <c r="T111" s="192">
        <f t="shared" si="93"/>
        <v>612.54169904417768</v>
      </c>
      <c r="U111" s="192">
        <f t="shared" si="93"/>
        <v>568.44998267785149</v>
      </c>
      <c r="V111" s="192">
        <f t="shared" si="93"/>
        <v>549.88446382304903</v>
      </c>
      <c r="W111" s="192">
        <f t="shared" ref="W111" si="94">W79*1000000/W$6</f>
        <v>631.97579894102921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232.08422295150416</v>
      </c>
      <c r="C112" s="74">
        <f t="shared" si="95"/>
        <v>238.63241424505924</v>
      </c>
      <c r="D112" s="74">
        <f t="shared" si="95"/>
        <v>264.91875960510811</v>
      </c>
      <c r="E112" s="74">
        <f t="shared" si="95"/>
        <v>290.27014911380496</v>
      </c>
      <c r="F112" s="74">
        <f t="shared" si="95"/>
        <v>296.40490224295928</v>
      </c>
      <c r="G112" s="74">
        <f t="shared" si="95"/>
        <v>327.02871237894311</v>
      </c>
      <c r="H112" s="74">
        <f t="shared" si="95"/>
        <v>375.5462779352489</v>
      </c>
      <c r="I112" s="74">
        <f t="shared" si="95"/>
        <v>398.69389578249309</v>
      </c>
      <c r="J112" s="74">
        <f t="shared" si="95"/>
        <v>390.95087326764201</v>
      </c>
      <c r="K112" s="74">
        <f t="shared" si="95"/>
        <v>386.38028441321433</v>
      </c>
      <c r="L112" s="74">
        <f t="shared" si="95"/>
        <v>460.77793997236353</v>
      </c>
      <c r="M112" s="74">
        <f t="shared" si="95"/>
        <v>447.50682945139016</v>
      </c>
      <c r="N112" s="74">
        <f t="shared" si="95"/>
        <v>442.15407087225736</v>
      </c>
      <c r="O112" s="74">
        <f t="shared" si="95"/>
        <v>421.04598293539686</v>
      </c>
      <c r="P112" s="74">
        <f t="shared" si="95"/>
        <v>387.16799136071728</v>
      </c>
      <c r="Q112" s="74">
        <f t="shared" si="95"/>
        <v>353.25469734616445</v>
      </c>
      <c r="R112" s="74">
        <f t="shared" ref="R112:V112" si="96">R80*1000000/R$6</f>
        <v>411.5213622831028</v>
      </c>
      <c r="S112" s="74">
        <f t="shared" si="96"/>
        <v>457.30301485639632</v>
      </c>
      <c r="T112" s="74">
        <f t="shared" si="96"/>
        <v>493.03641324983516</v>
      </c>
      <c r="U112" s="74">
        <f t="shared" si="96"/>
        <v>445.22606118934203</v>
      </c>
      <c r="V112" s="74">
        <f t="shared" si="96"/>
        <v>439.59372541714197</v>
      </c>
      <c r="W112" s="74">
        <f t="shared" ref="W112" si="97">W80*1000000/W$6</f>
        <v>514.88061662299026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11.810373070326785</v>
      </c>
      <c r="C114" s="74">
        <f t="shared" si="101"/>
        <v>12.162695841320184</v>
      </c>
      <c r="D114" s="74">
        <f t="shared" si="101"/>
        <v>12.493002650619388</v>
      </c>
      <c r="E114" s="74">
        <f t="shared" si="101"/>
        <v>14.621038081442496</v>
      </c>
      <c r="F114" s="74">
        <f t="shared" si="101"/>
        <v>16.854004675270229</v>
      </c>
      <c r="G114" s="74">
        <f t="shared" si="101"/>
        <v>18.683517806967647</v>
      </c>
      <c r="H114" s="74">
        <f t="shared" si="101"/>
        <v>21.802666324853412</v>
      </c>
      <c r="I114" s="74">
        <f t="shared" si="101"/>
        <v>23.110561993119084</v>
      </c>
      <c r="J114" s="74">
        <f t="shared" si="101"/>
        <v>24.080034710953566</v>
      </c>
      <c r="K114" s="74">
        <f t="shared" si="101"/>
        <v>24.131760266906159</v>
      </c>
      <c r="L114" s="74">
        <f t="shared" si="101"/>
        <v>27.073702375170829</v>
      </c>
      <c r="M114" s="74">
        <f t="shared" si="101"/>
        <v>28.66669330539268</v>
      </c>
      <c r="N114" s="74">
        <f t="shared" si="101"/>
        <v>28.75662633393576</v>
      </c>
      <c r="O114" s="74">
        <f t="shared" si="101"/>
        <v>27.243087725675675</v>
      </c>
      <c r="P114" s="74">
        <f t="shared" si="101"/>
        <v>27.338034475719997</v>
      </c>
      <c r="Q114" s="74">
        <f t="shared" si="101"/>
        <v>25.710527679040432</v>
      </c>
      <c r="R114" s="74">
        <f t="shared" ref="R114:V114" si="102">R82*1000000/R$6</f>
        <v>29.769758063255281</v>
      </c>
      <c r="S114" s="74">
        <f t="shared" si="102"/>
        <v>32.188738542815742</v>
      </c>
      <c r="T114" s="74">
        <f t="shared" si="102"/>
        <v>32.423938578480438</v>
      </c>
      <c r="U114" s="74">
        <f t="shared" si="102"/>
        <v>29.285157576010484</v>
      </c>
      <c r="V114" s="74">
        <f t="shared" si="102"/>
        <v>28.029938436688607</v>
      </c>
      <c r="W114" s="74">
        <f t="shared" ref="W114" si="103">W82*1000000/W$6</f>
        <v>44.808024469718795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152.50524158057084</v>
      </c>
      <c r="C115" s="193">
        <f t="shared" si="104"/>
        <v>150.4581133477534</v>
      </c>
      <c r="D115" s="193">
        <f t="shared" si="104"/>
        <v>146.5145655483212</v>
      </c>
      <c r="E115" s="193">
        <f t="shared" si="104"/>
        <v>144.25514453213964</v>
      </c>
      <c r="F115" s="193">
        <f t="shared" si="104"/>
        <v>130.39841199962871</v>
      </c>
      <c r="G115" s="193">
        <f t="shared" si="104"/>
        <v>130.14707794005537</v>
      </c>
      <c r="H115" s="193">
        <f t="shared" si="104"/>
        <v>120.75754800423124</v>
      </c>
      <c r="I115" s="193">
        <f t="shared" si="104"/>
        <v>92.087769434523921</v>
      </c>
      <c r="J115" s="193">
        <f t="shared" si="104"/>
        <v>87.042585047649283</v>
      </c>
      <c r="K115" s="193">
        <f t="shared" si="104"/>
        <v>86.523084212331128</v>
      </c>
      <c r="L115" s="193">
        <f t="shared" si="104"/>
        <v>90.555677995847759</v>
      </c>
      <c r="M115" s="193">
        <f t="shared" si="104"/>
        <v>103.42033006503409</v>
      </c>
      <c r="N115" s="193">
        <f t="shared" si="104"/>
        <v>105.15483973663774</v>
      </c>
      <c r="O115" s="193">
        <f t="shared" si="104"/>
        <v>89.556856057556331</v>
      </c>
      <c r="P115" s="193">
        <f t="shared" si="104"/>
        <v>83.740546935306128</v>
      </c>
      <c r="Q115" s="193">
        <f t="shared" si="104"/>
        <v>72.120090358191987</v>
      </c>
      <c r="R115" s="193">
        <f t="shared" ref="R115:V115" si="105">R83*1000000/R$6</f>
        <v>79.853554415718364</v>
      </c>
      <c r="S115" s="193">
        <f t="shared" si="105"/>
        <v>84.888491611829338</v>
      </c>
      <c r="T115" s="193">
        <f t="shared" si="105"/>
        <v>87.081347215862166</v>
      </c>
      <c r="U115" s="193">
        <f t="shared" si="105"/>
        <v>93.938763912498885</v>
      </c>
      <c r="V115" s="193">
        <f t="shared" si="105"/>
        <v>82.260799969218496</v>
      </c>
      <c r="W115" s="193">
        <f t="shared" ref="W115" si="106">W83*1000000/W$6</f>
        <v>72.28715784832022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0.55206191474643884</v>
      </c>
      <c r="C118" s="206">
        <f t="shared" si="110"/>
        <v>0.55830655101807436</v>
      </c>
      <c r="D118" s="206">
        <f t="shared" si="110"/>
        <v>0.56604884837853864</v>
      </c>
      <c r="E118" s="206">
        <f t="shared" si="110"/>
        <v>0.57108119509370914</v>
      </c>
      <c r="F118" s="206">
        <f t="shared" si="110"/>
        <v>0.5761881288308851</v>
      </c>
      <c r="G118" s="206">
        <f t="shared" si="110"/>
        <v>0.58147657497108063</v>
      </c>
      <c r="H118" s="206">
        <f t="shared" si="110"/>
        <v>0.58997769424096891</v>
      </c>
      <c r="I118" s="206">
        <f t="shared" si="110"/>
        <v>0.59654965972901763</v>
      </c>
      <c r="J118" s="206">
        <f t="shared" si="110"/>
        <v>0.60820508110640081</v>
      </c>
      <c r="K118" s="206">
        <f t="shared" si="110"/>
        <v>0.61815456821695802</v>
      </c>
      <c r="L118" s="206">
        <f t="shared" si="110"/>
        <v>0.63009669366809973</v>
      </c>
      <c r="M118" s="206">
        <f t="shared" si="110"/>
        <v>0.64058335258149057</v>
      </c>
      <c r="N118" s="206">
        <f t="shared" si="110"/>
        <v>0.65591279525359603</v>
      </c>
      <c r="O118" s="206">
        <f t="shared" si="110"/>
        <v>0.67203804959115621</v>
      </c>
      <c r="P118" s="206">
        <f t="shared" si="110"/>
        <v>0.6771964842707594</v>
      </c>
      <c r="Q118" s="206">
        <f t="shared" si="110"/>
        <v>0.68509756788945142</v>
      </c>
      <c r="R118" s="206">
        <f t="shared" ref="R118:V118" si="111">IF(R104=0,"",R104/R97)</f>
        <v>0.696857239325817</v>
      </c>
      <c r="S118" s="206">
        <f t="shared" si="111"/>
        <v>0.71215022117679549</v>
      </c>
      <c r="T118" s="206">
        <f t="shared" si="111"/>
        <v>0.72540368604360594</v>
      </c>
      <c r="U118" s="206">
        <f t="shared" si="111"/>
        <v>0.73622840929639866</v>
      </c>
      <c r="V118" s="206">
        <f t="shared" si="111"/>
        <v>0.74925889376739285</v>
      </c>
      <c r="W118" s="206">
        <f t="shared" ref="W118" si="112">IF(W104=0,"",W104/W97)</f>
        <v>0.78926986600688098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0.54789072770187774</v>
      </c>
      <c r="C119" s="199">
        <f t="shared" si="113"/>
        <v>0.55445570973320679</v>
      </c>
      <c r="D119" s="199">
        <f t="shared" si="113"/>
        <v>0.56332624831048361</v>
      </c>
      <c r="E119" s="199">
        <f t="shared" si="113"/>
        <v>0.56808429436118935</v>
      </c>
      <c r="F119" s="199">
        <f t="shared" si="113"/>
        <v>0.57201470971896529</v>
      </c>
      <c r="G119" s="199">
        <f t="shared" si="113"/>
        <v>0.57759874686480739</v>
      </c>
      <c r="H119" s="199">
        <f t="shared" si="113"/>
        <v>0.58512207255074844</v>
      </c>
      <c r="I119" s="199">
        <f t="shared" si="113"/>
        <v>0.59097700575546686</v>
      </c>
      <c r="J119" s="199">
        <f t="shared" si="113"/>
        <v>0.60217850844641929</v>
      </c>
      <c r="K119" s="199">
        <f t="shared" si="113"/>
        <v>0.61310439601743594</v>
      </c>
      <c r="L119" s="199">
        <f t="shared" si="113"/>
        <v>0.62708439874240107</v>
      </c>
      <c r="M119" s="199">
        <f t="shared" si="113"/>
        <v>0.63811314228098548</v>
      </c>
      <c r="N119" s="199">
        <f t="shared" si="113"/>
        <v>0.65434860043785859</v>
      </c>
      <c r="O119" s="199">
        <f t="shared" si="113"/>
        <v>0.67145749688469869</v>
      </c>
      <c r="P119" s="199">
        <f t="shared" si="113"/>
        <v>0.67656543327465379</v>
      </c>
      <c r="Q119" s="199">
        <f t="shared" si="113"/>
        <v>0.68515144406863226</v>
      </c>
      <c r="R119" s="199">
        <f t="shared" ref="R119:V119" si="114">IF(R105=0,"",R105/R98)</f>
        <v>0.69801708987081901</v>
      </c>
      <c r="S119" s="199">
        <f t="shared" si="114"/>
        <v>0.71496013081850029</v>
      </c>
      <c r="T119" s="199">
        <f t="shared" si="114"/>
        <v>0.72849477180297295</v>
      </c>
      <c r="U119" s="199">
        <f t="shared" si="114"/>
        <v>0.74031171146290031</v>
      </c>
      <c r="V119" s="199">
        <f t="shared" si="114"/>
        <v>0.75316165486519937</v>
      </c>
      <c r="W119" s="199">
        <f t="shared" ref="W119" si="115">IF(W105=0,"",W105/W98)</f>
        <v>0.79499648956152358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1.9787424596204701</v>
      </c>
      <c r="C120" s="200">
        <f t="shared" si="116"/>
        <v>2.0294661632566227</v>
      </c>
      <c r="D120" s="200">
        <f t="shared" si="116"/>
        <v>2.1373181832368875</v>
      </c>
      <c r="E120" s="200">
        <f t="shared" si="116"/>
        <v>2.6332277792593946</v>
      </c>
      <c r="F120" s="200">
        <f t="shared" si="116"/>
        <v>2.8080424527880283</v>
      </c>
      <c r="G120" s="200">
        <f t="shared" si="116"/>
        <v>2.9346827776711817</v>
      </c>
      <c r="H120" s="200">
        <f t="shared" si="116"/>
        <v>3.0240637850670686</v>
      </c>
      <c r="I120" s="200">
        <f t="shared" si="116"/>
        <v>3.1068750885213245</v>
      </c>
      <c r="J120" s="200">
        <f t="shared" si="116"/>
        <v>3.1786696220583304</v>
      </c>
      <c r="K120" s="200">
        <f t="shared" si="116"/>
        <v>3.2459120835262176</v>
      </c>
      <c r="L120" s="200">
        <f t="shared" si="116"/>
        <v>3.3171321401266791</v>
      </c>
      <c r="M120" s="200">
        <f t="shared" si="116"/>
        <v>3.3835006211648864</v>
      </c>
      <c r="N120" s="200">
        <f t="shared" si="116"/>
        <v>3.4841330989726744</v>
      </c>
      <c r="O120" s="200">
        <f t="shared" si="116"/>
        <v>3.606685532965948</v>
      </c>
      <c r="P120" s="200">
        <f t="shared" si="116"/>
        <v>3.7706131455592669</v>
      </c>
      <c r="Q120" s="200">
        <f t="shared" si="116"/>
        <v>3.936254995681614</v>
      </c>
      <c r="R120" s="200">
        <f t="shared" ref="R120:V120" si="117">IF(R106=0,"",R106/R99)</f>
        <v>4.0991687912804569</v>
      </c>
      <c r="S120" s="200">
        <f t="shared" si="117"/>
        <v>4.2364618800227873</v>
      </c>
      <c r="T120" s="200">
        <f t="shared" si="117"/>
        <v>4.3540056861303089</v>
      </c>
      <c r="U120" s="200">
        <f t="shared" si="117"/>
        <v>4.4515762653386295</v>
      </c>
      <c r="V120" s="200">
        <f t="shared" si="117"/>
        <v>4.5510945980251556</v>
      </c>
      <c r="W120" s="200">
        <f t="shared" ref="W120" si="118">IF(W106=0,"",W106/W99)</f>
        <v>4.6420931281157252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0.59344362702721198</v>
      </c>
      <c r="C121" s="200">
        <f t="shared" si="119"/>
        <v>0.60157222105435204</v>
      </c>
      <c r="D121" s="200">
        <f t="shared" si="119"/>
        <v>0.60622896368973145</v>
      </c>
      <c r="E121" s="200">
        <f t="shared" si="119"/>
        <v>0.61102976232560269</v>
      </c>
      <c r="F121" s="200">
        <f t="shared" si="119"/>
        <v>0.6183747230182074</v>
      </c>
      <c r="G121" s="200">
        <f t="shared" si="119"/>
        <v>0.62178334060056961</v>
      </c>
      <c r="H121" s="200">
        <f t="shared" si="119"/>
        <v>0.62968035638257291</v>
      </c>
      <c r="I121" s="200">
        <f t="shared" si="119"/>
        <v>0.63116489069402182</v>
      </c>
      <c r="J121" s="200">
        <f t="shared" si="119"/>
        <v>0.644054823436358</v>
      </c>
      <c r="K121" s="200">
        <f t="shared" si="119"/>
        <v>0.65612493935498151</v>
      </c>
      <c r="L121" s="200">
        <f t="shared" si="119"/>
        <v>0.66880590149753594</v>
      </c>
      <c r="M121" s="200">
        <f t="shared" si="119"/>
        <v>0.68142850920403852</v>
      </c>
      <c r="N121" s="200">
        <f t="shared" si="119"/>
        <v>0.69755660953172338</v>
      </c>
      <c r="O121" s="200">
        <f t="shared" si="119"/>
        <v>0.71247752722986735</v>
      </c>
      <c r="P121" s="200">
        <f t="shared" si="119"/>
        <v>0.71637725938630015</v>
      </c>
      <c r="Q121" s="200">
        <f t="shared" si="119"/>
        <v>0.72352048400304936</v>
      </c>
      <c r="R121" s="200">
        <f t="shared" ref="R121:V121" si="120">IF(R107=0,"",R107/R100)</f>
        <v>0.7332422753724831</v>
      </c>
      <c r="S121" s="200">
        <f t="shared" si="120"/>
        <v>0.74326410677653798</v>
      </c>
      <c r="T121" s="200">
        <f t="shared" si="120"/>
        <v>0.75281164839414039</v>
      </c>
      <c r="U121" s="200">
        <f t="shared" si="120"/>
        <v>0.76579083641920753</v>
      </c>
      <c r="V121" s="200">
        <f t="shared" si="120"/>
        <v>0.77732948372993194</v>
      </c>
      <c r="W121" s="200">
        <f t="shared" ref="W121" si="121">IF(W107=0,"",W107/W100)</f>
        <v>0.79311349273481269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0.57591520041371358</v>
      </c>
      <c r="C122" s="201">
        <f t="shared" si="122"/>
        <v>0.57811795320022252</v>
      </c>
      <c r="D122" s="201">
        <f t="shared" si="122"/>
        <v>0.57707549482550258</v>
      </c>
      <c r="E122" s="201">
        <f t="shared" si="122"/>
        <v>0.58399794954163231</v>
      </c>
      <c r="F122" s="201">
        <f t="shared" si="122"/>
        <v>0.59853362587399983</v>
      </c>
      <c r="G122" s="201">
        <f t="shared" si="122"/>
        <v>0.60128628758303082</v>
      </c>
      <c r="H122" s="201">
        <f t="shared" si="122"/>
        <v>0.6212166002356464</v>
      </c>
      <c r="I122" s="201">
        <f t="shared" si="122"/>
        <v>0.64341143630850561</v>
      </c>
      <c r="J122" s="201">
        <f t="shared" si="122"/>
        <v>0.65419403046614411</v>
      </c>
      <c r="K122" s="201">
        <f t="shared" si="122"/>
        <v>0.65172022089439763</v>
      </c>
      <c r="L122" s="201">
        <f t="shared" si="122"/>
        <v>0.63641775184995908</v>
      </c>
      <c r="M122" s="201">
        <f t="shared" si="122"/>
        <v>0.63558013803225399</v>
      </c>
      <c r="N122" s="201">
        <f t="shared" si="122"/>
        <v>0.63607993845275579</v>
      </c>
      <c r="O122" s="201">
        <f t="shared" si="122"/>
        <v>0.63867660590614017</v>
      </c>
      <c r="P122" s="201">
        <f t="shared" si="122"/>
        <v>0.63998880427836358</v>
      </c>
      <c r="Q122" s="201">
        <f t="shared" si="122"/>
        <v>0.63006234234582437</v>
      </c>
      <c r="R122" s="201">
        <f t="shared" ref="R122:V122" si="123">IF(R108=0,"",R108/R101)</f>
        <v>0.62493517579440128</v>
      </c>
      <c r="S122" s="201">
        <f t="shared" si="123"/>
        <v>0.61289061033304115</v>
      </c>
      <c r="T122" s="201">
        <f t="shared" si="123"/>
        <v>0.63767958473291075</v>
      </c>
      <c r="U122" s="201">
        <f t="shared" si="123"/>
        <v>0.63955827091502204</v>
      </c>
      <c r="V122" s="201">
        <f t="shared" si="123"/>
        <v>0.65089662330125697</v>
      </c>
      <c r="W122" s="201">
        <f t="shared" ref="W122" si="124">IF(W108=0,"",W108/W101)</f>
        <v>0.67665954964127617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191.62600594761579</v>
      </c>
      <c r="C126" s="203">
        <f t="shared" si="125"/>
        <v>199.58873345345447</v>
      </c>
      <c r="D126" s="203">
        <f t="shared" si="125"/>
        <v>204.02719983437379</v>
      </c>
      <c r="E126" s="203">
        <f t="shared" si="125"/>
        <v>207.82739172185845</v>
      </c>
      <c r="F126" s="203">
        <f t="shared" si="125"/>
        <v>210.17364041080666</v>
      </c>
      <c r="G126" s="203">
        <f t="shared" si="125"/>
        <v>214.48012618824183</v>
      </c>
      <c r="H126" s="203">
        <f t="shared" si="125"/>
        <v>228.41874356892538</v>
      </c>
      <c r="I126" s="203">
        <f t="shared" si="125"/>
        <v>221.2536401792994</v>
      </c>
      <c r="J126" s="203">
        <f t="shared" si="125"/>
        <v>219.8976952912941</v>
      </c>
      <c r="K126" s="203">
        <f t="shared" si="125"/>
        <v>223.51962565183351</v>
      </c>
      <c r="L126" s="203">
        <f t="shared" si="125"/>
        <v>223.59579743435356</v>
      </c>
      <c r="M126" s="203">
        <f t="shared" si="125"/>
        <v>217.00578621615944</v>
      </c>
      <c r="N126" s="203">
        <f t="shared" si="125"/>
        <v>216.61467780130431</v>
      </c>
      <c r="O126" s="203">
        <f t="shared" si="125"/>
        <v>201.70328090182977</v>
      </c>
      <c r="P126" s="203">
        <f t="shared" si="125"/>
        <v>191.39204184585822</v>
      </c>
      <c r="Q126" s="203">
        <f t="shared" si="125"/>
        <v>181.92266715541857</v>
      </c>
      <c r="R126" s="203">
        <f t="shared" ref="R126:V126" si="126">IF(R96=0,0,R96/R$19)</f>
        <v>188.13235599663903</v>
      </c>
      <c r="S126" s="203">
        <f t="shared" si="126"/>
        <v>189.31894041447541</v>
      </c>
      <c r="T126" s="203">
        <f t="shared" si="126"/>
        <v>194.47800210912996</v>
      </c>
      <c r="U126" s="203">
        <f t="shared" si="126"/>
        <v>184.53574784570563</v>
      </c>
      <c r="V126" s="203">
        <f t="shared" si="126"/>
        <v>182.41763643426111</v>
      </c>
      <c r="W126" s="203">
        <f t="shared" ref="W126" si="127">IF(W96=0,0,W96/W$19)</f>
        <v>195.91548334397194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172.45001651250428</v>
      </c>
      <c r="C127" s="192">
        <f t="shared" si="128"/>
        <v>179.96506561667772</v>
      </c>
      <c r="D127" s="192">
        <f t="shared" si="128"/>
        <v>183.93446189950475</v>
      </c>
      <c r="E127" s="192">
        <f t="shared" si="128"/>
        <v>187.00801465924189</v>
      </c>
      <c r="F127" s="192">
        <f t="shared" si="128"/>
        <v>188.79094194222614</v>
      </c>
      <c r="G127" s="192">
        <f t="shared" si="128"/>
        <v>192.63421954734773</v>
      </c>
      <c r="H127" s="192">
        <f t="shared" si="128"/>
        <v>205.85480297941334</v>
      </c>
      <c r="I127" s="192">
        <f t="shared" si="128"/>
        <v>198.25140755072849</v>
      </c>
      <c r="J127" s="192">
        <f t="shared" si="128"/>
        <v>196.89263470703489</v>
      </c>
      <c r="K127" s="192">
        <f t="shared" si="128"/>
        <v>200.01356784833206</v>
      </c>
      <c r="L127" s="192">
        <f t="shared" si="128"/>
        <v>199.99191736526274</v>
      </c>
      <c r="M127" s="192">
        <f t="shared" si="128"/>
        <v>193.38804731641912</v>
      </c>
      <c r="N127" s="192">
        <f t="shared" si="128"/>
        <v>193.21637847844178</v>
      </c>
      <c r="O127" s="192">
        <f t="shared" si="128"/>
        <v>178.51398821886164</v>
      </c>
      <c r="P127" s="192">
        <f t="shared" si="128"/>
        <v>168.22016460297095</v>
      </c>
      <c r="Q127" s="192">
        <f t="shared" si="128"/>
        <v>158.80692054195725</v>
      </c>
      <c r="R127" s="192">
        <f t="shared" ref="R127:V127" si="129">IF(R97=0,0,R97/R$19)</f>
        <v>164.61628642077804</v>
      </c>
      <c r="S127" s="192">
        <f t="shared" si="129"/>
        <v>165.38160898248526</v>
      </c>
      <c r="T127" s="192">
        <f t="shared" si="129"/>
        <v>169.37646324929764</v>
      </c>
      <c r="U127" s="192">
        <f t="shared" si="129"/>
        <v>160.03385256244357</v>
      </c>
      <c r="V127" s="192">
        <f t="shared" si="129"/>
        <v>157.2413822149218</v>
      </c>
      <c r="W127" s="192">
        <f t="shared" ref="W127" si="130">IF(W97=0,0,W97/W$19)</f>
        <v>170.2905245345361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151.66096514426428</v>
      </c>
      <c r="C128" s="74">
        <f t="shared" si="131"/>
        <v>158.82637661311421</v>
      </c>
      <c r="D128" s="74">
        <f t="shared" si="131"/>
        <v>163.86499637457968</v>
      </c>
      <c r="E128" s="74">
        <f t="shared" si="131"/>
        <v>166.01191703504281</v>
      </c>
      <c r="F128" s="74">
        <f t="shared" si="131"/>
        <v>166.42374084221791</v>
      </c>
      <c r="G128" s="74">
        <f t="shared" si="131"/>
        <v>169.94329337271259</v>
      </c>
      <c r="H128" s="74">
        <f t="shared" si="131"/>
        <v>181.05571493325257</v>
      </c>
      <c r="I128" s="74">
        <f t="shared" si="131"/>
        <v>174.88935874361113</v>
      </c>
      <c r="J128" s="74">
        <f t="shared" si="131"/>
        <v>172.10056987707966</v>
      </c>
      <c r="K128" s="74">
        <f t="shared" si="131"/>
        <v>175.56975700886693</v>
      </c>
      <c r="L128" s="74">
        <f t="shared" si="131"/>
        <v>177.90073368552086</v>
      </c>
      <c r="M128" s="74">
        <f t="shared" si="131"/>
        <v>169.50495568613059</v>
      </c>
      <c r="N128" s="74">
        <f t="shared" si="131"/>
        <v>169.09069120087466</v>
      </c>
      <c r="O128" s="74">
        <f t="shared" si="131"/>
        <v>157.11578095405224</v>
      </c>
      <c r="P128" s="74">
        <f t="shared" si="131"/>
        <v>147.13247084527612</v>
      </c>
      <c r="Q128" s="74">
        <f t="shared" si="131"/>
        <v>140.09970370634645</v>
      </c>
      <c r="R128" s="74">
        <f t="shared" ref="R128:V128" si="132">IF(R98=0,0,R98/R$19)</f>
        <v>145.35660215102419</v>
      </c>
      <c r="S128" s="74">
        <f t="shared" si="132"/>
        <v>146.66266691635533</v>
      </c>
      <c r="T128" s="74">
        <f t="shared" si="132"/>
        <v>149.59959308105579</v>
      </c>
      <c r="U128" s="74">
        <f t="shared" si="132"/>
        <v>140.77704421931662</v>
      </c>
      <c r="V128" s="74">
        <f t="shared" si="132"/>
        <v>139.21214387738979</v>
      </c>
      <c r="W128" s="74">
        <f t="shared" ref="W128" si="133">IF(W98=0,0,W98/W$19)</f>
        <v>147.21188805014185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1.5997560802129374E-4</v>
      </c>
      <c r="C129" s="74">
        <f t="shared" si="134"/>
        <v>1.946284610133849E-4</v>
      </c>
      <c r="D129" s="74">
        <f t="shared" si="134"/>
        <v>2.670437454409722E-4</v>
      </c>
      <c r="E129" s="74">
        <f t="shared" si="134"/>
        <v>4.5271085512103918E-4</v>
      </c>
      <c r="F129" s="74">
        <f t="shared" si="134"/>
        <v>8.1020277303110884E-4</v>
      </c>
      <c r="G129" s="74">
        <f t="shared" si="134"/>
        <v>1.4666378431207896E-3</v>
      </c>
      <c r="H129" s="74">
        <f t="shared" si="134"/>
        <v>3.7067437182766649E-3</v>
      </c>
      <c r="I129" s="74">
        <f t="shared" si="134"/>
        <v>3.8392921428104469E-3</v>
      </c>
      <c r="J129" s="74">
        <f t="shared" si="134"/>
        <v>4.6749829793952466E-3</v>
      </c>
      <c r="K129" s="74">
        <f t="shared" si="134"/>
        <v>5.9513301049452811E-3</v>
      </c>
      <c r="L129" s="74">
        <f t="shared" si="134"/>
        <v>1.835614930910924E-2</v>
      </c>
      <c r="M129" s="74">
        <f t="shared" si="134"/>
        <v>7.9635416546789788E-3</v>
      </c>
      <c r="N129" s="74">
        <f t="shared" si="134"/>
        <v>1.3417945943827945E-2</v>
      </c>
      <c r="O129" s="74">
        <f t="shared" si="134"/>
        <v>9.7059626522910027E-3</v>
      </c>
      <c r="P129" s="74">
        <f t="shared" si="134"/>
        <v>1.5873018742718899E-2</v>
      </c>
      <c r="Q129" s="74">
        <f t="shared" si="134"/>
        <v>1.3208862642984862E-2</v>
      </c>
      <c r="R129" s="74">
        <f t="shared" ref="R129:V129" si="135">IF(R99=0,0,R99/R$19)</f>
        <v>1.120709931232745E-2</v>
      </c>
      <c r="S129" s="74">
        <f t="shared" si="135"/>
        <v>1.0997104067285561E-2</v>
      </c>
      <c r="T129" s="74">
        <f t="shared" si="135"/>
        <v>1.4978680346526035E-2</v>
      </c>
      <c r="U129" s="74">
        <f t="shared" si="135"/>
        <v>1.2981532734367874E-2</v>
      </c>
      <c r="V129" s="74">
        <f t="shared" si="135"/>
        <v>1.134599889175384E-2</v>
      </c>
      <c r="W129" s="74">
        <f t="shared" ref="W129" si="136">IF(W99=0,0,W99/W$19)</f>
        <v>2.1951766419070873E-2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7.7870453979181891</v>
      </c>
      <c r="C130" s="74">
        <f t="shared" si="137"/>
        <v>8.2094067597313494</v>
      </c>
      <c r="D130" s="74">
        <f t="shared" si="137"/>
        <v>7.697996336292503</v>
      </c>
      <c r="E130" s="74">
        <f t="shared" si="137"/>
        <v>8.3380308825605507</v>
      </c>
      <c r="F130" s="74">
        <f t="shared" si="137"/>
        <v>9.7252507300410169</v>
      </c>
      <c r="G130" s="74">
        <f t="shared" si="137"/>
        <v>10.054513950034147</v>
      </c>
      <c r="H130" s="74">
        <f t="shared" si="137"/>
        <v>11.287534278365319</v>
      </c>
      <c r="I130" s="74">
        <f t="shared" si="137"/>
        <v>10.586429220875178</v>
      </c>
      <c r="J130" s="74">
        <f t="shared" si="137"/>
        <v>11.32103377366683</v>
      </c>
      <c r="K130" s="74">
        <f t="shared" si="137"/>
        <v>11.52086098045776</v>
      </c>
      <c r="L130" s="74">
        <f t="shared" si="137"/>
        <v>10.715098893365152</v>
      </c>
      <c r="M130" s="74">
        <f t="shared" si="137"/>
        <v>11.261511077072136</v>
      </c>
      <c r="N130" s="74">
        <f t="shared" si="137"/>
        <v>11.463812985342996</v>
      </c>
      <c r="O130" s="74">
        <f t="shared" si="137"/>
        <v>10.518590835505091</v>
      </c>
      <c r="P130" s="74">
        <f t="shared" si="137"/>
        <v>10.836451573540865</v>
      </c>
      <c r="Q130" s="74">
        <f t="shared" si="137"/>
        <v>10.4681817883816</v>
      </c>
      <c r="R130" s="74">
        <f t="shared" ref="R130:V130" si="138">IF(R100=0,0,R100/R$19)</f>
        <v>10.87341665361231</v>
      </c>
      <c r="S130" s="74">
        <f t="shared" si="138"/>
        <v>10.78499320071411</v>
      </c>
      <c r="T130" s="74">
        <f t="shared" si="138"/>
        <v>10.568883168041813</v>
      </c>
      <c r="U130" s="74">
        <f t="shared" si="138"/>
        <v>9.8012527618293213</v>
      </c>
      <c r="V130" s="74">
        <f t="shared" si="138"/>
        <v>9.3791553261421381</v>
      </c>
      <c r="W130" s="74">
        <f t="shared" ref="W130" si="139">IF(W100=0,0,W100/W$19)</f>
        <v>14.33027662410395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13.00184599471376</v>
      </c>
      <c r="C131" s="193">
        <f t="shared" si="140"/>
        <v>12.929087615371159</v>
      </c>
      <c r="D131" s="193">
        <f t="shared" si="140"/>
        <v>12.371202144887171</v>
      </c>
      <c r="E131" s="193">
        <f t="shared" si="140"/>
        <v>12.657614030783478</v>
      </c>
      <c r="F131" s="193">
        <f t="shared" si="140"/>
        <v>12.641140167194177</v>
      </c>
      <c r="G131" s="193">
        <f t="shared" si="140"/>
        <v>12.634945586757926</v>
      </c>
      <c r="H131" s="193">
        <f t="shared" si="140"/>
        <v>13.507847024077176</v>
      </c>
      <c r="I131" s="193">
        <f t="shared" si="140"/>
        <v>12.771780294099379</v>
      </c>
      <c r="J131" s="193">
        <f t="shared" si="140"/>
        <v>13.466356073308969</v>
      </c>
      <c r="K131" s="193">
        <f t="shared" si="140"/>
        <v>12.916998528902399</v>
      </c>
      <c r="L131" s="193">
        <f t="shared" si="140"/>
        <v>11.357728637067618</v>
      </c>
      <c r="M131" s="193">
        <f t="shared" si="140"/>
        <v>12.613617011561736</v>
      </c>
      <c r="N131" s="193">
        <f t="shared" si="140"/>
        <v>12.648456346280257</v>
      </c>
      <c r="O131" s="193">
        <f t="shared" si="140"/>
        <v>10.869910466652016</v>
      </c>
      <c r="P131" s="193">
        <f t="shared" si="140"/>
        <v>10.235369165411282</v>
      </c>
      <c r="Q131" s="193">
        <f t="shared" si="140"/>
        <v>8.2258261845862481</v>
      </c>
      <c r="R131" s="193">
        <f t="shared" ref="R131:V131" si="141">IF(R101=0,0,R101/R$19)</f>
        <v>8.3750605168292189</v>
      </c>
      <c r="S131" s="193">
        <f t="shared" si="141"/>
        <v>7.9229517613485312</v>
      </c>
      <c r="T131" s="193">
        <f t="shared" si="141"/>
        <v>9.1930083198535169</v>
      </c>
      <c r="U131" s="193">
        <f t="shared" si="141"/>
        <v>9.4425740485632623</v>
      </c>
      <c r="V131" s="193">
        <f t="shared" si="141"/>
        <v>8.6387370124980674</v>
      </c>
      <c r="W131" s="193">
        <f t="shared" ref="W131" si="142">IF(W101=0,0,W101/W$19)</f>
        <v>8.7264080938712603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19.175989435111511</v>
      </c>
      <c r="C132" s="77">
        <f t="shared" si="143"/>
        <v>19.623667836776729</v>
      </c>
      <c r="D132" s="77">
        <f t="shared" si="143"/>
        <v>20.092737934869007</v>
      </c>
      <c r="E132" s="77">
        <f t="shared" si="143"/>
        <v>20.819377062616496</v>
      </c>
      <c r="F132" s="77">
        <f t="shared" si="143"/>
        <v>21.382698468580543</v>
      </c>
      <c r="G132" s="77">
        <f t="shared" si="143"/>
        <v>21.845906640894114</v>
      </c>
      <c r="H132" s="77">
        <f t="shared" si="143"/>
        <v>22.563940589512029</v>
      </c>
      <c r="I132" s="77">
        <f t="shared" si="143"/>
        <v>23.002232628570919</v>
      </c>
      <c r="J132" s="77">
        <f t="shared" si="143"/>
        <v>23.005060584259201</v>
      </c>
      <c r="K132" s="77">
        <f t="shared" si="143"/>
        <v>23.506057803501445</v>
      </c>
      <c r="L132" s="77">
        <f t="shared" si="143"/>
        <v>23.603880069090831</v>
      </c>
      <c r="M132" s="77">
        <f t="shared" si="143"/>
        <v>23.617738899740274</v>
      </c>
      <c r="N132" s="77">
        <f t="shared" si="143"/>
        <v>23.398299322862513</v>
      </c>
      <c r="O132" s="77">
        <f t="shared" si="143"/>
        <v>23.189292682968141</v>
      </c>
      <c r="P132" s="77">
        <f t="shared" si="143"/>
        <v>23.171877242887255</v>
      </c>
      <c r="Q132" s="77">
        <f t="shared" si="143"/>
        <v>23.115746613461315</v>
      </c>
      <c r="R132" s="77">
        <f t="shared" ref="R132:V132" si="144">IF(R102=0,0,R102/R$19)</f>
        <v>23.516069575860989</v>
      </c>
      <c r="S132" s="77">
        <f t="shared" si="144"/>
        <v>23.937331431990167</v>
      </c>
      <c r="T132" s="77">
        <f t="shared" si="144"/>
        <v>25.101538859832313</v>
      </c>
      <c r="U132" s="77">
        <f t="shared" si="144"/>
        <v>24.501895283262019</v>
      </c>
      <c r="V132" s="77">
        <f t="shared" si="144"/>
        <v>25.176254219339327</v>
      </c>
      <c r="W132" s="77">
        <f t="shared" ref="W132" si="145">IF(W102=0,0,W102/W$19)</f>
        <v>25.624958809435849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95.20308631394812</v>
      </c>
      <c r="C134" s="153">
        <f t="shared" si="146"/>
        <v>100.47567508818878</v>
      </c>
      <c r="D134" s="153">
        <f t="shared" si="146"/>
        <v>104.11589033534086</v>
      </c>
      <c r="E134" s="153">
        <f t="shared" si="146"/>
        <v>106.79676050370175</v>
      </c>
      <c r="F134" s="153">
        <f t="shared" si="146"/>
        <v>108.77909957791154</v>
      </c>
      <c r="G134" s="153">
        <f t="shared" si="146"/>
        <v>112.01228620461893</v>
      </c>
      <c r="H134" s="153">
        <f t="shared" si="146"/>
        <v>121.44974201022322</v>
      </c>
      <c r="I134" s="153">
        <f t="shared" si="146"/>
        <v>118.26680971518586</v>
      </c>
      <c r="J134" s="153">
        <f t="shared" si="146"/>
        <v>119.75110086124509</v>
      </c>
      <c r="K134" s="153">
        <f t="shared" si="146"/>
        <v>123.63930067081894</v>
      </c>
      <c r="L134" s="153">
        <f t="shared" si="146"/>
        <v>126.01424589219587</v>
      </c>
      <c r="M134" s="153">
        <f t="shared" si="146"/>
        <v>123.88116369913968</v>
      </c>
      <c r="N134" s="153">
        <f t="shared" si="146"/>
        <v>126.7330948965715</v>
      </c>
      <c r="O134" s="153">
        <f t="shared" si="146"/>
        <v>119.9681924673424</v>
      </c>
      <c r="P134" s="153">
        <f t="shared" si="146"/>
        <v>113.91810405258039</v>
      </c>
      <c r="Q134" s="153">
        <f t="shared" si="146"/>
        <v>108.79823502730828</v>
      </c>
      <c r="R134" s="153">
        <f t="shared" ref="R134:V134" si="147">IF(R104=0,0,R104/R$19)</f>
        <v>114.71405090325136</v>
      </c>
      <c r="S134" s="153">
        <f t="shared" si="147"/>
        <v>117.77654941545119</v>
      </c>
      <c r="T134" s="153">
        <f t="shared" si="147"/>
        <v>122.86631077006986</v>
      </c>
      <c r="U134" s="153">
        <f t="shared" si="147"/>
        <v>117.82146870562222</v>
      </c>
      <c r="V134" s="153">
        <f t="shared" si="147"/>
        <v>117.81450409280809</v>
      </c>
      <c r="W134" s="153">
        <f t="shared" ref="W134" si="148">IF(W104=0,0,W104/W$19)</f>
        <v>134.40517948161479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83.093636556860091</v>
      </c>
      <c r="C135" s="74">
        <f t="shared" si="149"/>
        <v>88.062191369377828</v>
      </c>
      <c r="D135" s="74">
        <f t="shared" si="149"/>
        <v>92.309453637102962</v>
      </c>
      <c r="E135" s="74">
        <f t="shared" si="149"/>
        <v>94.30876274440061</v>
      </c>
      <c r="F135" s="74">
        <f t="shared" si="149"/>
        <v>95.196827808205597</v>
      </c>
      <c r="G135" s="74">
        <f t="shared" si="149"/>
        <v>98.159033290157112</v>
      </c>
      <c r="H135" s="74">
        <f t="shared" si="149"/>
        <v>105.93969516890225</v>
      </c>
      <c r="I135" s="74">
        <f t="shared" si="149"/>
        <v>103.35558956879298</v>
      </c>
      <c r="J135" s="74">
        <f t="shared" si="149"/>
        <v>103.63526447135858</v>
      </c>
      <c r="K135" s="74">
        <f t="shared" si="149"/>
        <v>107.64258982984936</v>
      </c>
      <c r="L135" s="74">
        <f t="shared" si="149"/>
        <v>111.55877461901687</v>
      </c>
      <c r="M135" s="74">
        <f t="shared" si="149"/>
        <v>108.16333990507599</v>
      </c>
      <c r="N135" s="74">
        <f t="shared" si="149"/>
        <v>110.64425713436246</v>
      </c>
      <c r="O135" s="74">
        <f t="shared" si="149"/>
        <v>105.49656900049253</v>
      </c>
      <c r="P135" s="74">
        <f t="shared" si="149"/>
        <v>99.544743886204614</v>
      </c>
      <c r="Q135" s="74">
        <f t="shared" si="149"/>
        <v>95.98951430799076</v>
      </c>
      <c r="R135" s="74">
        <f t="shared" ref="R135:V135" si="150">IF(R105=0,0,R105/R$19)</f>
        <v>101.46139242696833</v>
      </c>
      <c r="S135" s="74">
        <f t="shared" si="150"/>
        <v>104.85795952470755</v>
      </c>
      <c r="T135" s="74">
        <f t="shared" si="150"/>
        <v>108.98252142340135</v>
      </c>
      <c r="U135" s="74">
        <f t="shared" si="150"/>
        <v>104.21889454069068</v>
      </c>
      <c r="V135" s="74">
        <f t="shared" si="150"/>
        <v>104.84924866002714</v>
      </c>
      <c r="W135" s="74">
        <f t="shared" ref="W135" si="151">IF(W105=0,0,W105/W$19)</f>
        <v>117.03293422158677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3.1655052809533501E-4</v>
      </c>
      <c r="C136" s="74">
        <f t="shared" si="152"/>
        <v>3.9499187603337537E-4</v>
      </c>
      <c r="D136" s="74">
        <f t="shared" si="152"/>
        <v>5.7075745285067251E-4</v>
      </c>
      <c r="E136" s="74">
        <f t="shared" si="152"/>
        <v>1.1920907996769957E-3</v>
      </c>
      <c r="F136" s="74">
        <f t="shared" si="152"/>
        <v>2.2750837820379372E-3</v>
      </c>
      <c r="G136" s="74">
        <f t="shared" si="152"/>
        <v>4.3041168192873899E-3</v>
      </c>
      <c r="H136" s="74">
        <f t="shared" si="152"/>
        <v>1.120942943896531E-2</v>
      </c>
      <c r="I136" s="74">
        <f t="shared" si="152"/>
        <v>1.1928201116053432E-2</v>
      </c>
      <c r="J136" s="74">
        <f t="shared" si="152"/>
        <v>1.4860226380243416E-2</v>
      </c>
      <c r="K136" s="74">
        <f t="shared" si="152"/>
        <v>1.9317494300695241E-2</v>
      </c>
      <c r="L136" s="74">
        <f t="shared" si="152"/>
        <v>6.0889772842210393E-2</v>
      </c>
      <c r="M136" s="74">
        <f t="shared" si="152"/>
        <v>2.6944648135278769E-2</v>
      </c>
      <c r="N136" s="74">
        <f t="shared" si="152"/>
        <v>4.6749909583117089E-2</v>
      </c>
      <c r="O136" s="74">
        <f t="shared" si="152"/>
        <v>3.5006355081525761E-2</v>
      </c>
      <c r="P136" s="74">
        <f t="shared" si="152"/>
        <v>5.98510131310045E-2</v>
      </c>
      <c r="Q136" s="74">
        <f t="shared" si="152"/>
        <v>5.199345156572141E-2</v>
      </c>
      <c r="R136" s="74">
        <f t="shared" ref="R136:V136" si="153">IF(R106=0,0,R106/R$19)</f>
        <v>4.5939791741873355E-2</v>
      </c>
      <c r="S136" s="74">
        <f t="shared" si="153"/>
        <v>4.6588812171698829E-2</v>
      </c>
      <c r="T136" s="74">
        <f t="shared" si="153"/>
        <v>6.5217259399502653E-2</v>
      </c>
      <c r="U136" s="74">
        <f t="shared" si="153"/>
        <v>5.7788283008028511E-2</v>
      </c>
      <c r="V136" s="74">
        <f t="shared" si="153"/>
        <v>5.1636714265460307E-2</v>
      </c>
      <c r="W136" s="74">
        <f t="shared" ref="W136" si="154">IF(W106=0,0,W106/W$19)</f>
        <v>0.10190214404397045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4.6211724647661292</v>
      </c>
      <c r="C137" s="74">
        <f t="shared" si="155"/>
        <v>4.9385510579901988</v>
      </c>
      <c r="D137" s="74">
        <f t="shared" si="155"/>
        <v>4.6667483414379536</v>
      </c>
      <c r="E137" s="74">
        <f t="shared" si="155"/>
        <v>5.0947850284345089</v>
      </c>
      <c r="F137" s="74">
        <f t="shared" si="155"/>
        <v>6.0138492264717343</v>
      </c>
      <c r="G137" s="74">
        <f t="shared" si="155"/>
        <v>6.2517292719672612</v>
      </c>
      <c r="H137" s="74">
        <f t="shared" si="155"/>
        <v>7.1075386070815814</v>
      </c>
      <c r="I137" s="74">
        <f t="shared" si="155"/>
        <v>6.68178244203368</v>
      </c>
      <c r="J137" s="74">
        <f t="shared" si="155"/>
        <v>7.2913664082160361</v>
      </c>
      <c r="K137" s="74">
        <f t="shared" si="155"/>
        <v>7.5591242121200208</v>
      </c>
      <c r="L137" s="74">
        <f t="shared" si="155"/>
        <v>7.1663213750123296</v>
      </c>
      <c r="M137" s="74">
        <f t="shared" si="155"/>
        <v>7.673914704634031</v>
      </c>
      <c r="N137" s="74">
        <f t="shared" si="155"/>
        <v>7.9966585183616044</v>
      </c>
      <c r="O137" s="74">
        <f t="shared" si="155"/>
        <v>7.4942595884234109</v>
      </c>
      <c r="P137" s="74">
        <f t="shared" si="155"/>
        <v>7.7629874797255649</v>
      </c>
      <c r="Q137" s="74">
        <f t="shared" si="155"/>
        <v>7.5739439541617619</v>
      </c>
      <c r="R137" s="74">
        <f t="shared" ref="R137:V137" si="156">IF(R107=0,0,R107/R$19)</f>
        <v>7.97284876816774</v>
      </c>
      <c r="S137" s="74">
        <f t="shared" si="156"/>
        <v>8.0160983379198072</v>
      </c>
      <c r="T137" s="74">
        <f t="shared" si="156"/>
        <v>7.9563783594186424</v>
      </c>
      <c r="U137" s="74">
        <f t="shared" si="156"/>
        <v>7.5057095504373441</v>
      </c>
      <c r="V137" s="74">
        <f t="shared" si="156"/>
        <v>7.2906939674929099</v>
      </c>
      <c r="W137" s="74">
        <f t="shared" ref="W137" si="157">IF(W107=0,0,W107/W$19)</f>
        <v>11.365535745199123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7.487960741793815</v>
      </c>
      <c r="C138" s="77">
        <f t="shared" si="158"/>
        <v>7.4745376689447198</v>
      </c>
      <c r="D138" s="77">
        <f t="shared" si="158"/>
        <v>7.1391175993470819</v>
      </c>
      <c r="E138" s="77">
        <f t="shared" si="158"/>
        <v>7.3920206400669466</v>
      </c>
      <c r="F138" s="77">
        <f t="shared" si="158"/>
        <v>7.5661474594521909</v>
      </c>
      <c r="G138" s="77">
        <f t="shared" si="158"/>
        <v>7.5972195256752721</v>
      </c>
      <c r="H138" s="77">
        <f t="shared" si="158"/>
        <v>8.3912988048004173</v>
      </c>
      <c r="I138" s="77">
        <f t="shared" si="158"/>
        <v>8.21750950324315</v>
      </c>
      <c r="J138" s="77">
        <f t="shared" si="158"/>
        <v>8.8096097552902322</v>
      </c>
      <c r="K138" s="77">
        <f t="shared" si="158"/>
        <v>8.4182691345488809</v>
      </c>
      <c r="L138" s="77">
        <f t="shared" si="158"/>
        <v>7.2282601253244732</v>
      </c>
      <c r="M138" s="77">
        <f t="shared" si="158"/>
        <v>8.0169644412943963</v>
      </c>
      <c r="N138" s="77">
        <f t="shared" si="158"/>
        <v>8.0454293342643144</v>
      </c>
      <c r="O138" s="77">
        <f t="shared" si="158"/>
        <v>6.9423575233449375</v>
      </c>
      <c r="P138" s="77">
        <f t="shared" si="158"/>
        <v>6.5505216735191985</v>
      </c>
      <c r="Q138" s="77">
        <f t="shared" si="158"/>
        <v>5.1827833135900265</v>
      </c>
      <c r="R138" s="77">
        <f t="shared" ref="R138:V138" si="159">IF(R108=0,0,R108/R$19)</f>
        <v>5.2338699163734166</v>
      </c>
      <c r="S138" s="77">
        <f t="shared" si="159"/>
        <v>4.8559027406521444</v>
      </c>
      <c r="T138" s="77">
        <f t="shared" si="159"/>
        <v>5.862193727850384</v>
      </c>
      <c r="U138" s="77">
        <f t="shared" si="159"/>
        <v>6.0390763314861804</v>
      </c>
      <c r="V138" s="77">
        <f t="shared" si="159"/>
        <v>5.6229247510225795</v>
      </c>
      <c r="W138" s="77">
        <f t="shared" ref="W138" si="160">IF(W108=0,0,W108/W$19)</f>
        <v>5.9048073707849129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6.5450905398628132</v>
      </c>
      <c r="C140" s="203">
        <f t="shared" si="161"/>
        <v>6.6252264195485893</v>
      </c>
      <c r="D140" s="203">
        <f t="shared" si="161"/>
        <v>7.0020930172827951</v>
      </c>
      <c r="E140" s="203">
        <f t="shared" si="161"/>
        <v>7.408051408048685</v>
      </c>
      <c r="F140" s="203">
        <f t="shared" si="161"/>
        <v>7.2936098530752087</v>
      </c>
      <c r="G140" s="203">
        <f t="shared" si="161"/>
        <v>7.7590494456521135</v>
      </c>
      <c r="H140" s="203">
        <f t="shared" si="161"/>
        <v>8.3843468694534753</v>
      </c>
      <c r="I140" s="203">
        <f t="shared" si="161"/>
        <v>8.2809370340263584</v>
      </c>
      <c r="J140" s="203">
        <f t="shared" si="161"/>
        <v>8.0150922727204676</v>
      </c>
      <c r="K140" s="203">
        <f t="shared" si="161"/>
        <v>7.9008970658140765</v>
      </c>
      <c r="L140" s="203">
        <f t="shared" si="161"/>
        <v>9.183572035094306</v>
      </c>
      <c r="M140" s="203">
        <f t="shared" si="161"/>
        <v>9.1853225486817269</v>
      </c>
      <c r="N140" s="203">
        <f t="shared" si="161"/>
        <v>9.0547441137943547</v>
      </c>
      <c r="O140" s="203">
        <f t="shared" si="161"/>
        <v>8.3063386615782928</v>
      </c>
      <c r="P140" s="203">
        <f t="shared" si="161"/>
        <v>7.6036328185374558</v>
      </c>
      <c r="Q140" s="203">
        <f t="shared" si="161"/>
        <v>6.7887770871438367</v>
      </c>
      <c r="R140" s="203">
        <f t="shared" ref="R140:V140" si="162">IF(R110=0,0,R110/R$19)</f>
        <v>7.7347742159457962</v>
      </c>
      <c r="S140" s="203">
        <f t="shared" si="162"/>
        <v>8.4239050517290792</v>
      </c>
      <c r="T140" s="203">
        <f t="shared" si="162"/>
        <v>8.8903004215410402</v>
      </c>
      <c r="U140" s="203">
        <f t="shared" si="162"/>
        <v>8.1909219406030473</v>
      </c>
      <c r="V140" s="203">
        <f t="shared" si="162"/>
        <v>7.8893036416506312</v>
      </c>
      <c r="W140" s="203">
        <f t="shared" ref="W140" si="163">IF(W110=0,0,W110/W$19)</f>
        <v>9.0282256991575593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6.5450905398628132</v>
      </c>
      <c r="C141" s="192">
        <f t="shared" si="164"/>
        <v>6.6252264195485893</v>
      </c>
      <c r="D141" s="192">
        <f t="shared" si="164"/>
        <v>7.0020930172827951</v>
      </c>
      <c r="E141" s="192">
        <f t="shared" si="164"/>
        <v>7.408051408048685</v>
      </c>
      <c r="F141" s="192">
        <f t="shared" si="164"/>
        <v>7.2936098530752087</v>
      </c>
      <c r="G141" s="192">
        <f t="shared" si="164"/>
        <v>7.7590494456521135</v>
      </c>
      <c r="H141" s="192">
        <f t="shared" si="164"/>
        <v>8.3843468694534753</v>
      </c>
      <c r="I141" s="192">
        <f t="shared" si="164"/>
        <v>8.2809370340263584</v>
      </c>
      <c r="J141" s="192">
        <f t="shared" si="164"/>
        <v>8.0150922727204676</v>
      </c>
      <c r="K141" s="192">
        <f t="shared" si="164"/>
        <v>7.9008970658140765</v>
      </c>
      <c r="L141" s="192">
        <f t="shared" si="164"/>
        <v>9.183572035094306</v>
      </c>
      <c r="M141" s="192">
        <f t="shared" si="164"/>
        <v>9.1853225486817269</v>
      </c>
      <c r="N141" s="192">
        <f t="shared" si="164"/>
        <v>9.0547441137943547</v>
      </c>
      <c r="O141" s="192">
        <f t="shared" si="164"/>
        <v>8.3063386615782928</v>
      </c>
      <c r="P141" s="192">
        <f t="shared" si="164"/>
        <v>7.6036328185374558</v>
      </c>
      <c r="Q141" s="192">
        <f t="shared" si="164"/>
        <v>6.7887770871438367</v>
      </c>
      <c r="R141" s="192">
        <f t="shared" ref="R141:V141" si="165">IF(R111=0,0,R111/R$19)</f>
        <v>7.7347742159457962</v>
      </c>
      <c r="S141" s="192">
        <f t="shared" si="165"/>
        <v>8.4239050517290792</v>
      </c>
      <c r="T141" s="192">
        <f t="shared" si="165"/>
        <v>8.8903004215410402</v>
      </c>
      <c r="U141" s="192">
        <f t="shared" si="165"/>
        <v>8.1909219406030473</v>
      </c>
      <c r="V141" s="192">
        <f t="shared" si="165"/>
        <v>7.8893036416506312</v>
      </c>
      <c r="W141" s="192">
        <f t="shared" ref="W141" si="166">IF(W111=0,0,W111/W$19)</f>
        <v>9.0282256991575593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3.8320203693294808</v>
      </c>
      <c r="C142" s="74">
        <f t="shared" si="167"/>
        <v>3.9401397498718302</v>
      </c>
      <c r="D142" s="74">
        <f t="shared" si="167"/>
        <v>4.3757268070304338</v>
      </c>
      <c r="E142" s="74">
        <f t="shared" si="167"/>
        <v>4.7876071448406892</v>
      </c>
      <c r="F142" s="74">
        <f t="shared" si="167"/>
        <v>4.8728187799811868</v>
      </c>
      <c r="G142" s="74">
        <f t="shared" si="167"/>
        <v>5.3323154683872902</v>
      </c>
      <c r="H142" s="74">
        <f t="shared" si="167"/>
        <v>6.0773418336839971</v>
      </c>
      <c r="I142" s="74">
        <f t="shared" si="167"/>
        <v>6.4246137069425835</v>
      </c>
      <c r="J142" s="74">
        <f t="shared" si="167"/>
        <v>6.2411327561899368</v>
      </c>
      <c r="K142" s="74">
        <f t="shared" si="167"/>
        <v>6.1419217233422696</v>
      </c>
      <c r="L142" s="74">
        <f t="shared" si="167"/>
        <v>7.3159298907323667</v>
      </c>
      <c r="M142" s="74">
        <f t="shared" si="167"/>
        <v>7.0920258233183855</v>
      </c>
      <c r="N142" s="74">
        <f t="shared" si="167"/>
        <v>6.9498897501624075</v>
      </c>
      <c r="O142" s="74">
        <f t="shared" si="167"/>
        <v>6.5025137360353034</v>
      </c>
      <c r="P142" s="74">
        <f t="shared" si="167"/>
        <v>5.908486693688161</v>
      </c>
      <c r="Q142" s="74">
        <f t="shared" si="167"/>
        <v>5.3164386280924845</v>
      </c>
      <c r="R142" s="74">
        <f t="shared" ref="R142:V142" si="168">IF(R112=0,0,R112/R$19)</f>
        <v>6.1077565912985889</v>
      </c>
      <c r="S142" s="74">
        <f t="shared" si="168"/>
        <v>6.7068413485315501</v>
      </c>
      <c r="T142" s="74">
        <f t="shared" si="168"/>
        <v>7.1558260268481151</v>
      </c>
      <c r="U142" s="74">
        <f t="shared" si="168"/>
        <v>6.4153611122383571</v>
      </c>
      <c r="V142" s="74">
        <f t="shared" si="168"/>
        <v>6.3069401064152357</v>
      </c>
      <c r="W142" s="74">
        <f t="shared" ref="W142" si="169">IF(W112=0,0,W112/W$19)</f>
        <v>7.3554373803284321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0.19500502705144904</v>
      </c>
      <c r="C144" s="74">
        <f t="shared" si="173"/>
        <v>0.20082234637568178</v>
      </c>
      <c r="D144" s="74">
        <f t="shared" si="173"/>
        <v>0.2063499265967553</v>
      </c>
      <c r="E144" s="74">
        <f t="shared" si="173"/>
        <v>0.24115392711724337</v>
      </c>
      <c r="F144" s="74">
        <f t="shared" si="173"/>
        <v>0.27707541230957594</v>
      </c>
      <c r="G144" s="74">
        <f t="shared" si="173"/>
        <v>0.30464117441327687</v>
      </c>
      <c r="H144" s="74">
        <f t="shared" si="173"/>
        <v>0.35282537446618173</v>
      </c>
      <c r="I144" s="74">
        <f t="shared" si="173"/>
        <v>0.37240708956612745</v>
      </c>
      <c r="J144" s="74">
        <f t="shared" si="173"/>
        <v>0.38441324391629594</v>
      </c>
      <c r="K144" s="74">
        <f t="shared" si="173"/>
        <v>0.38359975543495867</v>
      </c>
      <c r="L144" s="74">
        <f t="shared" si="173"/>
        <v>0.42985848773746399</v>
      </c>
      <c r="M144" s="74">
        <f t="shared" si="173"/>
        <v>0.45430575761319619</v>
      </c>
      <c r="N144" s="74">
        <f t="shared" si="173"/>
        <v>0.452003941099551</v>
      </c>
      <c r="O144" s="74">
        <f t="shared" si="173"/>
        <v>0.42073445497139828</v>
      </c>
      <c r="P144" s="74">
        <f t="shared" si="173"/>
        <v>0.41719981128524808</v>
      </c>
      <c r="Q144" s="74">
        <f t="shared" si="173"/>
        <v>0.38694019790357276</v>
      </c>
      <c r="R144" s="74">
        <f t="shared" ref="R144:V144" si="174">IF(R114=0,0,R114/R$19)</f>
        <v>0.44183960468891947</v>
      </c>
      <c r="S144" s="74">
        <f t="shared" si="174"/>
        <v>0.47208252647059545</v>
      </c>
      <c r="T144" s="74">
        <f t="shared" si="174"/>
        <v>0.4705941738531268</v>
      </c>
      <c r="U144" s="74">
        <f t="shared" si="174"/>
        <v>0.42197633394827783</v>
      </c>
      <c r="V144" s="74">
        <f t="shared" si="174"/>
        <v>0.4021511970830503</v>
      </c>
      <c r="W144" s="74">
        <f t="shared" ref="W144" si="175">IF(W114=0,0,W114/W$19)</f>
        <v>0.6401146352816971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2.5180651434818837</v>
      </c>
      <c r="C145" s="193">
        <f t="shared" si="176"/>
        <v>2.4842643233010779</v>
      </c>
      <c r="D145" s="193">
        <f t="shared" si="176"/>
        <v>2.4200162836556065</v>
      </c>
      <c r="E145" s="193">
        <f t="shared" si="176"/>
        <v>2.3792903360907527</v>
      </c>
      <c r="F145" s="193">
        <f t="shared" si="176"/>
        <v>2.143715660784447</v>
      </c>
      <c r="G145" s="193">
        <f t="shared" si="176"/>
        <v>2.122092802851546</v>
      </c>
      <c r="H145" s="193">
        <f t="shared" si="176"/>
        <v>1.9541796613032953</v>
      </c>
      <c r="I145" s="193">
        <f t="shared" si="176"/>
        <v>1.4839162375176487</v>
      </c>
      <c r="J145" s="193">
        <f t="shared" si="176"/>
        <v>1.3895462726142356</v>
      </c>
      <c r="K145" s="193">
        <f t="shared" si="176"/>
        <v>1.3753755870368485</v>
      </c>
      <c r="L145" s="193">
        <f t="shared" si="176"/>
        <v>1.4377836566244755</v>
      </c>
      <c r="M145" s="193">
        <f t="shared" si="176"/>
        <v>1.638990967750144</v>
      </c>
      <c r="N145" s="193">
        <f t="shared" si="176"/>
        <v>1.6528504225323954</v>
      </c>
      <c r="O145" s="193">
        <f t="shared" si="176"/>
        <v>1.3830904705715918</v>
      </c>
      <c r="P145" s="193">
        <f t="shared" si="176"/>
        <v>1.2779463135640463</v>
      </c>
      <c r="Q145" s="193">
        <f t="shared" si="176"/>
        <v>1.0853982611477802</v>
      </c>
      <c r="R145" s="193">
        <f t="shared" ref="R145:V145" si="177">IF(R115=0,0,R115/R$19)</f>
        <v>1.1851780199582862</v>
      </c>
      <c r="S145" s="193">
        <f t="shared" si="177"/>
        <v>1.2449811767269336</v>
      </c>
      <c r="T145" s="193">
        <f t="shared" si="177"/>
        <v>1.2638802208397992</v>
      </c>
      <c r="U145" s="193">
        <f t="shared" si="177"/>
        <v>1.3535844944164104</v>
      </c>
      <c r="V145" s="193">
        <f t="shared" si="177"/>
        <v>1.1802123381523457</v>
      </c>
      <c r="W145" s="193">
        <f t="shared" ref="W145" si="178">IF(W115=0,0,W115/W$19)</f>
        <v>1.0326736835474317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4527.0988025878723</v>
      </c>
      <c r="C150" s="203">
        <f t="shared" si="182"/>
        <v>4732.4254272586322</v>
      </c>
      <c r="D150" s="203">
        <f t="shared" si="182"/>
        <v>4853.6503256347914</v>
      </c>
      <c r="E150" s="203">
        <f t="shared" si="182"/>
        <v>4969.3364149815661</v>
      </c>
      <c r="F150" s="203">
        <f t="shared" si="182"/>
        <v>5060.5140619295071</v>
      </c>
      <c r="G150" s="203">
        <f t="shared" si="182"/>
        <v>5226.0522409856867</v>
      </c>
      <c r="H150" s="203">
        <f t="shared" si="182"/>
        <v>5550.5406806116407</v>
      </c>
      <c r="I150" s="203">
        <f t="shared" si="182"/>
        <v>5384.4675495225638</v>
      </c>
      <c r="J150" s="203">
        <f t="shared" si="182"/>
        <v>5617.7065029781143</v>
      </c>
      <c r="K150" s="203">
        <f t="shared" si="182"/>
        <v>5729.963289797025</v>
      </c>
      <c r="L150" s="203">
        <f t="shared" si="182"/>
        <v>5897.2745176920489</v>
      </c>
      <c r="M150" s="203">
        <f t="shared" si="182"/>
        <v>5841.7529650250872</v>
      </c>
      <c r="N150" s="203">
        <f t="shared" si="182"/>
        <v>5942.6862264831234</v>
      </c>
      <c r="O150" s="203">
        <f t="shared" si="182"/>
        <v>5745.9478011578422</v>
      </c>
      <c r="P150" s="203">
        <f t="shared" si="182"/>
        <v>5539.5002908130236</v>
      </c>
      <c r="Q150" s="203">
        <f t="shared" si="182"/>
        <v>5410.9141870876338</v>
      </c>
      <c r="R150" s="203">
        <f t="shared" ref="R150:V150" si="183">IF(R96=0,0,R96/R$17)</f>
        <v>5774.8367870750717</v>
      </c>
      <c r="S150" s="203">
        <f t="shared" si="183"/>
        <v>5948.6759385147807</v>
      </c>
      <c r="T150" s="203">
        <f t="shared" si="183"/>
        <v>6169.2170710181663</v>
      </c>
      <c r="U150" s="203">
        <f t="shared" si="183"/>
        <v>5929.0665897449899</v>
      </c>
      <c r="V150" s="203">
        <f t="shared" si="183"/>
        <v>5853.8236062546339</v>
      </c>
      <c r="W150" s="203">
        <f t="shared" ref="W150" si="184">IF(W96=0,0,W96/W$17)</f>
        <v>6539.8600698220071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4074.0726155584225</v>
      </c>
      <c r="C151" s="192">
        <f t="shared" si="185"/>
        <v>4267.1309036652101</v>
      </c>
      <c r="D151" s="192">
        <f t="shared" si="185"/>
        <v>4375.6595278409714</v>
      </c>
      <c r="E151" s="192">
        <f t="shared" si="185"/>
        <v>4471.5267291777145</v>
      </c>
      <c r="F151" s="192">
        <f t="shared" si="185"/>
        <v>4545.6662148315199</v>
      </c>
      <c r="G151" s="192">
        <f t="shared" si="185"/>
        <v>4693.7518764437173</v>
      </c>
      <c r="H151" s="192">
        <f t="shared" si="185"/>
        <v>5002.2403607685856</v>
      </c>
      <c r="I151" s="192">
        <f t="shared" si="185"/>
        <v>4824.6811656477503</v>
      </c>
      <c r="J151" s="192">
        <f t="shared" si="185"/>
        <v>5029.9983040613288</v>
      </c>
      <c r="K151" s="192">
        <f t="shared" si="185"/>
        <v>5127.3815347984328</v>
      </c>
      <c r="L151" s="192">
        <f t="shared" si="185"/>
        <v>5274.7290045502987</v>
      </c>
      <c r="M151" s="192">
        <f t="shared" si="185"/>
        <v>5205.9680919557795</v>
      </c>
      <c r="N151" s="192">
        <f t="shared" si="185"/>
        <v>5300.7687326157375</v>
      </c>
      <c r="O151" s="192">
        <f t="shared" si="185"/>
        <v>5085.3513809788501</v>
      </c>
      <c r="P151" s="192">
        <f t="shared" si="185"/>
        <v>4868.831753669584</v>
      </c>
      <c r="Q151" s="192">
        <f t="shared" si="185"/>
        <v>4723.3840224762826</v>
      </c>
      <c r="R151" s="192">
        <f t="shared" ref="R151:V151" si="186">IF(R97=0,0,R97/R$17)</f>
        <v>5052.996766762325</v>
      </c>
      <c r="S151" s="192">
        <f t="shared" si="186"/>
        <v>5196.5302355545409</v>
      </c>
      <c r="T151" s="192">
        <f t="shared" si="186"/>
        <v>5372.9478767469982</v>
      </c>
      <c r="U151" s="192">
        <f t="shared" si="186"/>
        <v>5141.8295887554277</v>
      </c>
      <c r="V151" s="192">
        <f t="shared" si="186"/>
        <v>5045.911859632768</v>
      </c>
      <c r="W151" s="192">
        <f t="shared" ref="W151" si="187">IF(W97=0,0,W97/W$17)</f>
        <v>5684.4726239281381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3582.9383924622907</v>
      </c>
      <c r="C152" s="74">
        <f t="shared" si="188"/>
        <v>3765.9138880128417</v>
      </c>
      <c r="D152" s="74">
        <f t="shared" si="188"/>
        <v>3898.2223627990311</v>
      </c>
      <c r="E152" s="74">
        <f t="shared" si="188"/>
        <v>3969.4914987299526</v>
      </c>
      <c r="F152" s="74">
        <f t="shared" si="188"/>
        <v>4007.1137328392215</v>
      </c>
      <c r="G152" s="74">
        <f t="shared" si="188"/>
        <v>4140.8616497710809</v>
      </c>
      <c r="H152" s="74">
        <f t="shared" si="188"/>
        <v>4399.626298141322</v>
      </c>
      <c r="I152" s="74">
        <f t="shared" si="188"/>
        <v>4256.1382318892538</v>
      </c>
      <c r="J152" s="74">
        <f t="shared" si="188"/>
        <v>4396.6376695489917</v>
      </c>
      <c r="K152" s="74">
        <f t="shared" si="188"/>
        <v>4500.7603226143801</v>
      </c>
      <c r="L152" s="74">
        <f t="shared" si="188"/>
        <v>4692.0804213699948</v>
      </c>
      <c r="M152" s="74">
        <f t="shared" si="188"/>
        <v>4563.0399757154646</v>
      </c>
      <c r="N152" s="74">
        <f t="shared" si="188"/>
        <v>4638.8958117957154</v>
      </c>
      <c r="O152" s="74">
        <f t="shared" si="188"/>
        <v>4475.7778458721341</v>
      </c>
      <c r="P152" s="74">
        <f t="shared" si="188"/>
        <v>4258.4861793357968</v>
      </c>
      <c r="Q152" s="74">
        <f t="shared" si="188"/>
        <v>4166.9764754703065</v>
      </c>
      <c r="R152" s="74">
        <f t="shared" ref="R152:V152" si="189">IF(R98=0,0,R98/R$17)</f>
        <v>4461.8090753137967</v>
      </c>
      <c r="S152" s="74">
        <f t="shared" si="189"/>
        <v>4608.3539019058599</v>
      </c>
      <c r="T152" s="74">
        <f t="shared" si="189"/>
        <v>4745.5874363370667</v>
      </c>
      <c r="U152" s="74">
        <f t="shared" si="189"/>
        <v>4523.1153271272651</v>
      </c>
      <c r="V152" s="74">
        <f t="shared" si="189"/>
        <v>4467.3494846012845</v>
      </c>
      <c r="W152" s="74">
        <f t="shared" ref="W152" si="190">IF(W98=0,0,W98/W$17)</f>
        <v>4914.084032714878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3.779368984575324E-3</v>
      </c>
      <c r="C153" s="74">
        <f t="shared" si="191"/>
        <v>4.6148129798256219E-3</v>
      </c>
      <c r="D153" s="74">
        <f t="shared" si="191"/>
        <v>6.3527655286672244E-3</v>
      </c>
      <c r="E153" s="74">
        <f t="shared" si="191"/>
        <v>1.0824716218453184E-2</v>
      </c>
      <c r="F153" s="74">
        <f t="shared" si="191"/>
        <v>1.9507881758741196E-2</v>
      </c>
      <c r="G153" s="74">
        <f t="shared" si="191"/>
        <v>3.5736299315810502E-2</v>
      </c>
      <c r="H153" s="74">
        <f t="shared" si="191"/>
        <v>9.0073307818051049E-2</v>
      </c>
      <c r="I153" s="74">
        <f t="shared" si="191"/>
        <v>9.3433689675556056E-2</v>
      </c>
      <c r="J153" s="74">
        <f t="shared" si="191"/>
        <v>0.11943136670837327</v>
      </c>
      <c r="K153" s="74">
        <f t="shared" si="191"/>
        <v>0.15256335065591864</v>
      </c>
      <c r="L153" s="74">
        <f t="shared" si="191"/>
        <v>0.48413813142146545</v>
      </c>
      <c r="M153" s="74">
        <f t="shared" si="191"/>
        <v>0.21437697069967576</v>
      </c>
      <c r="N153" s="74">
        <f t="shared" si="191"/>
        <v>0.3681128322302511</v>
      </c>
      <c r="O153" s="74">
        <f t="shared" si="191"/>
        <v>0.27649503027764433</v>
      </c>
      <c r="P153" s="74">
        <f t="shared" si="191"/>
        <v>0.45941613399049858</v>
      </c>
      <c r="Q153" s="74">
        <f t="shared" si="191"/>
        <v>0.3928703519345354</v>
      </c>
      <c r="R153" s="74">
        <f t="shared" ref="R153:V153" si="192">IF(R99=0,0,R99/R$17)</f>
        <v>0.34400871153917034</v>
      </c>
      <c r="S153" s="74">
        <f t="shared" si="192"/>
        <v>0.34554497408016732</v>
      </c>
      <c r="T153" s="74">
        <f t="shared" si="192"/>
        <v>0.47515261105602752</v>
      </c>
      <c r="U153" s="74">
        <f t="shared" si="192"/>
        <v>0.41709193431386765</v>
      </c>
      <c r="V153" s="74">
        <f t="shared" si="192"/>
        <v>0.36409569517157286</v>
      </c>
      <c r="W153" s="74">
        <f t="shared" ref="W153" si="193">IF(W99=0,0,W99/W$17)</f>
        <v>0.73277251096120899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183.9662822500708</v>
      </c>
      <c r="C154" s="74">
        <f t="shared" si="194"/>
        <v>194.65229635079442</v>
      </c>
      <c r="D154" s="74">
        <f t="shared" si="194"/>
        <v>183.12941830654233</v>
      </c>
      <c r="E154" s="74">
        <f t="shared" si="194"/>
        <v>199.36967957237334</v>
      </c>
      <c r="F154" s="74">
        <f t="shared" si="194"/>
        <v>234.16241912623909</v>
      </c>
      <c r="G154" s="74">
        <f t="shared" si="194"/>
        <v>244.98966918026008</v>
      </c>
      <c r="H154" s="74">
        <f t="shared" si="194"/>
        <v>274.2853638758408</v>
      </c>
      <c r="I154" s="74">
        <f t="shared" si="194"/>
        <v>257.63320575845154</v>
      </c>
      <c r="J154" s="74">
        <f t="shared" si="194"/>
        <v>289.21742434142243</v>
      </c>
      <c r="K154" s="74">
        <f t="shared" si="194"/>
        <v>295.33921369260503</v>
      </c>
      <c r="L154" s="74">
        <f t="shared" si="194"/>
        <v>282.60763566875522</v>
      </c>
      <c r="M154" s="74">
        <f t="shared" si="194"/>
        <v>303.15765709407685</v>
      </c>
      <c r="N154" s="74">
        <f t="shared" si="194"/>
        <v>314.50243456478273</v>
      </c>
      <c r="O154" s="74">
        <f t="shared" si="194"/>
        <v>299.64447584749831</v>
      </c>
      <c r="P154" s="74">
        <f t="shared" si="194"/>
        <v>313.64170664606922</v>
      </c>
      <c r="Q154" s="74">
        <f t="shared" si="194"/>
        <v>311.35445756946893</v>
      </c>
      <c r="R154" s="74">
        <f t="shared" ref="R154:V154" si="195">IF(R100=0,0,R100/R$17)</f>
        <v>333.76611992036533</v>
      </c>
      <c r="S154" s="74">
        <f t="shared" si="195"/>
        <v>338.88014273519622</v>
      </c>
      <c r="T154" s="74">
        <f t="shared" si="195"/>
        <v>335.26534494781896</v>
      </c>
      <c r="U154" s="74">
        <f t="shared" si="195"/>
        <v>314.91069327335424</v>
      </c>
      <c r="V154" s="74">
        <f t="shared" si="195"/>
        <v>300.97923604380088</v>
      </c>
      <c r="W154" s="74">
        <f t="shared" ref="W154" si="196">IF(W100=0,0,W100/W$17)</f>
        <v>478.35935314484021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307.16416147707599</v>
      </c>
      <c r="C155" s="193">
        <f t="shared" si="197"/>
        <v>306.56010448859405</v>
      </c>
      <c r="D155" s="193">
        <f t="shared" si="197"/>
        <v>294.30139396987005</v>
      </c>
      <c r="E155" s="193">
        <f t="shared" si="197"/>
        <v>302.65472615917156</v>
      </c>
      <c r="F155" s="193">
        <f t="shared" si="197"/>
        <v>304.37055498430061</v>
      </c>
      <c r="G155" s="193">
        <f t="shared" si="197"/>
        <v>307.86482119306214</v>
      </c>
      <c r="H155" s="193">
        <f t="shared" si="197"/>
        <v>328.23862544360458</v>
      </c>
      <c r="I155" s="193">
        <f t="shared" si="197"/>
        <v>310.81629431037015</v>
      </c>
      <c r="J155" s="193">
        <f t="shared" si="197"/>
        <v>344.02377880420488</v>
      </c>
      <c r="K155" s="193">
        <f t="shared" si="197"/>
        <v>331.12943514079205</v>
      </c>
      <c r="L155" s="193">
        <f t="shared" si="197"/>
        <v>299.55680938012688</v>
      </c>
      <c r="M155" s="193">
        <f t="shared" si="197"/>
        <v>339.55608217553885</v>
      </c>
      <c r="N155" s="193">
        <f t="shared" si="197"/>
        <v>347.0023734230079</v>
      </c>
      <c r="O155" s="193">
        <f t="shared" si="197"/>
        <v>309.65256422893992</v>
      </c>
      <c r="P155" s="193">
        <f t="shared" si="197"/>
        <v>296.24445155372808</v>
      </c>
      <c r="Q155" s="193">
        <f t="shared" si="197"/>
        <v>244.66021908457355</v>
      </c>
      <c r="R155" s="193">
        <f t="shared" ref="R155:V155" si="198">IF(R101=0,0,R101/R$17)</f>
        <v>257.07756281662341</v>
      </c>
      <c r="S155" s="193">
        <f t="shared" si="198"/>
        <v>248.95064593940461</v>
      </c>
      <c r="T155" s="193">
        <f t="shared" si="198"/>
        <v>291.61994285105766</v>
      </c>
      <c r="U155" s="193">
        <f t="shared" si="198"/>
        <v>303.38647642049472</v>
      </c>
      <c r="V155" s="193">
        <f t="shared" si="198"/>
        <v>277.21904329251015</v>
      </c>
      <c r="W155" s="193">
        <f t="shared" ref="W155" si="199">IF(W101=0,0,W101/W$17)</f>
        <v>291.29646555745887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453.0261870294496</v>
      </c>
      <c r="C156" s="77">
        <f t="shared" si="200"/>
        <v>465.29452359342207</v>
      </c>
      <c r="D156" s="77">
        <f t="shared" si="200"/>
        <v>477.99079779382009</v>
      </c>
      <c r="E156" s="77">
        <f t="shared" si="200"/>
        <v>497.80968580385047</v>
      </c>
      <c r="F156" s="77">
        <f t="shared" si="200"/>
        <v>514.84784709798737</v>
      </c>
      <c r="G156" s="77">
        <f t="shared" si="200"/>
        <v>532.30036454196966</v>
      </c>
      <c r="H156" s="77">
        <f t="shared" si="200"/>
        <v>548.30031984305583</v>
      </c>
      <c r="I156" s="77">
        <f t="shared" si="200"/>
        <v>559.78638387481385</v>
      </c>
      <c r="J156" s="77">
        <f t="shared" si="200"/>
        <v>587.7081989167848</v>
      </c>
      <c r="K156" s="77">
        <f t="shared" si="200"/>
        <v>602.58175499859215</v>
      </c>
      <c r="L156" s="77">
        <f t="shared" si="200"/>
        <v>622.5455131417508</v>
      </c>
      <c r="M156" s="77">
        <f t="shared" si="200"/>
        <v>635.78487306930697</v>
      </c>
      <c r="N156" s="77">
        <f t="shared" si="200"/>
        <v>641.91749386738559</v>
      </c>
      <c r="O156" s="77">
        <f t="shared" si="200"/>
        <v>660.59642017899205</v>
      </c>
      <c r="P156" s="77">
        <f t="shared" si="200"/>
        <v>670.66853714343927</v>
      </c>
      <c r="Q156" s="77">
        <f t="shared" si="200"/>
        <v>687.53016461134985</v>
      </c>
      <c r="R156" s="77">
        <f t="shared" ref="R156:V156" si="201">IF(R102=0,0,R102/R$17)</f>
        <v>721.84002031274736</v>
      </c>
      <c r="S156" s="77">
        <f t="shared" si="201"/>
        <v>752.14570296024033</v>
      </c>
      <c r="T156" s="77">
        <f t="shared" si="201"/>
        <v>796.26919427116786</v>
      </c>
      <c r="U156" s="77">
        <f t="shared" si="201"/>
        <v>787.23700098956135</v>
      </c>
      <c r="V156" s="77">
        <f t="shared" si="201"/>
        <v>807.91174662186575</v>
      </c>
      <c r="W156" s="77">
        <f t="shared" ref="W156" si="202">IF(W102=0,0,W102/W$17)</f>
        <v>855.38744589386999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2249.1403289612149</v>
      </c>
      <c r="C158" s="153">
        <f t="shared" si="203"/>
        <v>2382.3671375679623</v>
      </c>
      <c r="D158" s="153">
        <f t="shared" si="203"/>
        <v>2476.8370366309618</v>
      </c>
      <c r="E158" s="153">
        <f t="shared" si="203"/>
        <v>2553.6048283922737</v>
      </c>
      <c r="F158" s="153">
        <f t="shared" si="203"/>
        <v>2619.1589106135457</v>
      </c>
      <c r="G158" s="153">
        <f t="shared" si="203"/>
        <v>2729.3067648785754</v>
      </c>
      <c r="H158" s="153">
        <f t="shared" si="203"/>
        <v>2951.2102340853621</v>
      </c>
      <c r="I158" s="153">
        <f t="shared" si="203"/>
        <v>2878.1619076681654</v>
      </c>
      <c r="J158" s="153">
        <f t="shared" si="203"/>
        <v>3059.2705264866786</v>
      </c>
      <c r="K158" s="153">
        <f t="shared" si="203"/>
        <v>3169.5143187269286</v>
      </c>
      <c r="L158" s="153">
        <f t="shared" si="203"/>
        <v>3323.5893057623703</v>
      </c>
      <c r="M158" s="153">
        <f t="shared" si="203"/>
        <v>3334.8564937772985</v>
      </c>
      <c r="N158" s="153">
        <f t="shared" si="203"/>
        <v>3476.8420364028498</v>
      </c>
      <c r="O158" s="153">
        <f t="shared" si="203"/>
        <v>3417.5496235587188</v>
      </c>
      <c r="P158" s="153">
        <f t="shared" si="203"/>
        <v>3297.1557460908789</v>
      </c>
      <c r="Q158" s="153">
        <f t="shared" si="203"/>
        <v>3235.9789060063954</v>
      </c>
      <c r="R158" s="153">
        <f t="shared" ref="R158:V158" si="204">IF(R104=0,0,R104/R$17)</f>
        <v>3521.2173772082724</v>
      </c>
      <c r="S158" s="153">
        <f t="shared" si="204"/>
        <v>3700.7101566020715</v>
      </c>
      <c r="T158" s="153">
        <f t="shared" si="204"/>
        <v>3897.5561947124388</v>
      </c>
      <c r="U158" s="153">
        <f t="shared" si="204"/>
        <v>3785.5610190025645</v>
      </c>
      <c r="V158" s="153">
        <f t="shared" si="204"/>
        <v>3780.6943379962158</v>
      </c>
      <c r="W158" s="153">
        <f t="shared" ref="W158" si="205">IF(W104=0,0,W104/W$17)</f>
        <v>4486.5829462075444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1963.0587231571606</v>
      </c>
      <c r="C159" s="74">
        <f t="shared" si="206"/>
        <v>2088.0324575723002</v>
      </c>
      <c r="D159" s="74">
        <f t="shared" si="206"/>
        <v>2195.9709787156071</v>
      </c>
      <c r="E159" s="74">
        <f t="shared" si="206"/>
        <v>2255.0057770287453</v>
      </c>
      <c r="F159" s="74">
        <f t="shared" si="206"/>
        <v>2292.1279987009066</v>
      </c>
      <c r="G159" s="74">
        <f t="shared" si="206"/>
        <v>2391.7564998483149</v>
      </c>
      <c r="H159" s="74">
        <f t="shared" si="206"/>
        <v>2574.3184580172274</v>
      </c>
      <c r="I159" s="74">
        <f t="shared" si="206"/>
        <v>2515.2798283632778</v>
      </c>
      <c r="J159" s="74">
        <f t="shared" si="206"/>
        <v>2647.5607140283528</v>
      </c>
      <c r="K159" s="74">
        <f t="shared" si="206"/>
        <v>2759.4359392157294</v>
      </c>
      <c r="L159" s="74">
        <f t="shared" si="206"/>
        <v>2942.3304298857952</v>
      </c>
      <c r="M159" s="74">
        <f t="shared" si="206"/>
        <v>2911.7357772575465</v>
      </c>
      <c r="N159" s="74">
        <f t="shared" si="206"/>
        <v>3035.4549820255706</v>
      </c>
      <c r="O159" s="74">
        <f t="shared" si="206"/>
        <v>3005.2945890012916</v>
      </c>
      <c r="P159" s="74">
        <f t="shared" si="206"/>
        <v>2881.144547016449</v>
      </c>
      <c r="Q159" s="74">
        <f t="shared" si="206"/>
        <v>2855.0099495684999</v>
      </c>
      <c r="R159" s="74">
        <f t="shared" ref="R159:V159" si="207">IF(R105=0,0,R105/R$17)</f>
        <v>3114.4189863097463</v>
      </c>
      <c r="S159" s="74">
        <f t="shared" si="207"/>
        <v>3294.7893085645601</v>
      </c>
      <c r="T159" s="74">
        <f t="shared" si="207"/>
        <v>3457.1356365054266</v>
      </c>
      <c r="U159" s="74">
        <f t="shared" si="207"/>
        <v>3348.5152489696616</v>
      </c>
      <c r="V159" s="74">
        <f t="shared" si="207"/>
        <v>3364.6363306834992</v>
      </c>
      <c r="W159" s="74">
        <f t="shared" ref="W159" si="208">IF(W105=0,0,W105/W$17)</f>
        <v>3906.6795554186633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7.478397880351895E-3</v>
      </c>
      <c r="C160" s="74">
        <f t="shared" si="209"/>
        <v>9.3656067923135675E-3</v>
      </c>
      <c r="D160" s="74">
        <f t="shared" si="209"/>
        <v>1.3577881278260958E-2</v>
      </c>
      <c r="E160" s="74">
        <f t="shared" si="209"/>
        <v>2.8503943449030629E-2</v>
      </c>
      <c r="F160" s="74">
        <f t="shared" si="209"/>
        <v>5.4778960142514467E-2</v>
      </c>
      <c r="G160" s="74">
        <f t="shared" si="209"/>
        <v>0.10487470213981151</v>
      </c>
      <c r="H160" s="74">
        <f t="shared" si="209"/>
        <v>0.2723874281737666</v>
      </c>
      <c r="I160" s="74">
        <f t="shared" si="209"/>
        <v>0.29028680288161718</v>
      </c>
      <c r="J160" s="74">
        <f t="shared" si="209"/>
        <v>0.37963285727681473</v>
      </c>
      <c r="K160" s="74">
        <f t="shared" si="209"/>
        <v>0.49520722339729378</v>
      </c>
      <c r="L160" s="74">
        <f t="shared" si="209"/>
        <v>1.605950155999017</v>
      </c>
      <c r="M160" s="74">
        <f t="shared" si="209"/>
        <v>0.7253446135257996</v>
      </c>
      <c r="N160" s="74">
        <f t="shared" si="209"/>
        <v>1.2825541029299929</v>
      </c>
      <c r="O160" s="74">
        <f t="shared" si="209"/>
        <v>0.9972306256393616</v>
      </c>
      <c r="P160" s="74">
        <f t="shared" si="209"/>
        <v>1.7322805141065916</v>
      </c>
      <c r="Q160" s="74">
        <f t="shared" si="209"/>
        <v>1.5464378854575089</v>
      </c>
      <c r="R160" s="74">
        <f t="shared" ref="R160:V160" si="210">IF(R106=0,0,R106/R$17)</f>
        <v>1.4101497742699682</v>
      </c>
      <c r="S160" s="74">
        <f t="shared" si="210"/>
        <v>1.4638881105240911</v>
      </c>
      <c r="T160" s="74">
        <f t="shared" si="210"/>
        <v>2.0688171703176068</v>
      </c>
      <c r="U160" s="74">
        <f t="shared" si="210"/>
        <v>1.8567165552557918</v>
      </c>
      <c r="V160" s="74">
        <f t="shared" si="210"/>
        <v>1.6570339514595591</v>
      </c>
      <c r="W160" s="74">
        <f t="shared" ref="W160" si="211">IF(W106=0,0,W106/W$17)</f>
        <v>3.4015982376051337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109.17361778919383</v>
      </c>
      <c r="C161" s="74">
        <f t="shared" si="212"/>
        <v>117.09741424907733</v>
      </c>
      <c r="D161" s="74">
        <f t="shared" si="212"/>
        <v>111.01835748107848</v>
      </c>
      <c r="E161" s="74">
        <f t="shared" si="212"/>
        <v>121.82080792403885</v>
      </c>
      <c r="F161" s="74">
        <f t="shared" si="212"/>
        <v>144.80012106846149</v>
      </c>
      <c r="G161" s="74">
        <f t="shared" si="212"/>
        <v>152.33049491553055</v>
      </c>
      <c r="H161" s="74">
        <f t="shared" si="212"/>
        <v>172.71210567586311</v>
      </c>
      <c r="I161" s="74">
        <f t="shared" si="212"/>
        <v>162.60903415168349</v>
      </c>
      <c r="J161" s="74">
        <f t="shared" si="212"/>
        <v>186.27187716893303</v>
      </c>
      <c r="K161" s="74">
        <f t="shared" si="212"/>
        <v>193.77942367320838</v>
      </c>
      <c r="L161" s="74">
        <f t="shared" si="212"/>
        <v>189.009654543529</v>
      </c>
      <c r="M161" s="74">
        <f t="shared" si="212"/>
        <v>206.58027032740588</v>
      </c>
      <c r="N161" s="74">
        <f t="shared" si="212"/>
        <v>219.38325194448254</v>
      </c>
      <c r="O161" s="74">
        <f t="shared" si="212"/>
        <v>213.4899551999153</v>
      </c>
      <c r="P161" s="74">
        <f t="shared" si="212"/>
        <v>224.68578623635301</v>
      </c>
      <c r="Q161" s="74">
        <f t="shared" si="212"/>
        <v>225.27132783716905</v>
      </c>
      <c r="R161" s="74">
        <f t="shared" ref="R161:V161" si="213">IF(R107=0,0,R107/R$17)</f>
        <v>244.73142921265372</v>
      </c>
      <c r="S161" s="74">
        <f t="shared" si="213"/>
        <v>251.8774465943813</v>
      </c>
      <c r="T161" s="74">
        <f t="shared" si="213"/>
        <v>252.39165697959766</v>
      </c>
      <c r="U161" s="74">
        <f t="shared" si="213"/>
        <v>241.15572319915447</v>
      </c>
      <c r="V161" s="74">
        <f t="shared" si="213"/>
        <v>233.96003416735704</v>
      </c>
      <c r="W161" s="74">
        <f t="shared" ref="W161" si="214">IF(W107=0,0,W107/W$17)</f>
        <v>379.39325735506992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176.90050961698051</v>
      </c>
      <c r="C162" s="77">
        <f t="shared" si="215"/>
        <v>177.22790013979233</v>
      </c>
      <c r="D162" s="77">
        <f t="shared" si="215"/>
        <v>169.83412255299794</v>
      </c>
      <c r="E162" s="77">
        <f t="shared" si="215"/>
        <v>176.74973949604041</v>
      </c>
      <c r="F162" s="77">
        <f t="shared" si="215"/>
        <v>182.17601188403506</v>
      </c>
      <c r="G162" s="77">
        <f t="shared" si="215"/>
        <v>185.1148954125899</v>
      </c>
      <c r="H162" s="77">
        <f t="shared" si="215"/>
        <v>203.90728296409776</v>
      </c>
      <c r="I162" s="77">
        <f t="shared" si="215"/>
        <v>199.98275835032248</v>
      </c>
      <c r="J162" s="77">
        <f t="shared" si="215"/>
        <v>225.05830243211605</v>
      </c>
      <c r="K162" s="77">
        <f t="shared" si="215"/>
        <v>215.80374861459413</v>
      </c>
      <c r="L162" s="77">
        <f t="shared" si="215"/>
        <v>190.64327117704707</v>
      </c>
      <c r="M162" s="77">
        <f t="shared" si="215"/>
        <v>215.81510157882039</v>
      </c>
      <c r="N162" s="77">
        <f t="shared" si="215"/>
        <v>220.72124832986705</v>
      </c>
      <c r="O162" s="77">
        <f t="shared" si="215"/>
        <v>197.76784873187242</v>
      </c>
      <c r="P162" s="77">
        <f t="shared" si="215"/>
        <v>189.59313232397005</v>
      </c>
      <c r="Q162" s="77">
        <f t="shared" si="215"/>
        <v>154.15119071526897</v>
      </c>
      <c r="R162" s="77">
        <f t="shared" ref="R162:V162" si="216">IF(R108=0,0,R108/R$17)</f>
        <v>160.6568119116028</v>
      </c>
      <c r="S162" s="77">
        <f t="shared" si="216"/>
        <v>152.57951333260652</v>
      </c>
      <c r="T162" s="77">
        <f t="shared" si="216"/>
        <v>185.96008405709762</v>
      </c>
      <c r="U162" s="77">
        <f t="shared" si="216"/>
        <v>194.03333027849274</v>
      </c>
      <c r="V162" s="77">
        <f t="shared" si="216"/>
        <v>180.44093919389982</v>
      </c>
      <c r="W162" s="77">
        <f t="shared" ref="W162" si="217">IF(W108=0,0,W108/W$17)</f>
        <v>197.10853519620559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154.6255238129948</v>
      </c>
      <c r="C164" s="203">
        <f t="shared" si="218"/>
        <v>157.08997911211881</v>
      </c>
      <c r="D164" s="203">
        <f t="shared" si="218"/>
        <v>166.57441302458116</v>
      </c>
      <c r="E164" s="203">
        <f t="shared" si="218"/>
        <v>177.13304931113151</v>
      </c>
      <c r="F164" s="203">
        <f t="shared" si="218"/>
        <v>175.61391215173953</v>
      </c>
      <c r="G164" s="203">
        <f t="shared" si="218"/>
        <v>189.05806549078744</v>
      </c>
      <c r="H164" s="203">
        <f t="shared" si="218"/>
        <v>203.73835199394497</v>
      </c>
      <c r="I164" s="203">
        <f t="shared" si="218"/>
        <v>201.52634190886536</v>
      </c>
      <c r="J164" s="203">
        <f t="shared" si="218"/>
        <v>204.76083627336695</v>
      </c>
      <c r="K164" s="203">
        <f t="shared" si="218"/>
        <v>202.54082840178705</v>
      </c>
      <c r="L164" s="203">
        <f t="shared" si="218"/>
        <v>242.21405753322111</v>
      </c>
      <c r="M164" s="203">
        <f t="shared" si="218"/>
        <v>247.26707139515699</v>
      </c>
      <c r="N164" s="203">
        <f t="shared" si="218"/>
        <v>248.41115881691579</v>
      </c>
      <c r="O164" s="203">
        <f t="shared" si="218"/>
        <v>236.62375819953851</v>
      </c>
      <c r="P164" s="203">
        <f t="shared" si="218"/>
        <v>220.0735506204914</v>
      </c>
      <c r="Q164" s="203">
        <f t="shared" si="218"/>
        <v>201.91816021705645</v>
      </c>
      <c r="R164" s="203">
        <f t="shared" ref="R164:V164" si="219">IF(R110=0,0,R110/R$17)</f>
        <v>237.42358641785947</v>
      </c>
      <c r="S164" s="203">
        <f t="shared" si="219"/>
        <v>264.69132554749058</v>
      </c>
      <c r="T164" s="203">
        <f t="shared" si="219"/>
        <v>282.01746486615195</v>
      </c>
      <c r="U164" s="203">
        <f t="shared" si="219"/>
        <v>263.17134855542776</v>
      </c>
      <c r="V164" s="203">
        <f t="shared" si="219"/>
        <v>253.16955529707346</v>
      </c>
      <c r="W164" s="203">
        <f t="shared" ref="W164" si="220">IF(W110=0,0,W110/W$17)</f>
        <v>301.37144723573522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154.6255238129948</v>
      </c>
      <c r="C165" s="192">
        <f t="shared" si="221"/>
        <v>157.08997911211881</v>
      </c>
      <c r="D165" s="192">
        <f t="shared" si="221"/>
        <v>166.57441302458116</v>
      </c>
      <c r="E165" s="192">
        <f t="shared" si="221"/>
        <v>177.13304931113151</v>
      </c>
      <c r="F165" s="192">
        <f t="shared" si="221"/>
        <v>175.61391215173953</v>
      </c>
      <c r="G165" s="192">
        <f t="shared" si="221"/>
        <v>189.05806549078744</v>
      </c>
      <c r="H165" s="192">
        <f t="shared" si="221"/>
        <v>203.73835199394497</v>
      </c>
      <c r="I165" s="192">
        <f t="shared" si="221"/>
        <v>201.52634190886536</v>
      </c>
      <c r="J165" s="192">
        <f t="shared" si="221"/>
        <v>204.76083627336695</v>
      </c>
      <c r="K165" s="192">
        <f t="shared" si="221"/>
        <v>202.54082840178705</v>
      </c>
      <c r="L165" s="192">
        <f t="shared" si="221"/>
        <v>242.21405753322111</v>
      </c>
      <c r="M165" s="192">
        <f t="shared" si="221"/>
        <v>247.26707139515699</v>
      </c>
      <c r="N165" s="192">
        <f t="shared" si="221"/>
        <v>248.41115881691579</v>
      </c>
      <c r="O165" s="192">
        <f t="shared" si="221"/>
        <v>236.62375819953851</v>
      </c>
      <c r="P165" s="192">
        <f t="shared" si="221"/>
        <v>220.0735506204914</v>
      </c>
      <c r="Q165" s="192">
        <f t="shared" si="221"/>
        <v>201.91816021705645</v>
      </c>
      <c r="R165" s="192">
        <f t="shared" ref="R165:V165" si="222">IF(R111=0,0,R111/R$17)</f>
        <v>237.42358641785947</v>
      </c>
      <c r="S165" s="192">
        <f t="shared" si="222"/>
        <v>264.69132554749058</v>
      </c>
      <c r="T165" s="192">
        <f t="shared" si="222"/>
        <v>282.01746486615195</v>
      </c>
      <c r="U165" s="192">
        <f t="shared" si="222"/>
        <v>263.17134855542776</v>
      </c>
      <c r="V165" s="192">
        <f t="shared" si="222"/>
        <v>253.16955529707346</v>
      </c>
      <c r="W165" s="192">
        <f t="shared" ref="W165" si="223">IF(W111=0,0,W111/W$17)</f>
        <v>301.37144723573522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90.530169637967504</v>
      </c>
      <c r="C166" s="74">
        <f t="shared" si="224"/>
        <v>93.42419893452751</v>
      </c>
      <c r="D166" s="74">
        <f t="shared" si="224"/>
        <v>104.09517877554092</v>
      </c>
      <c r="E166" s="74">
        <f t="shared" si="224"/>
        <v>114.47591353753441</v>
      </c>
      <c r="F166" s="74">
        <f t="shared" si="224"/>
        <v>117.32664433622794</v>
      </c>
      <c r="G166" s="74">
        <f t="shared" si="224"/>
        <v>129.92793177839781</v>
      </c>
      <c r="H166" s="74">
        <f t="shared" si="224"/>
        <v>147.67848098099347</v>
      </c>
      <c r="I166" s="74">
        <f t="shared" si="224"/>
        <v>156.35053052784423</v>
      </c>
      <c r="J166" s="74">
        <f t="shared" si="224"/>
        <v>159.44165319219701</v>
      </c>
      <c r="K166" s="74">
        <f t="shared" si="224"/>
        <v>157.44919892795733</v>
      </c>
      <c r="L166" s="74">
        <f t="shared" si="224"/>
        <v>192.95553589509842</v>
      </c>
      <c r="M166" s="74">
        <f t="shared" si="224"/>
        <v>190.91593640796464</v>
      </c>
      <c r="N166" s="74">
        <f t="shared" si="224"/>
        <v>190.66581504578767</v>
      </c>
      <c r="O166" s="74">
        <f t="shared" si="224"/>
        <v>185.23796111058584</v>
      </c>
      <c r="P166" s="74">
        <f t="shared" si="224"/>
        <v>171.0105782993335</v>
      </c>
      <c r="Q166" s="74">
        <f t="shared" si="224"/>
        <v>158.12649213718126</v>
      </c>
      <c r="R166" s="74">
        <f t="shared" ref="R166:V166" si="225">IF(R112=0,0,R112/R$17)</f>
        <v>187.4812934919151</v>
      </c>
      <c r="S166" s="74">
        <f t="shared" si="225"/>
        <v>210.73869136442266</v>
      </c>
      <c r="T166" s="74">
        <f t="shared" si="225"/>
        <v>226.99659397619359</v>
      </c>
      <c r="U166" s="74">
        <f t="shared" si="225"/>
        <v>206.12322368848208</v>
      </c>
      <c r="V166" s="74">
        <f t="shared" si="225"/>
        <v>202.3911481359018</v>
      </c>
      <c r="W166" s="74">
        <f t="shared" ref="W166" si="226">IF(W112=0,0,W112/W$17)</f>
        <v>245.53205493835301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4.6069270196267658</v>
      </c>
      <c r="C168" s="74">
        <f t="shared" si="230"/>
        <v>4.7616754809040938</v>
      </c>
      <c r="D168" s="74">
        <f t="shared" si="230"/>
        <v>4.9089062107116117</v>
      </c>
      <c r="E168" s="74">
        <f t="shared" si="230"/>
        <v>5.7662032983763218</v>
      </c>
      <c r="F168" s="74">
        <f t="shared" si="230"/>
        <v>6.6713600119733654</v>
      </c>
      <c r="G168" s="74">
        <f t="shared" si="230"/>
        <v>7.4229287371908352</v>
      </c>
      <c r="H168" s="74">
        <f t="shared" si="230"/>
        <v>8.5736028643185254</v>
      </c>
      <c r="I168" s="74">
        <f t="shared" si="230"/>
        <v>9.0629645114809065</v>
      </c>
      <c r="J168" s="74">
        <f t="shared" si="230"/>
        <v>9.8205703216616858</v>
      </c>
      <c r="K168" s="74">
        <f t="shared" si="230"/>
        <v>9.8336444068726898</v>
      </c>
      <c r="L168" s="74">
        <f t="shared" si="230"/>
        <v>11.337393345651078</v>
      </c>
      <c r="M168" s="74">
        <f t="shared" si="230"/>
        <v>12.229821392510088</v>
      </c>
      <c r="N168" s="74">
        <f t="shared" si="230"/>
        <v>12.400441292128434</v>
      </c>
      <c r="O168" s="74">
        <f t="shared" si="230"/>
        <v>11.985517566225756</v>
      </c>
      <c r="P168" s="74">
        <f t="shared" si="230"/>
        <v>12.075102254267437</v>
      </c>
      <c r="Q168" s="74">
        <f t="shared" si="230"/>
        <v>11.508737416444465</v>
      </c>
      <c r="R168" s="74">
        <f t="shared" ref="R168:V168" si="231">IF(R114=0,0,R114/R$17)</f>
        <v>13.562534682709565</v>
      </c>
      <c r="S168" s="74">
        <f t="shared" si="231"/>
        <v>14.833518294898385</v>
      </c>
      <c r="T168" s="74">
        <f t="shared" si="231"/>
        <v>14.928154235291309</v>
      </c>
      <c r="U168" s="74">
        <f t="shared" si="231"/>
        <v>13.557946427635928</v>
      </c>
      <c r="V168" s="74">
        <f t="shared" si="231"/>
        <v>12.905123741238079</v>
      </c>
      <c r="W168" s="74">
        <f t="shared" ref="W168" si="232">IF(W114=0,0,W114/W$17)</f>
        <v>21.367684023409034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59.488427155400544</v>
      </c>
      <c r="C169" s="193">
        <f t="shared" si="233"/>
        <v>58.904104696687213</v>
      </c>
      <c r="D169" s="193">
        <f t="shared" si="233"/>
        <v>57.570328038328654</v>
      </c>
      <c r="E169" s="193">
        <f t="shared" si="233"/>
        <v>56.890932475220787</v>
      </c>
      <c r="F169" s="193">
        <f t="shared" si="233"/>
        <v>51.615907803538256</v>
      </c>
      <c r="G169" s="193">
        <f t="shared" si="233"/>
        <v>51.707204975198778</v>
      </c>
      <c r="H169" s="193">
        <f t="shared" si="233"/>
        <v>47.486268148632952</v>
      </c>
      <c r="I169" s="193">
        <f t="shared" si="233"/>
        <v>36.112846869540249</v>
      </c>
      <c r="J169" s="193">
        <f t="shared" si="233"/>
        <v>35.498612759508248</v>
      </c>
      <c r="K169" s="193">
        <f t="shared" si="233"/>
        <v>35.257985066957048</v>
      </c>
      <c r="L169" s="193">
        <f t="shared" si="233"/>
        <v>37.9211282924716</v>
      </c>
      <c r="M169" s="193">
        <f t="shared" si="233"/>
        <v>44.121313594682235</v>
      </c>
      <c r="N169" s="193">
        <f t="shared" si="233"/>
        <v>45.344902478999664</v>
      </c>
      <c r="O169" s="193">
        <f t="shared" si="233"/>
        <v>39.40027952272694</v>
      </c>
      <c r="P169" s="193">
        <f t="shared" si="233"/>
        <v>36.987870066890459</v>
      </c>
      <c r="Q169" s="193">
        <f t="shared" si="233"/>
        <v>32.282930663430768</v>
      </c>
      <c r="R169" s="193">
        <f t="shared" ref="R169:V169" si="234">IF(R115=0,0,R115/R$17)</f>
        <v>36.379758243234761</v>
      </c>
      <c r="S169" s="193">
        <f t="shared" si="234"/>
        <v>39.119115888169539</v>
      </c>
      <c r="T169" s="193">
        <f t="shared" si="234"/>
        <v>40.092716654667107</v>
      </c>
      <c r="U169" s="193">
        <f t="shared" si="234"/>
        <v>43.490178439309723</v>
      </c>
      <c r="V169" s="193">
        <f t="shared" si="234"/>
        <v>37.8732834199336</v>
      </c>
      <c r="W169" s="193">
        <f t="shared" ref="W169" si="235">IF(W115=0,0,W115/W$17)</f>
        <v>34.471708273973199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1369971</v>
      </c>
      <c r="C3" s="67">
        <f t="shared" si="0"/>
        <v>1365154</v>
      </c>
      <c r="D3" s="67">
        <f t="shared" si="0"/>
        <v>1357439</v>
      </c>
      <c r="E3" s="67">
        <f t="shared" si="0"/>
        <v>1353304</v>
      </c>
      <c r="F3" s="67">
        <f t="shared" si="0"/>
        <v>1345406</v>
      </c>
      <c r="G3" s="67">
        <f t="shared" si="0"/>
        <v>1333023</v>
      </c>
      <c r="H3" s="67">
        <f t="shared" si="0"/>
        <v>1293683</v>
      </c>
      <c r="I3" s="67">
        <f t="shared" si="0"/>
        <v>1274503</v>
      </c>
      <c r="J3" s="67">
        <f t="shared" si="0"/>
        <v>1310198</v>
      </c>
      <c r="K3" s="67">
        <f t="shared" si="0"/>
        <v>1297415</v>
      </c>
      <c r="L3" s="67">
        <f t="shared" si="0"/>
        <v>1315735</v>
      </c>
      <c r="M3" s="67">
        <f t="shared" si="0"/>
        <v>1302299</v>
      </c>
      <c r="N3" s="67">
        <f t="shared" si="0"/>
        <v>1295231</v>
      </c>
      <c r="O3" s="67">
        <f t="shared" si="0"/>
        <v>1307481</v>
      </c>
      <c r="P3" s="67">
        <f t="shared" si="0"/>
        <v>1300120</v>
      </c>
      <c r="Q3" s="67">
        <f t="shared" si="0"/>
        <v>1307637</v>
      </c>
      <c r="R3" s="67">
        <f t="shared" si="0"/>
        <v>1315972</v>
      </c>
      <c r="S3" s="67">
        <f t="shared" si="0"/>
        <v>1312398</v>
      </c>
      <c r="T3" s="67">
        <f t="shared" si="0"/>
        <v>1293233</v>
      </c>
      <c r="U3" s="67">
        <f t="shared" si="0"/>
        <v>1293604</v>
      </c>
      <c r="V3" s="67">
        <f t="shared" si="0"/>
        <v>1286413</v>
      </c>
      <c r="W3" s="67">
        <f t="shared" si="0"/>
        <v>1333181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1369971</v>
      </c>
      <c r="C4" s="71">
        <f t="shared" si="1"/>
        <v>1365154</v>
      </c>
      <c r="D4" s="71">
        <f t="shared" si="1"/>
        <v>1357439</v>
      </c>
      <c r="E4" s="71">
        <f t="shared" si="1"/>
        <v>1353304</v>
      </c>
      <c r="F4" s="71">
        <f t="shared" si="1"/>
        <v>1345406</v>
      </c>
      <c r="G4" s="71">
        <f t="shared" si="1"/>
        <v>1333023</v>
      </c>
      <c r="H4" s="71">
        <f t="shared" si="1"/>
        <v>1293683</v>
      </c>
      <c r="I4" s="71">
        <f t="shared" si="1"/>
        <v>1274503</v>
      </c>
      <c r="J4" s="71">
        <f t="shared" si="1"/>
        <v>1310198</v>
      </c>
      <c r="K4" s="71">
        <f t="shared" si="1"/>
        <v>1297415</v>
      </c>
      <c r="L4" s="71">
        <f t="shared" si="1"/>
        <v>1315735</v>
      </c>
      <c r="M4" s="71">
        <f t="shared" si="1"/>
        <v>1302299</v>
      </c>
      <c r="N4" s="71">
        <f t="shared" si="1"/>
        <v>1295231</v>
      </c>
      <c r="O4" s="71">
        <f t="shared" si="1"/>
        <v>1307481</v>
      </c>
      <c r="P4" s="71">
        <f t="shared" si="1"/>
        <v>1300120</v>
      </c>
      <c r="Q4" s="71">
        <f t="shared" si="1"/>
        <v>1307637</v>
      </c>
      <c r="R4" s="71">
        <f t="shared" ref="R4:V4" si="2">SUM(R5:R13)</f>
        <v>1315972</v>
      </c>
      <c r="S4" s="71">
        <f t="shared" si="2"/>
        <v>1312398</v>
      </c>
      <c r="T4" s="71">
        <f t="shared" si="2"/>
        <v>1293233</v>
      </c>
      <c r="U4" s="71">
        <f t="shared" si="2"/>
        <v>1293604</v>
      </c>
      <c r="V4" s="71">
        <f t="shared" si="2"/>
        <v>1286413</v>
      </c>
      <c r="W4" s="71">
        <f t="shared" ref="W4" si="3">SUM(W5:W13)</f>
        <v>1333181</v>
      </c>
      <c r="DA4" s="88" t="s">
        <v>334</v>
      </c>
    </row>
    <row r="5" spans="1:105" ht="12" customHeight="1" x14ac:dyDescent="0.25">
      <c r="A5" s="28" t="s">
        <v>51</v>
      </c>
      <c r="B5" s="82">
        <v>26475</v>
      </c>
      <c r="C5" s="82">
        <v>27562</v>
      </c>
      <c r="D5" s="82">
        <v>31611</v>
      </c>
      <c r="E5" s="82">
        <v>34704</v>
      </c>
      <c r="F5" s="82">
        <v>36878</v>
      </c>
      <c r="G5" s="82">
        <v>40518</v>
      </c>
      <c r="H5" s="82">
        <v>45347</v>
      </c>
      <c r="I5" s="82">
        <v>48979</v>
      </c>
      <c r="J5" s="82">
        <v>51683</v>
      </c>
      <c r="K5" s="82">
        <v>53499</v>
      </c>
      <c r="L5" s="82">
        <v>58725</v>
      </c>
      <c r="M5" s="82">
        <v>62668</v>
      </c>
      <c r="N5" s="82">
        <v>64178</v>
      </c>
      <c r="O5" s="82">
        <v>63474</v>
      </c>
      <c r="P5" s="82">
        <v>59098</v>
      </c>
      <c r="Q5" s="82">
        <v>54532</v>
      </c>
      <c r="R5" s="82">
        <v>53062</v>
      </c>
      <c r="S5" s="82">
        <v>53114</v>
      </c>
      <c r="T5" s="82">
        <v>50957</v>
      </c>
      <c r="U5" s="82">
        <v>45294</v>
      </c>
      <c r="V5" s="82">
        <v>37591</v>
      </c>
      <c r="W5" s="82">
        <v>35994</v>
      </c>
      <c r="DA5" s="89" t="s">
        <v>335</v>
      </c>
    </row>
    <row r="6" spans="1:105" ht="12" customHeight="1" x14ac:dyDescent="0.25">
      <c r="A6" s="28" t="s">
        <v>74</v>
      </c>
      <c r="B6" s="82">
        <v>6620</v>
      </c>
      <c r="C6" s="82">
        <v>6490</v>
      </c>
      <c r="D6" s="82">
        <v>6203</v>
      </c>
      <c r="E6" s="82">
        <v>5851</v>
      </c>
      <c r="F6" s="82">
        <v>5350</v>
      </c>
      <c r="G6" s="82">
        <v>4827</v>
      </c>
      <c r="H6" s="82">
        <v>4225</v>
      </c>
      <c r="I6" s="82">
        <v>3631</v>
      </c>
      <c r="J6" s="82">
        <v>3536</v>
      </c>
      <c r="K6" s="82">
        <v>3462</v>
      </c>
      <c r="L6" s="82">
        <v>3386</v>
      </c>
      <c r="M6" s="82">
        <v>3326</v>
      </c>
      <c r="N6" s="82">
        <v>3367</v>
      </c>
      <c r="O6" s="82">
        <v>3196</v>
      </c>
      <c r="P6" s="82">
        <v>2933</v>
      </c>
      <c r="Q6" s="82">
        <v>2685</v>
      </c>
      <c r="R6" s="82">
        <v>2521</v>
      </c>
      <c r="S6" s="82">
        <v>2372</v>
      </c>
      <c r="T6" s="82">
        <v>2104</v>
      </c>
      <c r="U6" s="82">
        <v>1983</v>
      </c>
      <c r="V6" s="82">
        <v>1874</v>
      </c>
      <c r="W6" s="82">
        <v>1757</v>
      </c>
      <c r="DA6" s="89" t="s">
        <v>336</v>
      </c>
    </row>
    <row r="7" spans="1:105" ht="12" customHeight="1" x14ac:dyDescent="0.25">
      <c r="A7" s="28" t="s">
        <v>205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702</v>
      </c>
      <c r="H7" s="82">
        <v>980</v>
      </c>
      <c r="I7" s="82">
        <v>1363</v>
      </c>
      <c r="J7" s="82">
        <v>2292</v>
      </c>
      <c r="K7" s="82">
        <v>3691</v>
      </c>
      <c r="L7" s="82">
        <v>6017</v>
      </c>
      <c r="M7" s="82">
        <v>7869</v>
      </c>
      <c r="N7" s="82">
        <v>9251</v>
      </c>
      <c r="O7" s="82">
        <v>10113</v>
      </c>
      <c r="P7" s="82">
        <v>10900</v>
      </c>
      <c r="Q7" s="82">
        <v>11731</v>
      </c>
      <c r="R7" s="82">
        <v>14548</v>
      </c>
      <c r="S7" s="82">
        <v>17589</v>
      </c>
      <c r="T7" s="82">
        <v>20064</v>
      </c>
      <c r="U7" s="82">
        <v>21285</v>
      </c>
      <c r="V7" s="82">
        <v>22022</v>
      </c>
      <c r="W7" s="82">
        <v>22409</v>
      </c>
      <c r="DA7" s="89" t="s">
        <v>337</v>
      </c>
    </row>
    <row r="8" spans="1:105" ht="12" customHeight="1" x14ac:dyDescent="0.25">
      <c r="A8" s="28" t="s">
        <v>192</v>
      </c>
      <c r="B8" s="82">
        <v>101218</v>
      </c>
      <c r="C8" s="82">
        <v>100846</v>
      </c>
      <c r="D8" s="82">
        <v>103495</v>
      </c>
      <c r="E8" s="82">
        <v>108008</v>
      </c>
      <c r="F8" s="82">
        <v>113237</v>
      </c>
      <c r="G8" s="82">
        <v>117841</v>
      </c>
      <c r="H8" s="82">
        <v>120373</v>
      </c>
      <c r="I8" s="82">
        <v>124098</v>
      </c>
      <c r="J8" s="82">
        <v>126010</v>
      </c>
      <c r="K8" s="82">
        <v>127310</v>
      </c>
      <c r="L8" s="82">
        <v>128808</v>
      </c>
      <c r="M8" s="82">
        <v>125698</v>
      </c>
      <c r="N8" s="82">
        <v>121229</v>
      </c>
      <c r="O8" s="82">
        <v>118628</v>
      </c>
      <c r="P8" s="82">
        <v>121718</v>
      </c>
      <c r="Q8" s="82">
        <v>129720</v>
      </c>
      <c r="R8" s="82">
        <v>140680</v>
      </c>
      <c r="S8" s="82">
        <v>149328</v>
      </c>
      <c r="T8" s="82">
        <v>157443</v>
      </c>
      <c r="U8" s="82">
        <v>166885</v>
      </c>
      <c r="V8" s="82">
        <v>179800</v>
      </c>
      <c r="W8" s="82">
        <v>193040</v>
      </c>
      <c r="DA8" s="89" t="s">
        <v>338</v>
      </c>
    </row>
    <row r="9" spans="1:105" ht="12" customHeight="1" x14ac:dyDescent="0.25">
      <c r="A9" s="28" t="s">
        <v>207</v>
      </c>
      <c r="B9" s="82">
        <v>477191</v>
      </c>
      <c r="C9" s="82">
        <v>466979</v>
      </c>
      <c r="D9" s="82">
        <v>456859</v>
      </c>
      <c r="E9" s="82">
        <v>455124</v>
      </c>
      <c r="F9" s="82">
        <v>458453</v>
      </c>
      <c r="G9" s="82">
        <v>461993</v>
      </c>
      <c r="H9" s="82">
        <v>463991</v>
      </c>
      <c r="I9" s="82">
        <v>465265</v>
      </c>
      <c r="J9" s="82">
        <v>486392</v>
      </c>
      <c r="K9" s="82">
        <v>489199</v>
      </c>
      <c r="L9" s="82">
        <v>503736</v>
      </c>
      <c r="M9" s="82">
        <v>501877</v>
      </c>
      <c r="N9" s="82">
        <v>509685</v>
      </c>
      <c r="O9" s="82">
        <v>515092</v>
      </c>
      <c r="P9" s="82">
        <v>512408</v>
      </c>
      <c r="Q9" s="82">
        <v>503293</v>
      </c>
      <c r="R9" s="82">
        <v>482324</v>
      </c>
      <c r="S9" s="82">
        <v>461758</v>
      </c>
      <c r="T9" s="82">
        <v>449037</v>
      </c>
      <c r="U9" s="82">
        <v>441217</v>
      </c>
      <c r="V9" s="82">
        <v>426267</v>
      </c>
      <c r="W9" s="82">
        <v>419320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756915</v>
      </c>
      <c r="C11" s="82">
        <v>761699</v>
      </c>
      <c r="D11" s="82">
        <v>757613</v>
      </c>
      <c r="E11" s="82">
        <v>747719</v>
      </c>
      <c r="F11" s="82">
        <v>728918</v>
      </c>
      <c r="G11" s="82">
        <v>703133</v>
      </c>
      <c r="H11" s="82">
        <v>652514</v>
      </c>
      <c r="I11" s="82">
        <v>622493</v>
      </c>
      <c r="J11" s="82">
        <v>629440</v>
      </c>
      <c r="K11" s="82">
        <v>608142</v>
      </c>
      <c r="L11" s="82">
        <v>602040</v>
      </c>
      <c r="M11" s="82">
        <v>587063</v>
      </c>
      <c r="N11" s="82">
        <v>572559</v>
      </c>
      <c r="O11" s="82">
        <v>575903</v>
      </c>
      <c r="P11" s="82">
        <v>565795</v>
      </c>
      <c r="Q11" s="82">
        <v>570944</v>
      </c>
      <c r="R11" s="82">
        <v>578904</v>
      </c>
      <c r="S11" s="82">
        <v>572251</v>
      </c>
      <c r="T11" s="82">
        <v>546893</v>
      </c>
      <c r="U11" s="82">
        <v>536805</v>
      </c>
      <c r="V11" s="82">
        <v>523930</v>
      </c>
      <c r="W11" s="82">
        <v>541610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4021</v>
      </c>
      <c r="P12" s="82">
        <v>7751</v>
      </c>
      <c r="Q12" s="82">
        <v>14116</v>
      </c>
      <c r="R12" s="82">
        <v>23575</v>
      </c>
      <c r="S12" s="82">
        <v>35849</v>
      </c>
      <c r="T12" s="82">
        <v>47593</v>
      </c>
      <c r="U12" s="82">
        <v>61468</v>
      </c>
      <c r="V12" s="82">
        <v>77017</v>
      </c>
      <c r="W12" s="82">
        <v>103025</v>
      </c>
      <c r="DA12" s="89" t="s">
        <v>342</v>
      </c>
    </row>
    <row r="13" spans="1:105" ht="12" customHeight="1" x14ac:dyDescent="0.25">
      <c r="A13" s="73" t="s">
        <v>94</v>
      </c>
      <c r="B13" s="83">
        <v>1552</v>
      </c>
      <c r="C13" s="83">
        <v>1578</v>
      </c>
      <c r="D13" s="83">
        <v>1658</v>
      </c>
      <c r="E13" s="83">
        <v>1898</v>
      </c>
      <c r="F13" s="83">
        <v>2570</v>
      </c>
      <c r="G13" s="83">
        <v>4009</v>
      </c>
      <c r="H13" s="83">
        <v>6253</v>
      </c>
      <c r="I13" s="83">
        <v>8674</v>
      </c>
      <c r="J13" s="83">
        <v>10845</v>
      </c>
      <c r="K13" s="83">
        <v>12112</v>
      </c>
      <c r="L13" s="83">
        <v>13023</v>
      </c>
      <c r="M13" s="83">
        <v>13798</v>
      </c>
      <c r="N13" s="83">
        <v>14962</v>
      </c>
      <c r="O13" s="83">
        <v>17054</v>
      </c>
      <c r="P13" s="83">
        <v>19517</v>
      </c>
      <c r="Q13" s="83">
        <v>20616</v>
      </c>
      <c r="R13" s="83">
        <v>20358</v>
      </c>
      <c r="S13" s="83">
        <v>20137</v>
      </c>
      <c r="T13" s="83">
        <v>19142</v>
      </c>
      <c r="U13" s="83">
        <v>18667</v>
      </c>
      <c r="V13" s="83">
        <v>17912</v>
      </c>
      <c r="W13" s="83">
        <v>16026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1368419</v>
      </c>
      <c r="C14" s="85">
        <f t="shared" si="4"/>
        <v>1363576</v>
      </c>
      <c r="D14" s="85">
        <f t="shared" si="4"/>
        <v>1355781</v>
      </c>
      <c r="E14" s="85">
        <f t="shared" si="4"/>
        <v>1351406</v>
      </c>
      <c r="F14" s="85">
        <f t="shared" si="4"/>
        <v>1342836</v>
      </c>
      <c r="G14" s="85">
        <f t="shared" si="4"/>
        <v>1329014</v>
      </c>
      <c r="H14" s="85">
        <f t="shared" si="4"/>
        <v>1287430</v>
      </c>
      <c r="I14" s="85">
        <f t="shared" si="4"/>
        <v>1265829</v>
      </c>
      <c r="J14" s="85">
        <f t="shared" si="4"/>
        <v>1299353</v>
      </c>
      <c r="K14" s="85">
        <f t="shared" si="4"/>
        <v>1285303</v>
      </c>
      <c r="L14" s="85">
        <f t="shared" si="4"/>
        <v>1302712</v>
      </c>
      <c r="M14" s="85">
        <f t="shared" si="4"/>
        <v>1288501</v>
      </c>
      <c r="N14" s="85">
        <f t="shared" si="4"/>
        <v>1280269</v>
      </c>
      <c r="O14" s="85">
        <f t="shared" si="4"/>
        <v>1286406</v>
      </c>
      <c r="P14" s="85">
        <f t="shared" si="4"/>
        <v>1272852</v>
      </c>
      <c r="Q14" s="85">
        <f t="shared" si="4"/>
        <v>1272905</v>
      </c>
      <c r="R14" s="85">
        <f t="shared" ref="R14:V14" si="5">SUM(R5:R11)</f>
        <v>1272039</v>
      </c>
      <c r="S14" s="85">
        <f t="shared" si="5"/>
        <v>1256412</v>
      </c>
      <c r="T14" s="85">
        <f t="shared" si="5"/>
        <v>1226498</v>
      </c>
      <c r="U14" s="85">
        <f t="shared" si="5"/>
        <v>1213469</v>
      </c>
      <c r="V14" s="85">
        <f t="shared" si="5"/>
        <v>1191484</v>
      </c>
      <c r="W14" s="85">
        <f t="shared" ref="W14" si="6">SUM(W5:W11)</f>
        <v>1214130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205</v>
      </c>
      <c r="C15" s="71">
        <f t="shared" si="7"/>
        <v>192</v>
      </c>
      <c r="D15" s="71">
        <f t="shared" si="7"/>
        <v>196</v>
      </c>
      <c r="E15" s="71">
        <f t="shared" si="7"/>
        <v>641</v>
      </c>
      <c r="F15" s="71">
        <f t="shared" si="7"/>
        <v>1237</v>
      </c>
      <c r="G15" s="71">
        <f t="shared" si="7"/>
        <v>2293</v>
      </c>
      <c r="H15" s="71">
        <f t="shared" si="7"/>
        <v>3531</v>
      </c>
      <c r="I15" s="71">
        <f t="shared" si="7"/>
        <v>5442</v>
      </c>
      <c r="J15" s="71">
        <f t="shared" si="7"/>
        <v>7648</v>
      </c>
      <c r="K15" s="71">
        <f t="shared" si="7"/>
        <v>9740</v>
      </c>
      <c r="L15" s="71">
        <f t="shared" si="7"/>
        <v>11829</v>
      </c>
      <c r="M15" s="71">
        <f t="shared" si="7"/>
        <v>12903</v>
      </c>
      <c r="N15" s="71">
        <f t="shared" si="7"/>
        <v>14503</v>
      </c>
      <c r="O15" s="71">
        <f t="shared" si="7"/>
        <v>15613</v>
      </c>
      <c r="P15" s="71">
        <f t="shared" si="7"/>
        <v>17300</v>
      </c>
      <c r="Q15" s="71">
        <f t="shared" si="7"/>
        <v>18475</v>
      </c>
      <c r="R15" s="71">
        <f t="shared" si="7"/>
        <v>19941</v>
      </c>
      <c r="S15" s="71">
        <f t="shared" si="7"/>
        <v>21060</v>
      </c>
      <c r="T15" s="71">
        <f t="shared" si="7"/>
        <v>21959</v>
      </c>
      <c r="U15" s="71">
        <f t="shared" si="7"/>
        <v>22679</v>
      </c>
      <c r="V15" s="71">
        <f t="shared" si="7"/>
        <v>23730</v>
      </c>
      <c r="W15" s="71">
        <f t="shared" si="7"/>
        <v>25197</v>
      </c>
      <c r="DA15" s="88" t="s">
        <v>344</v>
      </c>
    </row>
    <row r="16" spans="1:105" ht="12" customHeight="1" x14ac:dyDescent="0.25">
      <c r="A16" s="28" t="s">
        <v>91</v>
      </c>
      <c r="B16" s="82">
        <v>205</v>
      </c>
      <c r="C16" s="82">
        <v>192</v>
      </c>
      <c r="D16" s="82">
        <v>196</v>
      </c>
      <c r="E16" s="82">
        <v>641</v>
      </c>
      <c r="F16" s="82">
        <v>1237</v>
      </c>
      <c r="G16" s="82">
        <v>2293</v>
      </c>
      <c r="H16" s="82">
        <v>3531</v>
      </c>
      <c r="I16" s="82">
        <v>5442</v>
      </c>
      <c r="J16" s="82">
        <v>7648</v>
      </c>
      <c r="K16" s="82">
        <v>9740</v>
      </c>
      <c r="L16" s="82">
        <v>11829</v>
      </c>
      <c r="M16" s="82">
        <v>12903</v>
      </c>
      <c r="N16" s="82">
        <v>14503</v>
      </c>
      <c r="O16" s="82">
        <v>15613</v>
      </c>
      <c r="P16" s="82">
        <v>17300</v>
      </c>
      <c r="Q16" s="82">
        <v>18475</v>
      </c>
      <c r="R16" s="82">
        <v>19941</v>
      </c>
      <c r="S16" s="82">
        <v>21060</v>
      </c>
      <c r="T16" s="82">
        <v>21959</v>
      </c>
      <c r="U16" s="82">
        <v>22679</v>
      </c>
      <c r="V16" s="82">
        <v>23730</v>
      </c>
      <c r="W16" s="82">
        <v>25197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1369971</v>
      </c>
      <c r="C17" s="71">
        <f t="shared" si="8"/>
        <v>1365154</v>
      </c>
      <c r="D17" s="71">
        <f t="shared" si="8"/>
        <v>1357439</v>
      </c>
      <c r="E17" s="71">
        <f t="shared" si="8"/>
        <v>1353304</v>
      </c>
      <c r="F17" s="71">
        <f t="shared" si="8"/>
        <v>1345406</v>
      </c>
      <c r="G17" s="71">
        <f t="shared" si="8"/>
        <v>1333023</v>
      </c>
      <c r="H17" s="71">
        <f t="shared" si="8"/>
        <v>1293683</v>
      </c>
      <c r="I17" s="71">
        <f t="shared" si="8"/>
        <v>1274503</v>
      </c>
      <c r="J17" s="71">
        <f t="shared" si="8"/>
        <v>1310198</v>
      </c>
      <c r="K17" s="71">
        <f t="shared" si="8"/>
        <v>1297415</v>
      </c>
      <c r="L17" s="71">
        <f t="shared" si="8"/>
        <v>1315735</v>
      </c>
      <c r="M17" s="71">
        <f t="shared" si="8"/>
        <v>1302299</v>
      </c>
      <c r="N17" s="71">
        <f t="shared" si="8"/>
        <v>1295231</v>
      </c>
      <c r="O17" s="71">
        <f t="shared" si="8"/>
        <v>1307481</v>
      </c>
      <c r="P17" s="71">
        <f t="shared" si="8"/>
        <v>1300120</v>
      </c>
      <c r="Q17" s="71">
        <f t="shared" si="8"/>
        <v>1307637</v>
      </c>
      <c r="R17" s="71">
        <f t="shared" ref="R17:V17" si="9">SUM(R18:R25)</f>
        <v>1315972</v>
      </c>
      <c r="S17" s="71">
        <f t="shared" si="9"/>
        <v>1312398</v>
      </c>
      <c r="T17" s="71">
        <f t="shared" si="9"/>
        <v>1293233</v>
      </c>
      <c r="U17" s="71">
        <f t="shared" si="9"/>
        <v>1293604</v>
      </c>
      <c r="V17" s="71">
        <f t="shared" si="9"/>
        <v>1286413</v>
      </c>
      <c r="W17" s="71">
        <f t="shared" ref="W17" si="10">SUM(W18:W25)</f>
        <v>1333181</v>
      </c>
      <c r="DA17" s="88" t="s">
        <v>346</v>
      </c>
    </row>
    <row r="18" spans="1:105" ht="12" customHeight="1" x14ac:dyDescent="0.25">
      <c r="A18" s="28" t="s">
        <v>51</v>
      </c>
      <c r="B18" s="82">
        <v>24684</v>
      </c>
      <c r="C18" s="82">
        <v>25800</v>
      </c>
      <c r="D18" s="82">
        <v>29555</v>
      </c>
      <c r="E18" s="82">
        <v>31355</v>
      </c>
      <c r="F18" s="82">
        <v>30868</v>
      </c>
      <c r="G18" s="82">
        <v>32102</v>
      </c>
      <c r="H18" s="82">
        <v>34308</v>
      </c>
      <c r="I18" s="82">
        <v>37253</v>
      </c>
      <c r="J18" s="82">
        <v>39200</v>
      </c>
      <c r="K18" s="82">
        <v>41600</v>
      </c>
      <c r="L18" s="82">
        <v>45106</v>
      </c>
      <c r="M18" s="82">
        <v>45936</v>
      </c>
      <c r="N18" s="82">
        <v>47493</v>
      </c>
      <c r="O18" s="82">
        <v>47432</v>
      </c>
      <c r="P18" s="82">
        <v>46902</v>
      </c>
      <c r="Q18" s="82">
        <v>45696</v>
      </c>
      <c r="R18" s="82">
        <v>44595</v>
      </c>
      <c r="S18" s="82">
        <v>45033</v>
      </c>
      <c r="T18" s="82">
        <v>42969</v>
      </c>
      <c r="U18" s="82">
        <v>38627</v>
      </c>
      <c r="V18" s="82">
        <v>32371</v>
      </c>
      <c r="W18" s="82">
        <v>30044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4311</v>
      </c>
      <c r="C19" s="82">
        <v>4243</v>
      </c>
      <c r="D19" s="82">
        <v>4079</v>
      </c>
      <c r="E19" s="82">
        <v>3739</v>
      </c>
      <c r="F19" s="82">
        <v>3207</v>
      </c>
      <c r="G19" s="82">
        <v>2749</v>
      </c>
      <c r="H19" s="82">
        <v>2244</v>
      </c>
      <c r="I19" s="82">
        <v>1868</v>
      </c>
      <c r="J19" s="82">
        <v>1631</v>
      </c>
      <c r="K19" s="82">
        <v>1607</v>
      </c>
      <c r="L19" s="82">
        <v>1717</v>
      </c>
      <c r="M19" s="82">
        <v>1806</v>
      </c>
      <c r="N19" s="82">
        <v>1794</v>
      </c>
      <c r="O19" s="82">
        <v>1694</v>
      </c>
      <c r="P19" s="82">
        <v>1553</v>
      </c>
      <c r="Q19" s="82">
        <v>1456</v>
      </c>
      <c r="R19" s="82">
        <v>1535</v>
      </c>
      <c r="S19" s="82">
        <v>1667</v>
      </c>
      <c r="T19" s="82">
        <v>1811</v>
      </c>
      <c r="U19" s="82">
        <v>2022</v>
      </c>
      <c r="V19" s="82">
        <v>2241</v>
      </c>
      <c r="W19" s="82">
        <v>2531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678</v>
      </c>
      <c r="H20" s="82">
        <v>944</v>
      </c>
      <c r="I20" s="82">
        <v>1313</v>
      </c>
      <c r="J20" s="82">
        <v>2209</v>
      </c>
      <c r="K20" s="82">
        <v>3559</v>
      </c>
      <c r="L20" s="82">
        <v>5804</v>
      </c>
      <c r="M20" s="82">
        <v>7591</v>
      </c>
      <c r="N20" s="82">
        <v>8905</v>
      </c>
      <c r="O20" s="82">
        <v>9756</v>
      </c>
      <c r="P20" s="82">
        <v>10515</v>
      </c>
      <c r="Q20" s="82">
        <v>11321</v>
      </c>
      <c r="R20" s="82">
        <v>14049</v>
      </c>
      <c r="S20" s="82">
        <v>16994</v>
      </c>
      <c r="T20" s="82">
        <v>19395</v>
      </c>
      <c r="U20" s="82">
        <v>20593</v>
      </c>
      <c r="V20" s="82">
        <v>21350</v>
      </c>
      <c r="W20" s="82">
        <v>21751</v>
      </c>
      <c r="DA20" s="89" t="s">
        <v>349</v>
      </c>
    </row>
    <row r="21" spans="1:105" ht="12" customHeight="1" x14ac:dyDescent="0.25">
      <c r="A21" s="28" t="s">
        <v>192</v>
      </c>
      <c r="B21" s="82">
        <v>96686</v>
      </c>
      <c r="C21" s="82">
        <v>96385</v>
      </c>
      <c r="D21" s="82">
        <v>99196</v>
      </c>
      <c r="E21" s="82">
        <v>103838</v>
      </c>
      <c r="F21" s="82">
        <v>109111</v>
      </c>
      <c r="G21" s="82">
        <v>113681</v>
      </c>
      <c r="H21" s="82">
        <v>116056</v>
      </c>
      <c r="I21" s="82">
        <v>119578</v>
      </c>
      <c r="J21" s="82">
        <v>121396</v>
      </c>
      <c r="K21" s="82">
        <v>122680</v>
      </c>
      <c r="L21" s="82">
        <v>124226</v>
      </c>
      <c r="M21" s="82">
        <v>121230</v>
      </c>
      <c r="N21" s="82">
        <v>116923</v>
      </c>
      <c r="O21" s="82">
        <v>114452</v>
      </c>
      <c r="P21" s="82">
        <v>117540</v>
      </c>
      <c r="Q21" s="82">
        <v>125475</v>
      </c>
      <c r="R21" s="82">
        <v>136218</v>
      </c>
      <c r="S21" s="82">
        <v>144576</v>
      </c>
      <c r="T21" s="82">
        <v>152321</v>
      </c>
      <c r="U21" s="82">
        <v>161420</v>
      </c>
      <c r="V21" s="82">
        <v>174128</v>
      </c>
      <c r="W21" s="82">
        <v>187120</v>
      </c>
      <c r="DA21" s="89" t="s">
        <v>350</v>
      </c>
    </row>
    <row r="22" spans="1:105" ht="12" customHeight="1" x14ac:dyDescent="0.25">
      <c r="A22" s="28" t="s">
        <v>207</v>
      </c>
      <c r="B22" s="82">
        <v>358098</v>
      </c>
      <c r="C22" s="82">
        <v>352082</v>
      </c>
      <c r="D22" s="82">
        <v>344372</v>
      </c>
      <c r="E22" s="82">
        <v>329183</v>
      </c>
      <c r="F22" s="82">
        <v>305385</v>
      </c>
      <c r="G22" s="82">
        <v>289270</v>
      </c>
      <c r="H22" s="82">
        <v>276985</v>
      </c>
      <c r="I22" s="82">
        <v>284140</v>
      </c>
      <c r="J22" s="82">
        <v>294384</v>
      </c>
      <c r="K22" s="82">
        <v>312292</v>
      </c>
      <c r="L22" s="82">
        <v>331326</v>
      </c>
      <c r="M22" s="82">
        <v>347316</v>
      </c>
      <c r="N22" s="82">
        <v>358296</v>
      </c>
      <c r="O22" s="82">
        <v>367861</v>
      </c>
      <c r="P22" s="82">
        <v>365589</v>
      </c>
      <c r="Q22" s="82">
        <v>360542</v>
      </c>
      <c r="R22" s="82">
        <v>346235</v>
      </c>
      <c r="S22" s="82">
        <v>336415</v>
      </c>
      <c r="T22" s="82">
        <v>331830</v>
      </c>
      <c r="U22" s="82">
        <v>332900</v>
      </c>
      <c r="V22" s="82">
        <v>335463</v>
      </c>
      <c r="W22" s="82">
        <v>329894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736257</v>
      </c>
      <c r="C24" s="82">
        <v>741136</v>
      </c>
      <c r="D24" s="82">
        <v>738803</v>
      </c>
      <c r="E24" s="82">
        <v>731101</v>
      </c>
      <c r="F24" s="82">
        <v>714247</v>
      </c>
      <c r="G24" s="82">
        <v>689791</v>
      </c>
      <c r="H24" s="82">
        <v>639279</v>
      </c>
      <c r="I24" s="82">
        <v>604251</v>
      </c>
      <c r="J24" s="82">
        <v>616270</v>
      </c>
      <c r="K24" s="82">
        <v>600290</v>
      </c>
      <c r="L24" s="82">
        <v>598763</v>
      </c>
      <c r="M24" s="82">
        <v>574499</v>
      </c>
      <c r="N24" s="82">
        <v>559011</v>
      </c>
      <c r="O24" s="82">
        <v>563789</v>
      </c>
      <c r="P24" s="82">
        <v>553668</v>
      </c>
      <c r="Q24" s="82">
        <v>558857</v>
      </c>
      <c r="R24" s="82">
        <v>567032</v>
      </c>
      <c r="S24" s="82">
        <v>560790</v>
      </c>
      <c r="T24" s="82">
        <v>535959</v>
      </c>
      <c r="U24" s="82">
        <v>526463</v>
      </c>
      <c r="V24" s="82">
        <v>509668</v>
      </c>
      <c r="W24" s="82">
        <v>532950</v>
      </c>
      <c r="DA24" s="89" t="s">
        <v>353</v>
      </c>
    </row>
    <row r="25" spans="1:105" ht="12" customHeight="1" x14ac:dyDescent="0.25">
      <c r="A25" s="73" t="s">
        <v>53</v>
      </c>
      <c r="B25" s="83">
        <v>149935</v>
      </c>
      <c r="C25" s="83">
        <v>145508</v>
      </c>
      <c r="D25" s="83">
        <v>141434</v>
      </c>
      <c r="E25" s="83">
        <v>154088</v>
      </c>
      <c r="F25" s="83">
        <v>182588</v>
      </c>
      <c r="G25" s="83">
        <v>204752</v>
      </c>
      <c r="H25" s="83">
        <v>223867</v>
      </c>
      <c r="I25" s="83">
        <v>226100</v>
      </c>
      <c r="J25" s="83">
        <v>235108</v>
      </c>
      <c r="K25" s="83">
        <v>215387</v>
      </c>
      <c r="L25" s="83">
        <v>208793</v>
      </c>
      <c r="M25" s="83">
        <v>203921</v>
      </c>
      <c r="N25" s="83">
        <v>202809</v>
      </c>
      <c r="O25" s="83">
        <v>202497</v>
      </c>
      <c r="P25" s="83">
        <v>204353</v>
      </c>
      <c r="Q25" s="83">
        <v>204290</v>
      </c>
      <c r="R25" s="83">
        <v>206308</v>
      </c>
      <c r="S25" s="83">
        <v>206923</v>
      </c>
      <c r="T25" s="83">
        <v>208948</v>
      </c>
      <c r="U25" s="83">
        <v>211579</v>
      </c>
      <c r="V25" s="83">
        <v>211192</v>
      </c>
      <c r="W25" s="83">
        <v>228891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1369971</v>
      </c>
      <c r="C27" s="71">
        <f t="shared" si="11"/>
        <v>1365154</v>
      </c>
      <c r="D27" s="71">
        <f t="shared" si="11"/>
        <v>1357439</v>
      </c>
      <c r="E27" s="71">
        <f t="shared" si="11"/>
        <v>1353304</v>
      </c>
      <c r="F27" s="71">
        <f t="shared" si="11"/>
        <v>1345406</v>
      </c>
      <c r="G27" s="71">
        <f t="shared" si="11"/>
        <v>1333023</v>
      </c>
      <c r="H27" s="71">
        <f t="shared" si="11"/>
        <v>1293683</v>
      </c>
      <c r="I27" s="71">
        <f t="shared" si="11"/>
        <v>1274503</v>
      </c>
      <c r="J27" s="71">
        <f t="shared" si="11"/>
        <v>1310198</v>
      </c>
      <c r="K27" s="71">
        <f t="shared" si="11"/>
        <v>1297415</v>
      </c>
      <c r="L27" s="71">
        <f t="shared" si="11"/>
        <v>1315735</v>
      </c>
      <c r="M27" s="71">
        <f t="shared" si="11"/>
        <v>1302299</v>
      </c>
      <c r="N27" s="71">
        <f t="shared" si="11"/>
        <v>1295231</v>
      </c>
      <c r="O27" s="71">
        <f t="shared" si="11"/>
        <v>1307481</v>
      </c>
      <c r="P27" s="71">
        <f t="shared" si="11"/>
        <v>1300120</v>
      </c>
      <c r="Q27" s="71">
        <f t="shared" si="11"/>
        <v>1307637</v>
      </c>
      <c r="R27" s="71">
        <f t="shared" ref="R27:V27" si="12">SUM(R28:R32)</f>
        <v>1315972</v>
      </c>
      <c r="S27" s="71">
        <f t="shared" si="12"/>
        <v>1312398</v>
      </c>
      <c r="T27" s="71">
        <f t="shared" si="12"/>
        <v>1293233</v>
      </c>
      <c r="U27" s="71">
        <f t="shared" si="12"/>
        <v>1293604</v>
      </c>
      <c r="V27" s="71">
        <f t="shared" si="12"/>
        <v>1286413</v>
      </c>
      <c r="W27" s="71">
        <f t="shared" ref="W27" si="13">SUM(W28:W32)</f>
        <v>1333181</v>
      </c>
      <c r="DA27" s="88" t="s">
        <v>356</v>
      </c>
    </row>
    <row r="28" spans="1:105" ht="12" customHeight="1" x14ac:dyDescent="0.25">
      <c r="A28" s="28" t="s">
        <v>51</v>
      </c>
      <c r="B28" s="82">
        <v>3174</v>
      </c>
      <c r="C28" s="82">
        <v>3368</v>
      </c>
      <c r="D28" s="82">
        <v>3912</v>
      </c>
      <c r="E28" s="82">
        <v>4276</v>
      </c>
      <c r="F28" s="82">
        <v>4457</v>
      </c>
      <c r="G28" s="82">
        <v>4756</v>
      </c>
      <c r="H28" s="82">
        <v>5114</v>
      </c>
      <c r="I28" s="82">
        <v>5389</v>
      </c>
      <c r="J28" s="82">
        <v>5745</v>
      </c>
      <c r="K28" s="82">
        <v>6242</v>
      </c>
      <c r="L28" s="82">
        <v>7305</v>
      </c>
      <c r="M28" s="82">
        <v>8044</v>
      </c>
      <c r="N28" s="82">
        <v>8606</v>
      </c>
      <c r="O28" s="82">
        <v>9179</v>
      </c>
      <c r="P28" s="82">
        <v>9467</v>
      </c>
      <c r="Q28" s="82">
        <v>9588</v>
      </c>
      <c r="R28" s="82">
        <v>9719</v>
      </c>
      <c r="S28" s="82">
        <v>9932</v>
      </c>
      <c r="T28" s="82">
        <v>9837</v>
      </c>
      <c r="U28" s="82">
        <v>8951</v>
      </c>
      <c r="V28" s="82">
        <v>7884</v>
      </c>
      <c r="W28" s="82">
        <v>7471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1061124</v>
      </c>
      <c r="C29" s="82">
        <v>1058354</v>
      </c>
      <c r="D29" s="82">
        <v>1027948</v>
      </c>
      <c r="E29" s="82">
        <v>974606</v>
      </c>
      <c r="F29" s="82">
        <v>886525</v>
      </c>
      <c r="G29" s="82">
        <v>791510</v>
      </c>
      <c r="H29" s="82">
        <v>638034</v>
      </c>
      <c r="I29" s="82">
        <v>525440</v>
      </c>
      <c r="J29" s="82">
        <v>461673</v>
      </c>
      <c r="K29" s="82">
        <v>462971</v>
      </c>
      <c r="L29" s="82">
        <v>511172</v>
      </c>
      <c r="M29" s="82">
        <v>542478</v>
      </c>
      <c r="N29" s="82">
        <v>551417</v>
      </c>
      <c r="O29" s="82">
        <v>561151</v>
      </c>
      <c r="P29" s="82">
        <v>556724</v>
      </c>
      <c r="Q29" s="82">
        <v>591210</v>
      </c>
      <c r="R29" s="82">
        <v>606960</v>
      </c>
      <c r="S29" s="82">
        <v>599943</v>
      </c>
      <c r="T29" s="82">
        <v>602610</v>
      </c>
      <c r="U29" s="82">
        <v>571897</v>
      </c>
      <c r="V29" s="82">
        <v>512248</v>
      </c>
      <c r="W29" s="82">
        <v>462819</v>
      </c>
      <c r="DA29" s="89" t="s">
        <v>358</v>
      </c>
    </row>
    <row r="30" spans="1:105" ht="12" customHeight="1" x14ac:dyDescent="0.25">
      <c r="A30" s="28" t="s">
        <v>192</v>
      </c>
      <c r="B30" s="82">
        <v>97558</v>
      </c>
      <c r="C30" s="82">
        <v>97211</v>
      </c>
      <c r="D30" s="82">
        <v>99966</v>
      </c>
      <c r="E30" s="82">
        <v>104697</v>
      </c>
      <c r="F30" s="82">
        <v>110267</v>
      </c>
      <c r="G30" s="82">
        <v>115077</v>
      </c>
      <c r="H30" s="82">
        <v>117603</v>
      </c>
      <c r="I30" s="82">
        <v>121099</v>
      </c>
      <c r="J30" s="82">
        <v>122794</v>
      </c>
      <c r="K30" s="82">
        <v>123893</v>
      </c>
      <c r="L30" s="82">
        <v>125220</v>
      </c>
      <c r="M30" s="82">
        <v>122061</v>
      </c>
      <c r="N30" s="82">
        <v>117609</v>
      </c>
      <c r="O30" s="82">
        <v>115019</v>
      </c>
      <c r="P30" s="82">
        <v>117781</v>
      </c>
      <c r="Q30" s="82">
        <v>125284</v>
      </c>
      <c r="R30" s="82">
        <v>135879</v>
      </c>
      <c r="S30" s="82">
        <v>144259</v>
      </c>
      <c r="T30" s="82">
        <v>152126</v>
      </c>
      <c r="U30" s="82">
        <v>161305</v>
      </c>
      <c r="V30" s="82">
        <v>174139</v>
      </c>
      <c r="W30" s="82">
        <v>187205</v>
      </c>
      <c r="DA30" s="89" t="s">
        <v>359</v>
      </c>
    </row>
    <row r="31" spans="1:105" ht="12" customHeight="1" x14ac:dyDescent="0.25">
      <c r="A31" s="28" t="s">
        <v>207</v>
      </c>
      <c r="B31" s="82">
        <v>139018</v>
      </c>
      <c r="C31" s="82">
        <v>137873</v>
      </c>
      <c r="D31" s="82">
        <v>135702</v>
      </c>
      <c r="E31" s="82">
        <v>133443</v>
      </c>
      <c r="F31" s="82">
        <v>130420</v>
      </c>
      <c r="G31" s="82">
        <v>126069</v>
      </c>
      <c r="H31" s="82">
        <v>119618</v>
      </c>
      <c r="I31" s="82">
        <v>115434</v>
      </c>
      <c r="J31" s="82">
        <v>115742</v>
      </c>
      <c r="K31" s="82">
        <v>119634</v>
      </c>
      <c r="L31" s="82">
        <v>125332</v>
      </c>
      <c r="M31" s="82">
        <v>128222</v>
      </c>
      <c r="N31" s="82">
        <v>132724</v>
      </c>
      <c r="O31" s="82">
        <v>143040</v>
      </c>
      <c r="P31" s="82">
        <v>156157</v>
      </c>
      <c r="Q31" s="82">
        <v>173927</v>
      </c>
      <c r="R31" s="82">
        <v>178323</v>
      </c>
      <c r="S31" s="82">
        <v>175926</v>
      </c>
      <c r="T31" s="82">
        <v>159614</v>
      </c>
      <c r="U31" s="82">
        <v>148900</v>
      </c>
      <c r="V31" s="82">
        <v>142816</v>
      </c>
      <c r="W31" s="82">
        <v>143850</v>
      </c>
      <c r="DA31" s="89" t="s">
        <v>360</v>
      </c>
    </row>
    <row r="32" spans="1:105" ht="12" customHeight="1" x14ac:dyDescent="0.25">
      <c r="A32" s="32" t="s">
        <v>53</v>
      </c>
      <c r="B32" s="86">
        <v>69097</v>
      </c>
      <c r="C32" s="86">
        <v>68348</v>
      </c>
      <c r="D32" s="86">
        <v>89911</v>
      </c>
      <c r="E32" s="86">
        <v>136282</v>
      </c>
      <c r="F32" s="86">
        <v>213737</v>
      </c>
      <c r="G32" s="86">
        <v>295611</v>
      </c>
      <c r="H32" s="86">
        <v>413314</v>
      </c>
      <c r="I32" s="86">
        <v>507141</v>
      </c>
      <c r="J32" s="86">
        <v>604244</v>
      </c>
      <c r="K32" s="86">
        <v>584675</v>
      </c>
      <c r="L32" s="86">
        <v>546706</v>
      </c>
      <c r="M32" s="86">
        <v>501494</v>
      </c>
      <c r="N32" s="86">
        <v>484875</v>
      </c>
      <c r="O32" s="86">
        <v>479092</v>
      </c>
      <c r="P32" s="86">
        <v>459991</v>
      </c>
      <c r="Q32" s="86">
        <v>407628</v>
      </c>
      <c r="R32" s="86">
        <v>385091</v>
      </c>
      <c r="S32" s="86">
        <v>382338</v>
      </c>
      <c r="T32" s="86">
        <v>369046</v>
      </c>
      <c r="U32" s="86">
        <v>402551</v>
      </c>
      <c r="V32" s="86">
        <v>449326</v>
      </c>
      <c r="W32" s="86">
        <v>531836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1230.3047727613698</v>
      </c>
      <c r="C3" s="65">
        <f t="shared" si="0"/>
        <v>1279.4047228563011</v>
      </c>
      <c r="D3" s="65">
        <f t="shared" si="0"/>
        <v>1299.7691577198582</v>
      </c>
      <c r="E3" s="65">
        <f t="shared" si="0"/>
        <v>1319.3491450209065</v>
      </c>
      <c r="F3" s="65">
        <f t="shared" si="0"/>
        <v>1328.4949889863356</v>
      </c>
      <c r="G3" s="65">
        <f t="shared" si="0"/>
        <v>1354.1332907034814</v>
      </c>
      <c r="H3" s="65">
        <f t="shared" si="0"/>
        <v>1415.0082044083506</v>
      </c>
      <c r="I3" s="65">
        <f t="shared" si="0"/>
        <v>1348.2486473581578</v>
      </c>
      <c r="J3" s="65">
        <f t="shared" si="0"/>
        <v>1389.4580998812505</v>
      </c>
      <c r="K3" s="65">
        <f t="shared" si="0"/>
        <v>1403.6839607787788</v>
      </c>
      <c r="L3" s="65">
        <f t="shared" si="0"/>
        <v>1425.027681754164</v>
      </c>
      <c r="M3" s="65">
        <f t="shared" si="0"/>
        <v>1366.4381535586508</v>
      </c>
      <c r="N3" s="65">
        <f t="shared" si="0"/>
        <v>1369.0117194155346</v>
      </c>
      <c r="O3" s="65">
        <f t="shared" si="0"/>
        <v>1299.4996729052409</v>
      </c>
      <c r="P3" s="65">
        <f t="shared" si="0"/>
        <v>1232.2674066756078</v>
      </c>
      <c r="Q3" s="65">
        <f t="shared" si="0"/>
        <v>1186.4352756893477</v>
      </c>
      <c r="R3" s="65">
        <f t="shared" ref="R3:V3" si="1">SUM(R4,R15,R17,R27)</f>
        <v>1255.0192807055416</v>
      </c>
      <c r="S3" s="65">
        <f t="shared" si="1"/>
        <v>1272.5038042955048</v>
      </c>
      <c r="T3" s="65">
        <f t="shared" si="1"/>
        <v>1297.6851817663387</v>
      </c>
      <c r="U3" s="65">
        <f t="shared" si="1"/>
        <v>1235.3583807073944</v>
      </c>
      <c r="V3" s="65">
        <f t="shared" si="1"/>
        <v>1212.2727315461152</v>
      </c>
      <c r="W3" s="65">
        <f t="shared" ref="W3" si="2">SUM(W4,W15,W17,W27)</f>
        <v>1366.463149205797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1081.9900921555122</v>
      </c>
      <c r="C4" s="69">
        <f t="shared" si="3"/>
        <v>1129.1258981662083</v>
      </c>
      <c r="D4" s="69">
        <f t="shared" si="3"/>
        <v>1157.9486851894201</v>
      </c>
      <c r="E4" s="69">
        <f t="shared" si="3"/>
        <v>1171.2208228217828</v>
      </c>
      <c r="F4" s="69">
        <f t="shared" si="3"/>
        <v>1171.1001782326296</v>
      </c>
      <c r="G4" s="69">
        <f t="shared" si="3"/>
        <v>1194.6261242085059</v>
      </c>
      <c r="H4" s="69">
        <f t="shared" si="3"/>
        <v>1244.5438162120167</v>
      </c>
      <c r="I4" s="69">
        <f t="shared" si="3"/>
        <v>1189.3703266801492</v>
      </c>
      <c r="J4" s="69">
        <f t="shared" si="3"/>
        <v>1214.5021634033913</v>
      </c>
      <c r="K4" s="69">
        <f t="shared" si="3"/>
        <v>1232.1386722027282</v>
      </c>
      <c r="L4" s="69">
        <f t="shared" si="3"/>
        <v>1267.6185790210156</v>
      </c>
      <c r="M4" s="69">
        <f t="shared" si="3"/>
        <v>1197.6853889414717</v>
      </c>
      <c r="N4" s="69">
        <f t="shared" si="3"/>
        <v>1198.0720253686927</v>
      </c>
      <c r="O4" s="69">
        <f t="shared" si="3"/>
        <v>1143.7305725740866</v>
      </c>
      <c r="P4" s="69">
        <f t="shared" si="3"/>
        <v>1077.7931927138347</v>
      </c>
      <c r="Q4" s="69">
        <f t="shared" si="3"/>
        <v>1046.6749813143026</v>
      </c>
      <c r="R4" s="69">
        <f t="shared" ref="R4:V4" si="4">SUM(R5:R14)</f>
        <v>1108.185236368897</v>
      </c>
      <c r="S4" s="69">
        <f t="shared" si="4"/>
        <v>1128.4737326443085</v>
      </c>
      <c r="T4" s="69">
        <f t="shared" si="4"/>
        <v>1146.1638259255906</v>
      </c>
      <c r="U4" s="69">
        <f t="shared" si="4"/>
        <v>1086.7082095626629</v>
      </c>
      <c r="V4" s="69">
        <f t="shared" si="4"/>
        <v>1073.2739915244715</v>
      </c>
      <c r="W4" s="69">
        <f t="shared" ref="W4" si="5">SUM(W5:W14)</f>
        <v>1181.2731254153339</v>
      </c>
      <c r="DA4" s="88" t="s">
        <v>245</v>
      </c>
    </row>
    <row r="5" spans="1:105" ht="12" customHeight="1" x14ac:dyDescent="0.25">
      <c r="A5" s="28" t="s">
        <v>51</v>
      </c>
      <c r="B5" s="72">
        <v>20.703970571886277</v>
      </c>
      <c r="C5" s="72">
        <v>20.68454209110774</v>
      </c>
      <c r="D5" s="72">
        <v>27.007341904463651</v>
      </c>
      <c r="E5" s="72">
        <v>31.771645810284927</v>
      </c>
      <c r="F5" s="72">
        <v>29.477743639808214</v>
      </c>
      <c r="G5" s="72">
        <v>33.93729275798264</v>
      </c>
      <c r="H5" s="72">
        <v>44.128834386789343</v>
      </c>
      <c r="I5" s="72">
        <v>47.011316997722538</v>
      </c>
      <c r="J5" s="72">
        <v>48.827244449623905</v>
      </c>
      <c r="K5" s="72">
        <v>45.400793503378281</v>
      </c>
      <c r="L5" s="72">
        <v>60.162564900056665</v>
      </c>
      <c r="M5" s="72">
        <v>61.90207409803584</v>
      </c>
      <c r="N5" s="72">
        <v>61.14686598592661</v>
      </c>
      <c r="O5" s="72">
        <v>63.456583201081642</v>
      </c>
      <c r="P5" s="72">
        <v>53.529805084829817</v>
      </c>
      <c r="Q5" s="72">
        <v>43.160992140027162</v>
      </c>
      <c r="R5" s="72">
        <v>47.119177610939516</v>
      </c>
      <c r="S5" s="72">
        <v>53.322246106811868</v>
      </c>
      <c r="T5" s="72">
        <v>55.264096684818973</v>
      </c>
      <c r="U5" s="72">
        <v>42.96283557848475</v>
      </c>
      <c r="V5" s="72">
        <v>32.653200535014797</v>
      </c>
      <c r="W5" s="72">
        <v>39.132105665424653</v>
      </c>
      <c r="DA5" s="89" t="s">
        <v>363</v>
      </c>
    </row>
    <row r="6" spans="1:105" ht="12" customHeight="1" x14ac:dyDescent="0.25">
      <c r="A6" s="28" t="s">
        <v>74</v>
      </c>
      <c r="B6" s="72">
        <v>5.8417880575685359</v>
      </c>
      <c r="C6" s="72">
        <v>5.968220231831225</v>
      </c>
      <c r="D6" s="72">
        <v>6.0403897532280553</v>
      </c>
      <c r="E6" s="72">
        <v>5.8409466400957379</v>
      </c>
      <c r="F6" s="72">
        <v>5.1499058271859912</v>
      </c>
      <c r="G6" s="72">
        <v>5.2039633075781495</v>
      </c>
      <c r="H6" s="72">
        <v>4.6878469869185864</v>
      </c>
      <c r="I6" s="72">
        <v>3.3562477616899358</v>
      </c>
      <c r="J6" s="72">
        <v>3.0300790984223624</v>
      </c>
      <c r="K6" s="72">
        <v>3.068465373773996</v>
      </c>
      <c r="L6" s="72">
        <v>3.4295243161678499</v>
      </c>
      <c r="M6" s="72">
        <v>3.5652900918867374</v>
      </c>
      <c r="N6" s="72">
        <v>3.5764781050829404</v>
      </c>
      <c r="O6" s="72">
        <v>3.0613980802392717</v>
      </c>
      <c r="P6" s="72">
        <v>2.6091111036260695</v>
      </c>
      <c r="Q6" s="72">
        <v>2.1833960856352599</v>
      </c>
      <c r="R6" s="72">
        <v>2.3802280848740907</v>
      </c>
      <c r="S6" s="72">
        <v>2.5154581064297332</v>
      </c>
      <c r="T6" s="72">
        <v>1.8576526225279226</v>
      </c>
      <c r="U6" s="72">
        <v>1.9669102894812267</v>
      </c>
      <c r="V6" s="72">
        <v>1.8593006592146675</v>
      </c>
      <c r="W6" s="72">
        <v>1.8592481131174095</v>
      </c>
      <c r="DA6" s="89" t="s">
        <v>364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0.96489680448189974</v>
      </c>
      <c r="H7" s="72">
        <v>0.96211074401806762</v>
      </c>
      <c r="I7" s="72">
        <v>0.9706018330345636</v>
      </c>
      <c r="J7" s="72">
        <v>1.9309342878879141</v>
      </c>
      <c r="K7" s="72">
        <v>2.8960646914889918</v>
      </c>
      <c r="L7" s="72">
        <v>6.7905786495787641</v>
      </c>
      <c r="M7" s="72">
        <v>7.7144749749137151</v>
      </c>
      <c r="N7" s="72">
        <v>11.557685997487464</v>
      </c>
      <c r="O7" s="72">
        <v>9.6412192863009505</v>
      </c>
      <c r="P7" s="72">
        <v>10.541408320215753</v>
      </c>
      <c r="Q7" s="72">
        <v>8.5769000370486665</v>
      </c>
      <c r="R7" s="72">
        <v>13.350206892980141</v>
      </c>
      <c r="S7" s="72">
        <v>17.776261881962085</v>
      </c>
      <c r="T7" s="72">
        <v>20.810733432067778</v>
      </c>
      <c r="U7" s="72">
        <v>19.971372637333282</v>
      </c>
      <c r="V7" s="72">
        <v>20.712647590669818</v>
      </c>
      <c r="W7" s="72">
        <v>23.440659056710963</v>
      </c>
      <c r="DA7" s="89" t="s">
        <v>365</v>
      </c>
    </row>
    <row r="8" spans="1:105" ht="12" customHeight="1" x14ac:dyDescent="0.25">
      <c r="A8" s="28" t="s">
        <v>192</v>
      </c>
      <c r="B8" s="72">
        <v>92.490840120544036</v>
      </c>
      <c r="C8" s="72">
        <v>95.794227998559236</v>
      </c>
      <c r="D8" s="72">
        <v>99.052573260700001</v>
      </c>
      <c r="E8" s="72">
        <v>105.08287960919414</v>
      </c>
      <c r="F8" s="72">
        <v>112.37726064363794</v>
      </c>
      <c r="G8" s="72">
        <v>118.8731184899036</v>
      </c>
      <c r="H8" s="72">
        <v>123.12772100954609</v>
      </c>
      <c r="I8" s="72">
        <v>129.47922592175405</v>
      </c>
      <c r="J8" s="72">
        <v>126.85990614382742</v>
      </c>
      <c r="K8" s="72">
        <v>126.7826432523883</v>
      </c>
      <c r="L8" s="72">
        <v>140.47938297860284</v>
      </c>
      <c r="M8" s="72">
        <v>126.47436231692822</v>
      </c>
      <c r="N8" s="72">
        <v>118.12838101923282</v>
      </c>
      <c r="O8" s="72">
        <v>108.00215436584664</v>
      </c>
      <c r="P8" s="72">
        <v>104.54978044818407</v>
      </c>
      <c r="Q8" s="72">
        <v>107.9338148450628</v>
      </c>
      <c r="R8" s="72">
        <v>128.2038798032882</v>
      </c>
      <c r="S8" s="72">
        <v>136.43410259963736</v>
      </c>
      <c r="T8" s="72">
        <v>145.47473755270647</v>
      </c>
      <c r="U8" s="72">
        <v>141.57759696404119</v>
      </c>
      <c r="V8" s="72">
        <v>154.37693409862817</v>
      </c>
      <c r="W8" s="72">
        <v>191.00531156314807</v>
      </c>
      <c r="DA8" s="89" t="s">
        <v>366</v>
      </c>
    </row>
    <row r="9" spans="1:105" ht="12" customHeight="1" x14ac:dyDescent="0.25">
      <c r="A9" s="28" t="s">
        <v>207</v>
      </c>
      <c r="B9" s="72">
        <v>497.04397726984814</v>
      </c>
      <c r="C9" s="72">
        <v>508.92047277316482</v>
      </c>
      <c r="D9" s="72">
        <v>500.16492897138261</v>
      </c>
      <c r="E9" s="72">
        <v>504.12649669395392</v>
      </c>
      <c r="F9" s="72">
        <v>512.39127255044866</v>
      </c>
      <c r="G9" s="72">
        <v>526.0276507423921</v>
      </c>
      <c r="H9" s="72">
        <v>544.63088521770283</v>
      </c>
      <c r="I9" s="72">
        <v>523.14838722580316</v>
      </c>
      <c r="J9" s="72">
        <v>542.1611892875934</v>
      </c>
      <c r="K9" s="72">
        <v>552.28946797774813</v>
      </c>
      <c r="L9" s="72">
        <v>542.63980193814234</v>
      </c>
      <c r="M9" s="72">
        <v>525.31348564951668</v>
      </c>
      <c r="N9" s="72">
        <v>527.07146895554695</v>
      </c>
      <c r="O9" s="72">
        <v>507.02363065618567</v>
      </c>
      <c r="P9" s="72">
        <v>475.47613998983604</v>
      </c>
      <c r="Q9" s="72">
        <v>457.88101898864448</v>
      </c>
      <c r="R9" s="72">
        <v>451.59878962632627</v>
      </c>
      <c r="S9" s="72">
        <v>438.68822967421391</v>
      </c>
      <c r="T9" s="72">
        <v>448.98250692653079</v>
      </c>
      <c r="U9" s="72">
        <v>431.85723703066844</v>
      </c>
      <c r="V9" s="72">
        <v>431.71397726187115</v>
      </c>
      <c r="W9" s="72">
        <v>423.85589949364646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460.29247193661166</v>
      </c>
      <c r="C11" s="72">
        <v>491.92389279701808</v>
      </c>
      <c r="D11" s="72">
        <v>519.68737341347492</v>
      </c>
      <c r="E11" s="72">
        <v>518.24371000340989</v>
      </c>
      <c r="F11" s="72">
        <v>505.35699965732334</v>
      </c>
      <c r="G11" s="72">
        <v>501.96309609214063</v>
      </c>
      <c r="H11" s="72">
        <v>516.62623308985189</v>
      </c>
      <c r="I11" s="72">
        <v>473.28797232972977</v>
      </c>
      <c r="J11" s="72">
        <v>476.81602428819508</v>
      </c>
      <c r="K11" s="72">
        <v>485.76416453199158</v>
      </c>
      <c r="L11" s="72">
        <v>497.77936984928249</v>
      </c>
      <c r="M11" s="72">
        <v>455.68274787816887</v>
      </c>
      <c r="N11" s="72">
        <v>456.9730360653553</v>
      </c>
      <c r="O11" s="72">
        <v>435.94460088571662</v>
      </c>
      <c r="P11" s="72">
        <v>410.31246323439274</v>
      </c>
      <c r="Q11" s="72">
        <v>400.40244772061249</v>
      </c>
      <c r="R11" s="72">
        <v>434.58109311522799</v>
      </c>
      <c r="S11" s="72">
        <v>443.2052324306369</v>
      </c>
      <c r="T11" s="72">
        <v>441.93119613039704</v>
      </c>
      <c r="U11" s="72">
        <v>417.58781382693672</v>
      </c>
      <c r="V11" s="72">
        <v>394.57905661948439</v>
      </c>
      <c r="W11" s="72">
        <v>459.2664448793189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0.81662057709233093</v>
      </c>
      <c r="P12" s="72">
        <v>1.3067428331438133</v>
      </c>
      <c r="Q12" s="72">
        <v>2.2031571129929364</v>
      </c>
      <c r="R12" s="72">
        <v>3.9364701280179024</v>
      </c>
      <c r="S12" s="72">
        <v>7.5019693191422689</v>
      </c>
      <c r="T12" s="72">
        <v>10.790020683998776</v>
      </c>
      <c r="U12" s="72">
        <v>11.193600060031649</v>
      </c>
      <c r="V12" s="72">
        <v>13.178432762684659</v>
      </c>
      <c r="W12" s="72">
        <v>27.393724012445681</v>
      </c>
      <c r="DA12" s="89" t="s">
        <v>370</v>
      </c>
    </row>
    <row r="13" spans="1:105" ht="12" customHeight="1" x14ac:dyDescent="0.25">
      <c r="A13" s="73" t="s">
        <v>94</v>
      </c>
      <c r="B13" s="74">
        <v>1.0569898138284424</v>
      </c>
      <c r="C13" s="74">
        <v>1.1365248101658536</v>
      </c>
      <c r="D13" s="74">
        <v>1.2239973777731639</v>
      </c>
      <c r="E13" s="74">
        <v>1.3167422735759595</v>
      </c>
      <c r="F13" s="74">
        <v>1.4562279645513956</v>
      </c>
      <c r="G13" s="74">
        <v>2.6112505363634764</v>
      </c>
      <c r="H13" s="74">
        <v>5.0932001703850531</v>
      </c>
      <c r="I13" s="74">
        <v>6.9783474765909741</v>
      </c>
      <c r="J13" s="74">
        <v>9.5960146567439892</v>
      </c>
      <c r="K13" s="74">
        <v>10.554329366105915</v>
      </c>
      <c r="L13" s="74">
        <v>10.663872974228353</v>
      </c>
      <c r="M13" s="74">
        <v>11.6134902641188</v>
      </c>
      <c r="N13" s="74">
        <v>14.142201415699258</v>
      </c>
      <c r="O13" s="74">
        <v>10.495462037660836</v>
      </c>
      <c r="P13" s="74">
        <v>14.524918726815477</v>
      </c>
      <c r="Q13" s="74">
        <v>19.565929435521671</v>
      </c>
      <c r="R13" s="74">
        <v>21.88613370794965</v>
      </c>
      <c r="S13" s="74">
        <v>23.744241314270852</v>
      </c>
      <c r="T13" s="74">
        <v>15.506646614498495</v>
      </c>
      <c r="U13" s="74">
        <v>14.228538197250675</v>
      </c>
      <c r="V13" s="74">
        <v>18.777420322131878</v>
      </c>
      <c r="W13" s="74">
        <v>9.2065660830498004</v>
      </c>
      <c r="DA13" s="90" t="s">
        <v>371</v>
      </c>
    </row>
    <row r="14" spans="1:105" ht="12" customHeight="1" x14ac:dyDescent="0.25">
      <c r="A14" s="75" t="s">
        <v>97</v>
      </c>
      <c r="B14" s="76">
        <v>4.5600543852252304</v>
      </c>
      <c r="C14" s="76">
        <v>4.6980174643613744</v>
      </c>
      <c r="D14" s="76">
        <v>4.7720805083974769</v>
      </c>
      <c r="E14" s="76">
        <v>4.8384017912681188</v>
      </c>
      <c r="F14" s="76">
        <v>4.8907679496739922</v>
      </c>
      <c r="G14" s="76">
        <v>5.0448554776633703</v>
      </c>
      <c r="H14" s="76">
        <v>5.2869846068049462</v>
      </c>
      <c r="I14" s="76">
        <v>5.1382271338243646</v>
      </c>
      <c r="J14" s="76">
        <v>5.2807711910971733</v>
      </c>
      <c r="K14" s="76">
        <v>5.382743505852976</v>
      </c>
      <c r="L14" s="76">
        <v>5.6734834149562303</v>
      </c>
      <c r="M14" s="76">
        <v>5.419463667902801</v>
      </c>
      <c r="N14" s="76">
        <v>5.4759078243615011</v>
      </c>
      <c r="O14" s="76">
        <v>5.2889034839625744</v>
      </c>
      <c r="P14" s="76">
        <v>4.942822972790994</v>
      </c>
      <c r="Q14" s="76">
        <v>4.7673249487569596</v>
      </c>
      <c r="R14" s="76">
        <v>5.1292573992931265</v>
      </c>
      <c r="S14" s="76">
        <v>5.2859912112035206</v>
      </c>
      <c r="T14" s="76">
        <v>5.546235278044251</v>
      </c>
      <c r="U14" s="76">
        <v>5.3623049784347794</v>
      </c>
      <c r="V14" s="76">
        <v>5.4230216747720599</v>
      </c>
      <c r="W14" s="76">
        <v>6.1131665484716926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1.1413089894353736E-3</v>
      </c>
      <c r="C15" s="69">
        <f t="shared" si="6"/>
        <v>1.3836494953590704E-3</v>
      </c>
      <c r="D15" s="69">
        <f t="shared" si="6"/>
        <v>1.8870592302371756E-3</v>
      </c>
      <c r="E15" s="69">
        <f t="shared" si="6"/>
        <v>3.1938934849074329E-3</v>
      </c>
      <c r="F15" s="69">
        <f t="shared" si="6"/>
        <v>5.7012816026101847E-3</v>
      </c>
      <c r="G15" s="69">
        <f t="shared" si="6"/>
        <v>1.030981480570883E-2</v>
      </c>
      <c r="H15" s="69">
        <f t="shared" si="6"/>
        <v>2.5479477267893205E-2</v>
      </c>
      <c r="I15" s="69">
        <f t="shared" si="6"/>
        <v>2.6109879885884153E-2</v>
      </c>
      <c r="J15" s="69">
        <f t="shared" si="6"/>
        <v>3.2991040915232459E-2</v>
      </c>
      <c r="K15" s="69">
        <f t="shared" si="6"/>
        <v>4.1766099687527987E-2</v>
      </c>
      <c r="L15" s="69">
        <f t="shared" si="6"/>
        <v>0.13079539033629323</v>
      </c>
      <c r="M15" s="69">
        <f t="shared" si="6"/>
        <v>5.6268664508528098E-2</v>
      </c>
      <c r="N15" s="69">
        <f t="shared" si="6"/>
        <v>9.5071263586664123E-2</v>
      </c>
      <c r="O15" s="69">
        <f t="shared" si="6"/>
        <v>7.0654940924959816E-2</v>
      </c>
      <c r="P15" s="69">
        <f t="shared" si="6"/>
        <v>0.11627502379615484</v>
      </c>
      <c r="Q15" s="69">
        <f t="shared" si="6"/>
        <v>9.8682478936628099E-2</v>
      </c>
      <c r="R15" s="69">
        <f t="shared" si="6"/>
        <v>8.5441884418414701E-2</v>
      </c>
      <c r="S15" s="69">
        <f t="shared" si="6"/>
        <v>8.4615555792158625E-2</v>
      </c>
      <c r="T15" s="69">
        <f t="shared" si="6"/>
        <v>0.11475981464728174</v>
      </c>
      <c r="U15" s="69">
        <f t="shared" si="6"/>
        <v>0.10020908077290283</v>
      </c>
      <c r="V15" s="69">
        <f t="shared" si="6"/>
        <v>8.7473442899564921E-2</v>
      </c>
      <c r="W15" s="69">
        <f t="shared" si="6"/>
        <v>0.17614767441479218</v>
      </c>
      <c r="DA15" s="88" t="s">
        <v>246</v>
      </c>
    </row>
    <row r="16" spans="1:105" ht="12" customHeight="1" x14ac:dyDescent="0.25">
      <c r="A16" s="28" t="s">
        <v>91</v>
      </c>
      <c r="B16" s="72">
        <v>1.1413089894353736E-3</v>
      </c>
      <c r="C16" s="72">
        <v>1.3836494953590704E-3</v>
      </c>
      <c r="D16" s="72">
        <v>1.8870592302371756E-3</v>
      </c>
      <c r="E16" s="72">
        <v>3.1938934849074329E-3</v>
      </c>
      <c r="F16" s="72">
        <v>5.7012816026101847E-3</v>
      </c>
      <c r="G16" s="72">
        <v>1.030981480570883E-2</v>
      </c>
      <c r="H16" s="72">
        <v>2.5479477267893205E-2</v>
      </c>
      <c r="I16" s="72">
        <v>2.6109879885884153E-2</v>
      </c>
      <c r="J16" s="72">
        <v>3.2991040915232459E-2</v>
      </c>
      <c r="K16" s="72">
        <v>4.1766099687527987E-2</v>
      </c>
      <c r="L16" s="72">
        <v>0.13079539033629323</v>
      </c>
      <c r="M16" s="72">
        <v>5.6268664508528098E-2</v>
      </c>
      <c r="N16" s="72">
        <v>9.5071263586664123E-2</v>
      </c>
      <c r="O16" s="72">
        <v>7.0654940924959816E-2</v>
      </c>
      <c r="P16" s="72">
        <v>0.11627502379615484</v>
      </c>
      <c r="Q16" s="72">
        <v>9.8682478936628099E-2</v>
      </c>
      <c r="R16" s="72">
        <v>8.5441884418414701E-2</v>
      </c>
      <c r="S16" s="72">
        <v>8.4615555792158625E-2</v>
      </c>
      <c r="T16" s="72">
        <v>0.11475981464728174</v>
      </c>
      <c r="U16" s="72">
        <v>0.10020908077290283</v>
      </c>
      <c r="V16" s="72">
        <v>8.7473442899564921E-2</v>
      </c>
      <c r="W16" s="72">
        <v>0.17614767441479218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55.554875044465618</v>
      </c>
      <c r="C17" s="69">
        <f t="shared" si="7"/>
        <v>58.362181261446906</v>
      </c>
      <c r="D17" s="69">
        <f t="shared" si="7"/>
        <v>54.397735534845964</v>
      </c>
      <c r="E17" s="69">
        <f t="shared" si="7"/>
        <v>58.825146805121278</v>
      </c>
      <c r="F17" s="69">
        <f t="shared" si="7"/>
        <v>68.435205251790933</v>
      </c>
      <c r="G17" s="69">
        <f t="shared" si="7"/>
        <v>70.678782272312318</v>
      </c>
      <c r="H17" s="69">
        <f t="shared" si="7"/>
        <v>77.588442826008318</v>
      </c>
      <c r="I17" s="69">
        <f t="shared" si="7"/>
        <v>71.995145223600133</v>
      </c>
      <c r="J17" s="69">
        <f t="shared" si="7"/>
        <v>79.891775023763998</v>
      </c>
      <c r="K17" s="69">
        <f t="shared" si="7"/>
        <v>80.852753873644247</v>
      </c>
      <c r="L17" s="69">
        <f t="shared" si="7"/>
        <v>76.349648210487771</v>
      </c>
      <c r="M17" s="69">
        <f t="shared" si="7"/>
        <v>79.571403796517103</v>
      </c>
      <c r="N17" s="69">
        <f t="shared" si="7"/>
        <v>81.225486419483971</v>
      </c>
      <c r="O17" s="69">
        <f t="shared" si="7"/>
        <v>76.570500085430737</v>
      </c>
      <c r="P17" s="69">
        <f t="shared" si="7"/>
        <v>79.380531517189922</v>
      </c>
      <c r="Q17" s="69">
        <f t="shared" si="7"/>
        <v>78.207046038547034</v>
      </c>
      <c r="R17" s="69">
        <f t="shared" ref="R17:V17" si="8">SUM(R18:R26)</f>
        <v>82.897918815557247</v>
      </c>
      <c r="S17" s="69">
        <f t="shared" si="8"/>
        <v>82.983500775248189</v>
      </c>
      <c r="T17" s="69">
        <f t="shared" si="8"/>
        <v>80.973960678355411</v>
      </c>
      <c r="U17" s="69">
        <f t="shared" si="8"/>
        <v>75.659365483517973</v>
      </c>
      <c r="V17" s="69">
        <f t="shared" si="8"/>
        <v>72.309808567293516</v>
      </c>
      <c r="W17" s="69">
        <f t="shared" ref="W17" si="9">SUM(W18:W26)</f>
        <v>114.99051387789913</v>
      </c>
      <c r="DA17" s="88" t="s">
        <v>247</v>
      </c>
    </row>
    <row r="18" spans="1:105" ht="12" customHeight="1" x14ac:dyDescent="0.25">
      <c r="A18" s="28" t="s">
        <v>51</v>
      </c>
      <c r="B18" s="72">
        <v>1.0604609799615208</v>
      </c>
      <c r="C18" s="72">
        <v>1.0331273367025444</v>
      </c>
      <c r="D18" s="72">
        <v>1.2940895098700496</v>
      </c>
      <c r="E18" s="72">
        <v>1.5866359212381056</v>
      </c>
      <c r="F18" s="72">
        <v>1.4871280368134341</v>
      </c>
      <c r="G18" s="72">
        <v>1.6826525916926567</v>
      </c>
      <c r="H18" s="72">
        <v>2.1056498508439252</v>
      </c>
      <c r="I18" s="72">
        <v>2.3592809179511431</v>
      </c>
      <c r="J18" s="72">
        <v>2.4794575594333708</v>
      </c>
      <c r="K18" s="72">
        <v>2.3584345333833845</v>
      </c>
      <c r="L18" s="72">
        <v>3.1399237078503126</v>
      </c>
      <c r="M18" s="72">
        <v>3.4969349380152095</v>
      </c>
      <c r="N18" s="72">
        <v>3.491591165828396</v>
      </c>
      <c r="O18" s="72">
        <v>3.699698652390194</v>
      </c>
      <c r="P18" s="72">
        <v>3.331733042608263</v>
      </c>
      <c r="Q18" s="72">
        <v>2.7866392665089492</v>
      </c>
      <c r="R18" s="72">
        <v>3.0221289985036588</v>
      </c>
      <c r="S18" s="72">
        <v>3.4158545906181326</v>
      </c>
      <c r="T18" s="72">
        <v>3.201323206267316</v>
      </c>
      <c r="U18" s="72">
        <v>2.5857934460685961</v>
      </c>
      <c r="V18" s="72">
        <v>1.8977739562434317</v>
      </c>
      <c r="W18" s="72">
        <v>2.9134900162415209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0.20308004328708679</v>
      </c>
      <c r="C19" s="72">
        <v>0.20231737522559151</v>
      </c>
      <c r="D19" s="72">
        <v>0.19870537313397704</v>
      </c>
      <c r="E19" s="72">
        <v>0.19797083193594547</v>
      </c>
      <c r="F19" s="72">
        <v>0.17633308701606684</v>
      </c>
      <c r="G19" s="72">
        <v>0.17511844370978547</v>
      </c>
      <c r="H19" s="72">
        <v>0.15181599305635146</v>
      </c>
      <c r="I19" s="72">
        <v>0.11431721877357441</v>
      </c>
      <c r="J19" s="72">
        <v>0.10443085368038529</v>
      </c>
      <c r="K19" s="72">
        <v>0.10818374419815888</v>
      </c>
      <c r="L19" s="72">
        <v>0.12148063085330439</v>
      </c>
      <c r="M19" s="72">
        <v>0.13669657175620734</v>
      </c>
      <c r="N19" s="72">
        <v>0.13860699666403387</v>
      </c>
      <c r="O19" s="72">
        <v>0.12114064237681905</v>
      </c>
      <c r="P19" s="72">
        <v>0.1102167260543051</v>
      </c>
      <c r="Q19" s="72">
        <v>9.5675834725138062E-2</v>
      </c>
      <c r="R19" s="72">
        <v>0.1036130053257307</v>
      </c>
      <c r="S19" s="72">
        <v>0.10936753606573051</v>
      </c>
      <c r="T19" s="72">
        <v>0.1092719977070792</v>
      </c>
      <c r="U19" s="72">
        <v>0.10927199770707959</v>
      </c>
      <c r="V19" s="72">
        <v>0.10936753606573034</v>
      </c>
      <c r="W19" s="72">
        <v>0.2187350721314609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5.6857279782927823E-2</v>
      </c>
      <c r="H20" s="72">
        <v>5.9643340246767207E-2</v>
      </c>
      <c r="I20" s="72">
        <v>5.8116997575923167E-2</v>
      </c>
      <c r="J20" s="72">
        <v>0.12650337333306638</v>
      </c>
      <c r="K20" s="72">
        <v>0.19009180034248169</v>
      </c>
      <c r="L20" s="72">
        <v>0.41036718017187884</v>
      </c>
      <c r="M20" s="72">
        <v>0.51518968544741273</v>
      </c>
      <c r="N20" s="72">
        <v>0.786853985315632</v>
      </c>
      <c r="O20" s="72">
        <v>0.64588303528115765</v>
      </c>
      <c r="P20" s="72">
        <v>0.7744128319768403</v>
      </c>
      <c r="Q20" s="72">
        <v>0.63634157946035985</v>
      </c>
      <c r="R20" s="72">
        <v>0.98152139592785126</v>
      </c>
      <c r="S20" s="72">
        <v>1.264408797315667</v>
      </c>
      <c r="T20" s="72">
        <v>1.4034540141918841</v>
      </c>
      <c r="U20" s="72">
        <v>1.3214906472754779</v>
      </c>
      <c r="V20" s="72">
        <v>1.3224340946268158</v>
      </c>
      <c r="W20" s="72">
        <v>2.0790313990069933</v>
      </c>
      <c r="DA20" s="89" t="s">
        <v>376</v>
      </c>
    </row>
    <row r="21" spans="1:105" ht="12" customHeight="1" x14ac:dyDescent="0.25">
      <c r="A21" s="28" t="s">
        <v>192</v>
      </c>
      <c r="B21" s="72">
        <v>4.8006062056569494</v>
      </c>
      <c r="C21" s="72">
        <v>5.034023730331322</v>
      </c>
      <c r="D21" s="72">
        <v>4.7321654282008447</v>
      </c>
      <c r="E21" s="72">
        <v>5.4253205949721428</v>
      </c>
      <c r="F21" s="72">
        <v>6.8519204372642966</v>
      </c>
      <c r="G21" s="72">
        <v>7.3764724939419004</v>
      </c>
      <c r="H21" s="72">
        <v>8.0766165189896242</v>
      </c>
      <c r="I21" s="72">
        <v>8.2295927085132199</v>
      </c>
      <c r="J21" s="72">
        <v>8.8181539978967294</v>
      </c>
      <c r="K21" s="72">
        <v>8.8341088205763345</v>
      </c>
      <c r="L21" s="72">
        <v>9.0172288119969828</v>
      </c>
      <c r="M21" s="72">
        <v>8.9902462805122081</v>
      </c>
      <c r="N21" s="72">
        <v>8.586481296098265</v>
      </c>
      <c r="O21" s="72">
        <v>7.750834975271097</v>
      </c>
      <c r="P21" s="72">
        <v>8.2033315314999466</v>
      </c>
      <c r="Q21" s="72">
        <v>8.5266889042843204</v>
      </c>
      <c r="R21" s="72">
        <v>10.003720422933267</v>
      </c>
      <c r="S21" s="72">
        <v>10.249147651212649</v>
      </c>
      <c r="T21" s="72">
        <v>10.290906229397303</v>
      </c>
      <c r="U21" s="72">
        <v>9.7440463361502569</v>
      </c>
      <c r="V21" s="72">
        <v>10.172982939463251</v>
      </c>
      <c r="W21" s="72">
        <v>17.364143970202125</v>
      </c>
      <c r="DA21" s="89" t="s">
        <v>377</v>
      </c>
    </row>
    <row r="22" spans="1:105" ht="12" customHeight="1" x14ac:dyDescent="0.25">
      <c r="A22" s="28" t="s">
        <v>207</v>
      </c>
      <c r="B22" s="72">
        <v>20.01467131426142</v>
      </c>
      <c r="C22" s="72">
        <v>19.983449590591125</v>
      </c>
      <c r="D22" s="72">
        <v>19.058559871783512</v>
      </c>
      <c r="E22" s="72">
        <v>19.792000334544998</v>
      </c>
      <c r="F22" s="72">
        <v>20.322093395912571</v>
      </c>
      <c r="G22" s="72">
        <v>20.503992419793796</v>
      </c>
      <c r="H22" s="72">
        <v>20.430479463474573</v>
      </c>
      <c r="I22" s="72">
        <v>20.640239066524032</v>
      </c>
      <c r="J22" s="72">
        <v>21.643898256146112</v>
      </c>
      <c r="K22" s="72">
        <v>22.554839374303274</v>
      </c>
      <c r="L22" s="72">
        <v>22.264707474540309</v>
      </c>
      <c r="M22" s="72">
        <v>23.32993326786098</v>
      </c>
      <c r="N22" s="72">
        <v>23.660901439613834</v>
      </c>
      <c r="O22" s="72">
        <v>23.239697108458493</v>
      </c>
      <c r="P22" s="72">
        <v>23.265685737077398</v>
      </c>
      <c r="Q22" s="72">
        <v>23.240987070026904</v>
      </c>
      <c r="R22" s="72">
        <v>22.770924357925757</v>
      </c>
      <c r="S22" s="72">
        <v>22.093245438043372</v>
      </c>
      <c r="T22" s="72">
        <v>21.591669055125632</v>
      </c>
      <c r="U22" s="72">
        <v>20.755708416929394</v>
      </c>
      <c r="V22" s="72">
        <v>20.254132034011654</v>
      </c>
      <c r="W22" s="72">
        <v>29.593006592146754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23.442093841548239</v>
      </c>
      <c r="C24" s="72">
        <v>25.249108062826945</v>
      </c>
      <c r="D24" s="72">
        <v>24.093108099852632</v>
      </c>
      <c r="E24" s="72">
        <v>25.775550529694069</v>
      </c>
      <c r="F24" s="72">
        <v>29.46673207096547</v>
      </c>
      <c r="G24" s="72">
        <v>29.588408637008229</v>
      </c>
      <c r="H24" s="72">
        <v>32.002829678849736</v>
      </c>
      <c r="I24" s="72">
        <v>28.240660516357828</v>
      </c>
      <c r="J24" s="72">
        <v>30.970390157204697</v>
      </c>
      <c r="K24" s="72">
        <v>31.480547419857011</v>
      </c>
      <c r="L24" s="72">
        <v>29.592341242720742</v>
      </c>
      <c r="M24" s="72">
        <v>29.890940857858695</v>
      </c>
      <c r="N24" s="72">
        <v>30.559208130689306</v>
      </c>
      <c r="O24" s="72">
        <v>28.730119664584478</v>
      </c>
      <c r="P24" s="72">
        <v>29.689428425108392</v>
      </c>
      <c r="Q24" s="72">
        <v>29.329108599249803</v>
      </c>
      <c r="R24" s="72">
        <v>31.765510496121934</v>
      </c>
      <c r="S24" s="72">
        <v>31.596487259819046</v>
      </c>
      <c r="T24" s="72">
        <v>30.099930266851288</v>
      </c>
      <c r="U24" s="72">
        <v>28.074782905651599</v>
      </c>
      <c r="V24" s="72">
        <v>25.741923604075581</v>
      </c>
      <c r="W24" s="72">
        <v>41.856169050173364</v>
      </c>
      <c r="DA24" s="89" t="s">
        <v>380</v>
      </c>
    </row>
    <row r="25" spans="1:105" ht="12" customHeight="1" x14ac:dyDescent="0.25">
      <c r="A25" s="73" t="s">
        <v>53</v>
      </c>
      <c r="B25" s="74">
        <v>6.0339626597503981</v>
      </c>
      <c r="C25" s="74">
        <v>6.8601551657693776</v>
      </c>
      <c r="D25" s="74">
        <v>5.0211072520049491</v>
      </c>
      <c r="E25" s="74">
        <v>6.0476685927360148</v>
      </c>
      <c r="F25" s="74">
        <v>10.130998223819097</v>
      </c>
      <c r="G25" s="74">
        <v>11.295280406383023</v>
      </c>
      <c r="H25" s="74">
        <v>14.761407980547348</v>
      </c>
      <c r="I25" s="74">
        <v>12.352937797904417</v>
      </c>
      <c r="J25" s="74">
        <v>15.74894082606964</v>
      </c>
      <c r="K25" s="74">
        <v>15.326548180983599</v>
      </c>
      <c r="L25" s="74">
        <v>11.803599162354235</v>
      </c>
      <c r="M25" s="74">
        <v>13.211462195066392</v>
      </c>
      <c r="N25" s="74">
        <v>14.001843405274498</v>
      </c>
      <c r="O25" s="74">
        <v>12.383126007068503</v>
      </c>
      <c r="P25" s="74">
        <v>14.005723222864777</v>
      </c>
      <c r="Q25" s="74">
        <v>13.591604784291565</v>
      </c>
      <c r="R25" s="74">
        <v>14.250500138819049</v>
      </c>
      <c r="S25" s="74">
        <v>14.254989502173588</v>
      </c>
      <c r="T25" s="74">
        <v>14.277405908814915</v>
      </c>
      <c r="U25" s="74">
        <v>13.068271733735568</v>
      </c>
      <c r="V25" s="74">
        <v>12.81119440280705</v>
      </c>
      <c r="W25" s="74">
        <v>20.96593777799692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92.75866425240244</v>
      </c>
      <c r="C27" s="69">
        <f t="shared" si="10"/>
        <v>91.915259779150347</v>
      </c>
      <c r="D27" s="69">
        <f t="shared" si="10"/>
        <v>87.420849936362004</v>
      </c>
      <c r="E27" s="69">
        <f t="shared" si="10"/>
        <v>89.299981500517518</v>
      </c>
      <c r="F27" s="69">
        <f t="shared" si="10"/>
        <v>88.953904220312438</v>
      </c>
      <c r="G27" s="69">
        <f t="shared" si="10"/>
        <v>88.818074407857779</v>
      </c>
      <c r="H27" s="69">
        <f t="shared" si="10"/>
        <v>92.850465893057674</v>
      </c>
      <c r="I27" s="69">
        <f t="shared" si="10"/>
        <v>86.857065574522778</v>
      </c>
      <c r="J27" s="69">
        <f t="shared" si="10"/>
        <v>95.031170413179922</v>
      </c>
      <c r="K27" s="69">
        <f t="shared" si="10"/>
        <v>90.650768602718983</v>
      </c>
      <c r="L27" s="69">
        <f t="shared" si="10"/>
        <v>80.928659132324469</v>
      </c>
      <c r="M27" s="69">
        <f t="shared" si="10"/>
        <v>89.125092156153372</v>
      </c>
      <c r="N27" s="69">
        <f t="shared" si="10"/>
        <v>89.61913636377102</v>
      </c>
      <c r="O27" s="69">
        <f t="shared" si="10"/>
        <v>79.127945304798601</v>
      </c>
      <c r="P27" s="69">
        <f t="shared" si="10"/>
        <v>74.977407420787202</v>
      </c>
      <c r="Q27" s="69">
        <f t="shared" si="10"/>
        <v>61.454565857561441</v>
      </c>
      <c r="R27" s="69">
        <f t="shared" ref="R27:V27" si="11">SUM(R28:R32)</f>
        <v>63.850683636668983</v>
      </c>
      <c r="S27" s="69">
        <f t="shared" si="11"/>
        <v>60.961955320155994</v>
      </c>
      <c r="T27" s="69">
        <f t="shared" si="11"/>
        <v>70.432635347745361</v>
      </c>
      <c r="U27" s="69">
        <f t="shared" si="11"/>
        <v>72.890596580440558</v>
      </c>
      <c r="V27" s="69">
        <f t="shared" si="11"/>
        <v>66.601458011450532</v>
      </c>
      <c r="W27" s="69">
        <f t="shared" ref="W27" si="12">SUM(W28:W32)</f>
        <v>70.023362238149332</v>
      </c>
      <c r="DA27" s="88" t="s">
        <v>248</v>
      </c>
    </row>
    <row r="28" spans="1:105" ht="12" customHeight="1" x14ac:dyDescent="0.25">
      <c r="A28" s="28" t="s">
        <v>51</v>
      </c>
      <c r="B28" s="72">
        <v>0.21802760550387928</v>
      </c>
      <c r="C28" s="72">
        <v>0.20958766591284481</v>
      </c>
      <c r="D28" s="72">
        <v>0.26159524086836078</v>
      </c>
      <c r="E28" s="72">
        <v>0.30913013434112163</v>
      </c>
      <c r="F28" s="72">
        <v>0.28577320729924655</v>
      </c>
      <c r="G28" s="72">
        <v>0.31917760819228463</v>
      </c>
      <c r="H28" s="72">
        <v>0.4031769833469499</v>
      </c>
      <c r="I28" s="72">
        <v>0.4185680344553066</v>
      </c>
      <c r="J28" s="72">
        <v>0.45589472353086991</v>
      </c>
      <c r="K28" s="72">
        <v>0.41807204922286317</v>
      </c>
      <c r="L28" s="72">
        <v>0.53947183921253428</v>
      </c>
      <c r="M28" s="72">
        <v>0.61311478166173961</v>
      </c>
      <c r="N28" s="72">
        <v>0.61958240112547958</v>
      </c>
      <c r="O28" s="72">
        <v>0.64389011557371245</v>
      </c>
      <c r="P28" s="72">
        <v>0.58764501959546578</v>
      </c>
      <c r="Q28" s="72">
        <v>0.49166352037700578</v>
      </c>
      <c r="R28" s="72">
        <v>0.54381806811481237</v>
      </c>
      <c r="S28" s="72">
        <v>0.62544186490876086</v>
      </c>
      <c r="T28" s="72">
        <v>0.64954141587847514</v>
      </c>
      <c r="U28" s="72">
        <v>0.51714913537785412</v>
      </c>
      <c r="V28" s="72">
        <v>0.3795500143307538</v>
      </c>
      <c r="W28" s="72">
        <v>0.47762013948600363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72.742320205249271</v>
      </c>
      <c r="C29" s="72">
        <v>71.506934447973265</v>
      </c>
      <c r="D29" s="72">
        <v>69.219030411041231</v>
      </c>
      <c r="E29" s="72">
        <v>67.199861547744746</v>
      </c>
      <c r="F29" s="72">
        <v>59.03506805054429</v>
      </c>
      <c r="G29" s="72">
        <v>57.872594946906396</v>
      </c>
      <c r="H29" s="72">
        <v>50.644257914264095</v>
      </c>
      <c r="I29" s="72">
        <v>35.334680075426441</v>
      </c>
      <c r="J29" s="72">
        <v>33.453366230184436</v>
      </c>
      <c r="K29" s="72">
        <v>33.411227064315028</v>
      </c>
      <c r="L29" s="72">
        <v>36.363010530192945</v>
      </c>
      <c r="M29" s="72">
        <v>41.755622966623612</v>
      </c>
      <c r="N29" s="72">
        <v>42.851294949843741</v>
      </c>
      <c r="O29" s="72">
        <v>36.731476754597999</v>
      </c>
      <c r="P29" s="72">
        <v>33.868462368084025</v>
      </c>
      <c r="Q29" s="72">
        <v>29.409836076200222</v>
      </c>
      <c r="R29" s="72">
        <v>32.483140853050394</v>
      </c>
      <c r="S29" s="72">
        <v>34.888244004967994</v>
      </c>
      <c r="T29" s="72">
        <v>33.655775293780465</v>
      </c>
      <c r="U29" s="72">
        <v>36.715391229578678</v>
      </c>
      <c r="V29" s="72">
        <v>30.73227763447024</v>
      </c>
      <c r="W29" s="72">
        <v>25.482635903315181</v>
      </c>
      <c r="DA29" s="89" t="s">
        <v>384</v>
      </c>
    </row>
    <row r="30" spans="1:105" ht="12" customHeight="1" x14ac:dyDescent="0.25">
      <c r="A30" s="28" t="s">
        <v>192</v>
      </c>
      <c r="B30" s="72">
        <v>6.7498262447362158</v>
      </c>
      <c r="C30" s="72">
        <v>6.6524017534826392</v>
      </c>
      <c r="D30" s="72">
        <v>6.3614349998351534</v>
      </c>
      <c r="E30" s="72">
        <v>6.9896501827640005</v>
      </c>
      <c r="F30" s="72">
        <v>7.7914552045663674</v>
      </c>
      <c r="G30" s="72">
        <v>8.2087065226033076</v>
      </c>
      <c r="H30" s="72">
        <v>8.842953958996457</v>
      </c>
      <c r="I30" s="72">
        <v>9.4966843791910271</v>
      </c>
      <c r="J30" s="72">
        <v>10.130194372463274</v>
      </c>
      <c r="K30" s="72">
        <v>9.4821301282391293</v>
      </c>
      <c r="L30" s="72">
        <v>8.8868791810252024</v>
      </c>
      <c r="M30" s="72">
        <v>9.3118316433161255</v>
      </c>
      <c r="N30" s="72">
        <v>8.710761072459098</v>
      </c>
      <c r="O30" s="72">
        <v>7.4198395496819201</v>
      </c>
      <c r="P30" s="72">
        <v>7.2382895680372066</v>
      </c>
      <c r="Q30" s="72">
        <v>6.2179141354334426</v>
      </c>
      <c r="R30" s="72">
        <v>7.2567161968223051</v>
      </c>
      <c r="S30" s="72">
        <v>7.1020463957537956</v>
      </c>
      <c r="T30" s="72">
        <v>8.9580879461851666</v>
      </c>
      <c r="U30" s="72">
        <v>9.537084128871486</v>
      </c>
      <c r="V30" s="72">
        <v>9.8247175276868148</v>
      </c>
      <c r="W30" s="72">
        <v>11.535789522539837</v>
      </c>
      <c r="DA30" s="89" t="s">
        <v>385</v>
      </c>
    </row>
    <row r="31" spans="1:105" ht="12" customHeight="1" x14ac:dyDescent="0.25">
      <c r="A31" s="28" t="s">
        <v>207</v>
      </c>
      <c r="B31" s="72">
        <v>9.5726497821844188</v>
      </c>
      <c r="C31" s="72">
        <v>9.4308153834494188</v>
      </c>
      <c r="D31" s="72">
        <v>8.8648172617350554</v>
      </c>
      <c r="E31" s="72">
        <v>8.9705829371071957</v>
      </c>
      <c r="F31" s="72">
        <v>9.084656409614599</v>
      </c>
      <c r="G31" s="72">
        <v>9.0478065368681797</v>
      </c>
      <c r="H31" s="72">
        <v>9.1002862216600349</v>
      </c>
      <c r="I31" s="72">
        <v>8.5185964075867471</v>
      </c>
      <c r="J31" s="72">
        <v>9.2578531269398177</v>
      </c>
      <c r="K31" s="72">
        <v>9.3010924759793454</v>
      </c>
      <c r="L31" s="72">
        <v>8.8988439837057776</v>
      </c>
      <c r="M31" s="72">
        <v>9.5155664652532401</v>
      </c>
      <c r="N31" s="72">
        <v>9.7672856667477621</v>
      </c>
      <c r="O31" s="72">
        <v>9.4089852190185574</v>
      </c>
      <c r="P31" s="72">
        <v>9.5461364398964719</v>
      </c>
      <c r="Q31" s="72">
        <v>9.5391289370291723</v>
      </c>
      <c r="R31" s="72">
        <v>9.5320916907264213</v>
      </c>
      <c r="S31" s="72">
        <v>9.4105283271233393</v>
      </c>
      <c r="T31" s="72">
        <v>9.1000286615075954</v>
      </c>
      <c r="U31" s="72">
        <v>8.7656444062291001</v>
      </c>
      <c r="V31" s="72">
        <v>8.2879526129741095</v>
      </c>
      <c r="W31" s="72">
        <v>8.7895289958918497</v>
      </c>
      <c r="DA31" s="89" t="s">
        <v>386</v>
      </c>
    </row>
    <row r="32" spans="1:105" ht="12" customHeight="1" x14ac:dyDescent="0.25">
      <c r="A32" s="32" t="s">
        <v>53</v>
      </c>
      <c r="B32" s="77">
        <v>3.4758404147286583</v>
      </c>
      <c r="C32" s="77">
        <v>4.1155205283321799</v>
      </c>
      <c r="D32" s="77">
        <v>2.71397202288221</v>
      </c>
      <c r="E32" s="77">
        <v>5.8307566985604655</v>
      </c>
      <c r="F32" s="77">
        <v>12.756951348287938</v>
      </c>
      <c r="G32" s="77">
        <v>13.369788793287604</v>
      </c>
      <c r="H32" s="77">
        <v>23.859790814790131</v>
      </c>
      <c r="I32" s="77">
        <v>33.088536677863246</v>
      </c>
      <c r="J32" s="77">
        <v>41.733861960061539</v>
      </c>
      <c r="K32" s="77">
        <v>38.038246884962618</v>
      </c>
      <c r="L32" s="77">
        <v>26.240453598188019</v>
      </c>
      <c r="M32" s="77">
        <v>27.928956299298644</v>
      </c>
      <c r="N32" s="77">
        <v>27.670212273594942</v>
      </c>
      <c r="O32" s="77">
        <v>24.923753665926412</v>
      </c>
      <c r="P32" s="77">
        <v>23.736874025174032</v>
      </c>
      <c r="Q32" s="77">
        <v>15.796023188521595</v>
      </c>
      <c r="R32" s="77">
        <v>14.034916827955051</v>
      </c>
      <c r="S32" s="77">
        <v>8.9356947274021081</v>
      </c>
      <c r="T32" s="77">
        <v>18.069202030393662</v>
      </c>
      <c r="U32" s="77">
        <v>17.355327680383439</v>
      </c>
      <c r="V32" s="77">
        <v>17.376960221988611</v>
      </c>
      <c r="W32" s="77">
        <v>23.737787676916469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679.20440857232416</v>
      </c>
      <c r="C3" s="65">
        <f t="shared" si="0"/>
        <v>714.30003817413672</v>
      </c>
      <c r="D3" s="65">
        <f t="shared" si="0"/>
        <v>735.73283488526886</v>
      </c>
      <c r="E3" s="65">
        <f t="shared" si="0"/>
        <v>753.45548648440251</v>
      </c>
      <c r="F3" s="65">
        <f t="shared" si="0"/>
        <v>765.46304186524401</v>
      </c>
      <c r="G3" s="65">
        <f t="shared" si="0"/>
        <v>787.39678793257917</v>
      </c>
      <c r="H3" s="65">
        <f t="shared" si="0"/>
        <v>834.82327776889224</v>
      </c>
      <c r="I3" s="65">
        <f t="shared" si="0"/>
        <v>804.29727181161718</v>
      </c>
      <c r="J3" s="65">
        <f t="shared" si="0"/>
        <v>845.07547633222134</v>
      </c>
      <c r="K3" s="65">
        <f t="shared" si="0"/>
        <v>867.69365268827573</v>
      </c>
      <c r="L3" s="65">
        <f t="shared" si="0"/>
        <v>897.90523065881587</v>
      </c>
      <c r="M3" s="65">
        <f t="shared" si="0"/>
        <v>875.31753350186227</v>
      </c>
      <c r="N3" s="65">
        <f t="shared" si="0"/>
        <v>897.952303616775</v>
      </c>
      <c r="O3" s="65">
        <f t="shared" si="0"/>
        <v>873.31322562358355</v>
      </c>
      <c r="P3" s="65">
        <f t="shared" si="0"/>
        <v>834.48715548216751</v>
      </c>
      <c r="Q3" s="65">
        <f t="shared" si="0"/>
        <v>812.82392183302284</v>
      </c>
      <c r="R3" s="65">
        <f t="shared" ref="R3:V3" si="1">SUM(R4,R15,R17,R27)</f>
        <v>874.56927125313621</v>
      </c>
      <c r="S3" s="65">
        <f t="shared" si="1"/>
        <v>906.2138656773576</v>
      </c>
      <c r="T3" s="65">
        <f t="shared" si="1"/>
        <v>941.3456141774692</v>
      </c>
      <c r="U3" s="65">
        <f t="shared" si="1"/>
        <v>909.50593553917986</v>
      </c>
      <c r="V3" s="65">
        <f t="shared" si="1"/>
        <v>908.30612578261787</v>
      </c>
      <c r="W3" s="65">
        <f t="shared" ref="W3" si="2">SUM(W4,W15,W17,W27)</f>
        <v>1078.5081866769997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592.81233895730531</v>
      </c>
      <c r="C4" s="69">
        <f t="shared" si="3"/>
        <v>626.05030124588961</v>
      </c>
      <c r="D4" s="69">
        <f t="shared" si="3"/>
        <v>652.30288856381333</v>
      </c>
      <c r="E4" s="69">
        <f t="shared" si="3"/>
        <v>665.35215467384421</v>
      </c>
      <c r="F4" s="69">
        <f t="shared" si="3"/>
        <v>669.88652850356618</v>
      </c>
      <c r="G4" s="69">
        <f t="shared" si="3"/>
        <v>690.01455231479497</v>
      </c>
      <c r="H4" s="69">
        <f t="shared" si="3"/>
        <v>728.21005712219301</v>
      </c>
      <c r="I4" s="69">
        <f t="shared" si="3"/>
        <v>702.89051439583579</v>
      </c>
      <c r="J4" s="69">
        <f t="shared" si="3"/>
        <v>731.34710126320329</v>
      </c>
      <c r="K4" s="69">
        <f t="shared" si="3"/>
        <v>755.42963643057919</v>
      </c>
      <c r="L4" s="69">
        <f t="shared" si="3"/>
        <v>794.90383446009025</v>
      </c>
      <c r="M4" s="69">
        <f t="shared" si="3"/>
        <v>764.258787001467</v>
      </c>
      <c r="N4" s="69">
        <f t="shared" si="3"/>
        <v>783.95675302375457</v>
      </c>
      <c r="O4" s="69">
        <f t="shared" si="3"/>
        <v>767.96646737109938</v>
      </c>
      <c r="P4" s="69">
        <f t="shared" si="3"/>
        <v>729.19761840890794</v>
      </c>
      <c r="Q4" s="69">
        <f t="shared" si="3"/>
        <v>717.13087491800309</v>
      </c>
      <c r="R4" s="69">
        <f t="shared" ref="R4:V4" si="4">SUM(R5:R14)</f>
        <v>773.53223372802302</v>
      </c>
      <c r="S4" s="69">
        <f t="shared" si="4"/>
        <v>806.81372751661615</v>
      </c>
      <c r="T4" s="69">
        <f t="shared" si="4"/>
        <v>834.97435481648574</v>
      </c>
      <c r="U4" s="69">
        <f t="shared" si="4"/>
        <v>804.50281448211899</v>
      </c>
      <c r="V4" s="69">
        <f t="shared" si="4"/>
        <v>808.34881558034886</v>
      </c>
      <c r="W4" s="69">
        <f t="shared" ref="W4" si="5">SUM(W5:W14)</f>
        <v>939.10798791855939</v>
      </c>
      <c r="DA4" s="88" t="s">
        <v>390</v>
      </c>
    </row>
    <row r="5" spans="1:105" ht="12" customHeight="1" x14ac:dyDescent="0.25">
      <c r="A5" s="28" t="s">
        <v>51</v>
      </c>
      <c r="B5" s="72">
        <v>11.54933058394615</v>
      </c>
      <c r="C5" s="72">
        <v>11.613407495182322</v>
      </c>
      <c r="D5" s="72">
        <v>15.339964566301447</v>
      </c>
      <c r="E5" s="72">
        <v>18.214343619761596</v>
      </c>
      <c r="F5" s="72">
        <v>17.032839858851681</v>
      </c>
      <c r="G5" s="72">
        <v>19.806067127901148</v>
      </c>
      <c r="H5" s="72">
        <v>26.030197322870109</v>
      </c>
      <c r="I5" s="72">
        <v>27.968904552372386</v>
      </c>
      <c r="J5" s="72">
        <v>29.276651455142002</v>
      </c>
      <c r="K5" s="72">
        <v>27.420889574753577</v>
      </c>
      <c r="L5" s="72">
        <v>36.715836011271321</v>
      </c>
      <c r="M5" s="72">
        <v>38.137277792217994</v>
      </c>
      <c r="N5" s="72">
        <v>37.988037850491118</v>
      </c>
      <c r="O5" s="72">
        <v>39.685388260410811</v>
      </c>
      <c r="P5" s="72">
        <v>33.526514113630896</v>
      </c>
      <c r="Q5" s="72">
        <v>27.074585029745037</v>
      </c>
      <c r="R5" s="72">
        <v>29.669755920502698</v>
      </c>
      <c r="S5" s="72">
        <v>34.013466254214237</v>
      </c>
      <c r="T5" s="72">
        <v>35.667007957725701</v>
      </c>
      <c r="U5" s="72">
        <v>27.873978528814963</v>
      </c>
      <c r="V5" s="72">
        <v>21.302208057917429</v>
      </c>
      <c r="W5" s="72">
        <v>25.829148827908355</v>
      </c>
      <c r="DA5" s="89" t="s">
        <v>391</v>
      </c>
    </row>
    <row r="6" spans="1:105" ht="12" customHeight="1" x14ac:dyDescent="0.25">
      <c r="A6" s="28" t="s">
        <v>74</v>
      </c>
      <c r="B6" s="72">
        <v>2.8274254198631716</v>
      </c>
      <c r="C6" s="72">
        <v>2.9100156622512574</v>
      </c>
      <c r="D6" s="72">
        <v>2.9608114525333451</v>
      </c>
      <c r="E6" s="72">
        <v>2.8771261167989226</v>
      </c>
      <c r="F6" s="72">
        <v>2.5421810487899466</v>
      </c>
      <c r="G6" s="72">
        <v>2.5741480280184579</v>
      </c>
      <c r="H6" s="72">
        <v>2.3244734365812456</v>
      </c>
      <c r="I6" s="72">
        <v>1.6691096697423728</v>
      </c>
      <c r="J6" s="72">
        <v>1.5346949303629864</v>
      </c>
      <c r="K6" s="72">
        <v>1.599369335620576</v>
      </c>
      <c r="L6" s="72">
        <v>1.845988403677298</v>
      </c>
      <c r="M6" s="72">
        <v>1.9950352881440905</v>
      </c>
      <c r="N6" s="72">
        <v>2.1053439541732519</v>
      </c>
      <c r="O6" s="72">
        <v>1.8820190173352056</v>
      </c>
      <c r="P6" s="72">
        <v>1.6086623432412073</v>
      </c>
      <c r="Q6" s="72">
        <v>1.3498680337749966</v>
      </c>
      <c r="R6" s="72">
        <v>1.4772980480698954</v>
      </c>
      <c r="S6" s="72">
        <v>1.5703421691193264</v>
      </c>
      <c r="T6" s="72">
        <v>1.1640729936675602</v>
      </c>
      <c r="U6" s="72">
        <v>1.2346285984048415</v>
      </c>
      <c r="V6" s="72">
        <v>1.1684520326552346</v>
      </c>
      <c r="W6" s="72">
        <v>1.1705939611979761</v>
      </c>
      <c r="DA6" s="89" t="s">
        <v>392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0.5238830462960794</v>
      </c>
      <c r="H7" s="72">
        <v>0.52404017915297663</v>
      </c>
      <c r="I7" s="72">
        <v>0.53146729187918951</v>
      </c>
      <c r="J7" s="72">
        <v>1.0684423453555032</v>
      </c>
      <c r="K7" s="72">
        <v>1.6196381953821708</v>
      </c>
      <c r="L7" s="72">
        <v>3.8429592303368301</v>
      </c>
      <c r="M7" s="72">
        <v>4.4081489700622143</v>
      </c>
      <c r="N7" s="72">
        <v>6.6692799914492502</v>
      </c>
      <c r="O7" s="72">
        <v>5.6140646143876225</v>
      </c>
      <c r="P7" s="72">
        <v>6.2089153978802498</v>
      </c>
      <c r="Q7" s="72">
        <v>5.1199940009635565</v>
      </c>
      <c r="R7" s="72">
        <v>8.2311854511309264</v>
      </c>
      <c r="S7" s="72">
        <v>11.255670067024932</v>
      </c>
      <c r="T7" s="72">
        <v>13.424698161410792</v>
      </c>
      <c r="U7" s="72">
        <v>13.039417149950918</v>
      </c>
      <c r="V7" s="72">
        <v>13.672190690779644</v>
      </c>
      <c r="W7" s="72">
        <v>15.637716966915116</v>
      </c>
      <c r="DA7" s="89" t="s">
        <v>393</v>
      </c>
    </row>
    <row r="8" spans="1:105" ht="12" customHeight="1" x14ac:dyDescent="0.25">
      <c r="A8" s="28" t="s">
        <v>192</v>
      </c>
      <c r="B8" s="72">
        <v>42.972749007484452</v>
      </c>
      <c r="C8" s="72">
        <v>45.04728640447118</v>
      </c>
      <c r="D8" s="72">
        <v>47.414308870952063</v>
      </c>
      <c r="E8" s="72">
        <v>51.390967647834742</v>
      </c>
      <c r="F8" s="72">
        <v>56.22773744040682</v>
      </c>
      <c r="G8" s="72">
        <v>60.846326495101543</v>
      </c>
      <c r="H8" s="72">
        <v>64.327418094738078</v>
      </c>
      <c r="I8" s="72">
        <v>69.137597120001459</v>
      </c>
      <c r="J8" s="72">
        <v>69.163679815339307</v>
      </c>
      <c r="K8" s="72">
        <v>70.610127834098549</v>
      </c>
      <c r="L8" s="72">
        <v>80.037004624257392</v>
      </c>
      <c r="M8" s="72">
        <v>73.610731195952113</v>
      </c>
      <c r="N8" s="72">
        <v>70.445326601964183</v>
      </c>
      <c r="O8" s="72">
        <v>66.115631459793789</v>
      </c>
      <c r="P8" s="72">
        <v>64.875268103362004</v>
      </c>
      <c r="Q8" s="72">
        <v>68.451826256105988</v>
      </c>
      <c r="R8" s="72">
        <v>83.473115065744295</v>
      </c>
      <c r="S8" s="72">
        <v>91.121461720671832</v>
      </c>
      <c r="T8" s="72">
        <v>99.476281269431368</v>
      </c>
      <c r="U8" s="72">
        <v>99.004418251917983</v>
      </c>
      <c r="V8" s="72">
        <v>110.22746856613949</v>
      </c>
      <c r="W8" s="72">
        <v>138.69780683237266</v>
      </c>
      <c r="DA8" s="89" t="s">
        <v>394</v>
      </c>
    </row>
    <row r="9" spans="1:105" ht="12" customHeight="1" x14ac:dyDescent="0.25">
      <c r="A9" s="28" t="s">
        <v>207</v>
      </c>
      <c r="B9" s="72">
        <v>206.12430984554081</v>
      </c>
      <c r="C9" s="72">
        <v>213.63677846990271</v>
      </c>
      <c r="D9" s="72">
        <v>212.88691361365838</v>
      </c>
      <c r="E9" s="72">
        <v>218.85612747287041</v>
      </c>
      <c r="F9" s="72">
        <v>227.8824170563212</v>
      </c>
      <c r="G9" s="72">
        <v>240.27926211949304</v>
      </c>
      <c r="H9" s="72">
        <v>255.74232409226158</v>
      </c>
      <c r="I9" s="72">
        <v>252.70341783670719</v>
      </c>
      <c r="J9" s="72">
        <v>271.96865810057812</v>
      </c>
      <c r="K9" s="72">
        <v>286.07129684175379</v>
      </c>
      <c r="L9" s="72">
        <v>291.75359919377786</v>
      </c>
      <c r="M9" s="72">
        <v>292.56105549531185</v>
      </c>
      <c r="N9" s="72">
        <v>305.89814322479128</v>
      </c>
      <c r="O9" s="72">
        <v>305.07543535524087</v>
      </c>
      <c r="P9" s="72">
        <v>287.7913467418004</v>
      </c>
      <c r="Q9" s="72">
        <v>278.93033873272833</v>
      </c>
      <c r="R9" s="72">
        <v>277.00049987127335</v>
      </c>
      <c r="S9" s="72">
        <v>271.93923983279808</v>
      </c>
      <c r="T9" s="72">
        <v>282.13842533514901</v>
      </c>
      <c r="U9" s="72">
        <v>275.90414808005369</v>
      </c>
      <c r="V9" s="72">
        <v>280.11431399713615</v>
      </c>
      <c r="W9" s="72">
        <v>279.7146078622269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324.11126205618507</v>
      </c>
      <c r="C11" s="72">
        <v>347.42380227185714</v>
      </c>
      <c r="D11" s="72">
        <v>368.14679778629318</v>
      </c>
      <c r="E11" s="72">
        <v>368.32408223777657</v>
      </c>
      <c r="F11" s="72">
        <v>360.35254303600539</v>
      </c>
      <c r="G11" s="72">
        <v>359.18967045263855</v>
      </c>
      <c r="H11" s="72">
        <v>370.51334654016648</v>
      </c>
      <c r="I11" s="72">
        <v>340.95763082897747</v>
      </c>
      <c r="J11" s="72">
        <v>346.43269662026375</v>
      </c>
      <c r="K11" s="72">
        <v>355.41191284660232</v>
      </c>
      <c r="L11" s="72">
        <v>367.61826521979089</v>
      </c>
      <c r="M11" s="72">
        <v>340.01757631265519</v>
      </c>
      <c r="N11" s="72">
        <v>345.43717294707176</v>
      </c>
      <c r="O11" s="72">
        <v>334.6046419871646</v>
      </c>
      <c r="P11" s="72">
        <v>316.10532936095046</v>
      </c>
      <c r="Q11" s="72">
        <v>310.81590777819855</v>
      </c>
      <c r="R11" s="72">
        <v>340.84627218890347</v>
      </c>
      <c r="S11" s="72">
        <v>351.43242413039849</v>
      </c>
      <c r="T11" s="72">
        <v>353.05962796394846</v>
      </c>
      <c r="U11" s="72">
        <v>336.90202721459224</v>
      </c>
      <c r="V11" s="72">
        <v>321.278736411377</v>
      </c>
      <c r="W11" s="72">
        <v>379.07292221538756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2.2457824415549443</v>
      </c>
      <c r="P12" s="72">
        <v>3.6940588794595679</v>
      </c>
      <c r="Q12" s="72">
        <v>6.4362536982384349</v>
      </c>
      <c r="R12" s="72">
        <v>11.76913049418472</v>
      </c>
      <c r="S12" s="72">
        <v>22.78565355593647</v>
      </c>
      <c r="T12" s="72">
        <v>33.074371500851726</v>
      </c>
      <c r="U12" s="72">
        <v>34.576661109042831</v>
      </c>
      <c r="V12" s="72">
        <v>40.980152453140363</v>
      </c>
      <c r="W12" s="72">
        <v>85.863199506856688</v>
      </c>
      <c r="DA12" s="89" t="s">
        <v>398</v>
      </c>
    </row>
    <row r="13" spans="1:105" ht="12" customHeight="1" x14ac:dyDescent="0.25">
      <c r="A13" s="73" t="s">
        <v>94</v>
      </c>
      <c r="B13" s="74">
        <v>0.66720765906035939</v>
      </c>
      <c r="C13" s="74">
        <v>0.72099347786360735</v>
      </c>
      <c r="D13" s="74">
        <v>0.78201176567742969</v>
      </c>
      <c r="E13" s="74">
        <v>0.85110578753381017</v>
      </c>
      <c r="F13" s="74">
        <v>0.95804211351704627</v>
      </c>
      <c r="G13" s="74">
        <v>1.7503395676826035</v>
      </c>
      <c r="H13" s="74">
        <v>3.4612728496175067</v>
      </c>
      <c r="I13" s="74">
        <v>4.7841599623313877</v>
      </c>
      <c r="J13" s="74">
        <v>6.6215068050644259</v>
      </c>
      <c r="K13" s="74">
        <v>7.3136582965152028</v>
      </c>
      <c r="L13" s="74">
        <v>7.4166983620225517</v>
      </c>
      <c r="M13" s="74">
        <v>8.1094982792207073</v>
      </c>
      <c r="N13" s="74">
        <v>9.9375406294523145</v>
      </c>
      <c r="O13" s="74">
        <v>7.4546007512489005</v>
      </c>
      <c r="P13" s="74">
        <v>10.444700495792143</v>
      </c>
      <c r="Q13" s="74">
        <v>14.184776439491225</v>
      </c>
      <c r="R13" s="74">
        <v>15.935719288920479</v>
      </c>
      <c r="S13" s="74">
        <v>17.409478575249249</v>
      </c>
      <c r="T13" s="74">
        <v>11.423634356256901</v>
      </c>
      <c r="U13" s="74">
        <v>10.605230570906857</v>
      </c>
      <c r="V13" s="74">
        <v>14.182271696431517</v>
      </c>
      <c r="W13" s="74">
        <v>7.0088251972224365</v>
      </c>
      <c r="DA13" s="90" t="s">
        <v>399</v>
      </c>
    </row>
    <row r="14" spans="1:105" ht="12" customHeight="1" x14ac:dyDescent="0.25">
      <c r="A14" s="75" t="s">
        <v>97</v>
      </c>
      <c r="B14" s="76">
        <v>4.5600543852252304</v>
      </c>
      <c r="C14" s="76">
        <v>4.6980174643613744</v>
      </c>
      <c r="D14" s="76">
        <v>4.7720805083974769</v>
      </c>
      <c r="E14" s="76">
        <v>4.8384017912681188</v>
      </c>
      <c r="F14" s="76">
        <v>4.8907679496739922</v>
      </c>
      <c r="G14" s="76">
        <v>5.0448554776633703</v>
      </c>
      <c r="H14" s="76">
        <v>5.2869846068049462</v>
      </c>
      <c r="I14" s="76">
        <v>5.1382271338243646</v>
      </c>
      <c r="J14" s="76">
        <v>5.2807711910971733</v>
      </c>
      <c r="K14" s="76">
        <v>5.382743505852976</v>
      </c>
      <c r="L14" s="76">
        <v>5.6734834149562303</v>
      </c>
      <c r="M14" s="76">
        <v>5.419463667902801</v>
      </c>
      <c r="N14" s="76">
        <v>5.4759078243615011</v>
      </c>
      <c r="O14" s="76">
        <v>5.2889034839625744</v>
      </c>
      <c r="P14" s="76">
        <v>4.942822972790994</v>
      </c>
      <c r="Q14" s="76">
        <v>4.7673249487569596</v>
      </c>
      <c r="R14" s="76">
        <v>5.1292573992931265</v>
      </c>
      <c r="S14" s="76">
        <v>5.2859912112035206</v>
      </c>
      <c r="T14" s="76">
        <v>5.546235278044251</v>
      </c>
      <c r="U14" s="76">
        <v>5.3623049784347794</v>
      </c>
      <c r="V14" s="76">
        <v>5.4230216747720599</v>
      </c>
      <c r="W14" s="76">
        <v>6.1131665484716926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2.2583565569423048E-3</v>
      </c>
      <c r="C15" s="69">
        <f t="shared" si="6"/>
        <v>2.808069832638334E-3</v>
      </c>
      <c r="D15" s="69">
        <f t="shared" si="6"/>
        <v>4.0332460056309201E-3</v>
      </c>
      <c r="E15" s="69">
        <f t="shared" si="6"/>
        <v>8.4102490484538502E-3</v>
      </c>
      <c r="F15" s="69">
        <f t="shared" si="6"/>
        <v>1.6009440775428763E-2</v>
      </c>
      <c r="G15" s="69">
        <f t="shared" si="6"/>
        <v>3.0256035951293066E-2</v>
      </c>
      <c r="H15" s="69">
        <f t="shared" si="6"/>
        <v>7.7051564468275449E-2</v>
      </c>
      <c r="I15" s="69">
        <f t="shared" si="6"/>
        <v>8.1120135381737485E-2</v>
      </c>
      <c r="J15" s="69">
        <f t="shared" si="6"/>
        <v>0.10486761955733287</v>
      </c>
      <c r="K15" s="69">
        <f t="shared" si="6"/>
        <v>0.13556908765750766</v>
      </c>
      <c r="L15" s="69">
        <f t="shared" si="6"/>
        <v>0.43386559306493272</v>
      </c>
      <c r="M15" s="69">
        <f t="shared" si="6"/>
        <v>0.19038506131672339</v>
      </c>
      <c r="N15" s="69">
        <f t="shared" si="6"/>
        <v>0.33124093622345202</v>
      </c>
      <c r="O15" s="69">
        <f t="shared" si="6"/>
        <v>0.25483015326661623</v>
      </c>
      <c r="P15" s="69">
        <f t="shared" si="6"/>
        <v>0.438428133225998</v>
      </c>
      <c r="Q15" s="69">
        <f t="shared" si="6"/>
        <v>0.38843940070054805</v>
      </c>
      <c r="R15" s="69">
        <f t="shared" si="6"/>
        <v>0.35024070607615743</v>
      </c>
      <c r="S15" s="69">
        <f t="shared" si="6"/>
        <v>0.35847057657042142</v>
      </c>
      <c r="T15" s="69">
        <f t="shared" si="6"/>
        <v>0.49966488551352489</v>
      </c>
      <c r="U15" s="69">
        <f t="shared" si="6"/>
        <v>0.44608836554005582</v>
      </c>
      <c r="V15" s="69">
        <f t="shared" si="6"/>
        <v>0.39809991345087181</v>
      </c>
      <c r="W15" s="69">
        <f t="shared" si="6"/>
        <v>0.81769390893447291</v>
      </c>
      <c r="DA15" s="88" t="s">
        <v>401</v>
      </c>
    </row>
    <row r="16" spans="1:105" ht="12" customHeight="1" x14ac:dyDescent="0.25">
      <c r="A16" s="28" t="s">
        <v>91</v>
      </c>
      <c r="B16" s="72">
        <v>2.2583565569423048E-3</v>
      </c>
      <c r="C16" s="72">
        <v>2.808069832638334E-3</v>
      </c>
      <c r="D16" s="72">
        <v>4.0332460056309201E-3</v>
      </c>
      <c r="E16" s="72">
        <v>8.4102490484538502E-3</v>
      </c>
      <c r="F16" s="72">
        <v>1.6009440775428763E-2</v>
      </c>
      <c r="G16" s="72">
        <v>3.0256035951293066E-2</v>
      </c>
      <c r="H16" s="72">
        <v>7.7051564468275449E-2</v>
      </c>
      <c r="I16" s="72">
        <v>8.1120135381737485E-2</v>
      </c>
      <c r="J16" s="72">
        <v>0.10486761955733287</v>
      </c>
      <c r="K16" s="72">
        <v>0.13556908765750766</v>
      </c>
      <c r="L16" s="72">
        <v>0.43386559306493272</v>
      </c>
      <c r="M16" s="72">
        <v>0.19038506131672339</v>
      </c>
      <c r="N16" s="72">
        <v>0.33124093622345202</v>
      </c>
      <c r="O16" s="72">
        <v>0.25483015326661623</v>
      </c>
      <c r="P16" s="72">
        <v>0.438428133225998</v>
      </c>
      <c r="Q16" s="72">
        <v>0.38843940070054805</v>
      </c>
      <c r="R16" s="72">
        <v>0.35024070607615743</v>
      </c>
      <c r="S16" s="72">
        <v>0.35847057657042142</v>
      </c>
      <c r="T16" s="72">
        <v>0.49966488551352489</v>
      </c>
      <c r="U16" s="72">
        <v>0.44608836554005582</v>
      </c>
      <c r="V16" s="72">
        <v>0.39809991345087181</v>
      </c>
      <c r="W16" s="72">
        <v>0.81769390893447291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32.968686545431233</v>
      </c>
      <c r="C17" s="69">
        <f t="shared" si="7"/>
        <v>35.109067007025303</v>
      </c>
      <c r="D17" s="69">
        <f t="shared" si="7"/>
        <v>32.977482840357744</v>
      </c>
      <c r="E17" s="69">
        <f t="shared" si="7"/>
        <v>35.943915471101953</v>
      </c>
      <c r="F17" s="69">
        <f t="shared" si="7"/>
        <v>42.318601092270399</v>
      </c>
      <c r="G17" s="69">
        <f t="shared" si="7"/>
        <v>43.946889350858669</v>
      </c>
      <c r="H17" s="69">
        <f t="shared" si="7"/>
        <v>48.855918329849786</v>
      </c>
      <c r="I17" s="69">
        <f t="shared" si="7"/>
        <v>45.440807965553809</v>
      </c>
      <c r="J17" s="69">
        <f t="shared" si="7"/>
        <v>51.454683056947552</v>
      </c>
      <c r="K17" s="69">
        <f t="shared" si="7"/>
        <v>53.049508232028074</v>
      </c>
      <c r="L17" s="69">
        <f t="shared" si="7"/>
        <v>51.063095300435016</v>
      </c>
      <c r="M17" s="69">
        <f t="shared" si="7"/>
        <v>54.222223064333214</v>
      </c>
      <c r="N17" s="69">
        <f t="shared" si="7"/>
        <v>56.659374914340283</v>
      </c>
      <c r="O17" s="69">
        <f t="shared" si="7"/>
        <v>54.554760559622039</v>
      </c>
      <c r="P17" s="69">
        <f t="shared" si="7"/>
        <v>56.86640761691234</v>
      </c>
      <c r="Q17" s="69">
        <f t="shared" si="7"/>
        <v>56.584399802258318</v>
      </c>
      <c r="R17" s="69">
        <f t="shared" ref="R17:V17" si="8">SUM(R18:R26)</f>
        <v>60.784258615962571</v>
      </c>
      <c r="S17" s="69">
        <f t="shared" si="8"/>
        <v>61.678657580904982</v>
      </c>
      <c r="T17" s="69">
        <f t="shared" si="8"/>
        <v>60.958140815275051</v>
      </c>
      <c r="U17" s="69">
        <f t="shared" si="8"/>
        <v>57.939248776569755</v>
      </c>
      <c r="V17" s="69">
        <f t="shared" si="8"/>
        <v>56.208546162224479</v>
      </c>
      <c r="W17" s="69">
        <f t="shared" ref="W17" si="9">SUM(W18:W26)</f>
        <v>91.20052809307154</v>
      </c>
      <c r="DA17" s="88" t="s">
        <v>403</v>
      </c>
    </row>
    <row r="18" spans="1:105" ht="12" customHeight="1" x14ac:dyDescent="0.25">
      <c r="A18" s="28" t="s">
        <v>51</v>
      </c>
      <c r="B18" s="72">
        <v>0.61078646168268402</v>
      </c>
      <c r="C18" s="72">
        <v>0.59899588280533977</v>
      </c>
      <c r="D18" s="72">
        <v>0.75886565896115543</v>
      </c>
      <c r="E18" s="72">
        <v>0.93734709675653982</v>
      </c>
      <c r="F18" s="72">
        <v>0.88217599052810003</v>
      </c>
      <c r="G18" s="72">
        <v>1.0056213758917401</v>
      </c>
      <c r="H18" s="72">
        <v>1.2699879771923286</v>
      </c>
      <c r="I18" s="72">
        <v>1.4374684683761223</v>
      </c>
      <c r="J18" s="72">
        <v>1.5243696941797273</v>
      </c>
      <c r="K18" s="72">
        <v>1.4642012527508537</v>
      </c>
      <c r="L18" s="72">
        <v>1.9710141955235416</v>
      </c>
      <c r="M18" s="72">
        <v>2.2139755430796568</v>
      </c>
      <c r="N18" s="72">
        <v>2.2329201989684067</v>
      </c>
      <c r="O18" s="72">
        <v>2.3840516519953483</v>
      </c>
      <c r="P18" s="72">
        <v>2.1561085424766189</v>
      </c>
      <c r="Q18" s="72">
        <v>1.8124164842546753</v>
      </c>
      <c r="R18" s="72">
        <v>1.9750859357424588</v>
      </c>
      <c r="S18" s="72">
        <v>2.2637971810152866</v>
      </c>
      <c r="T18" s="72">
        <v>2.1457965209641623</v>
      </c>
      <c r="U18" s="72">
        <v>1.7561709128580878</v>
      </c>
      <c r="V18" s="72">
        <v>1.3171134720466942</v>
      </c>
      <c r="W18" s="72">
        <v>2.0524556716246249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0.10596267079640972</v>
      </c>
      <c r="C19" s="72">
        <v>0.10610467765112391</v>
      </c>
      <c r="D19" s="72">
        <v>0.10476922772302093</v>
      </c>
      <c r="E19" s="72">
        <v>0.10492944192365422</v>
      </c>
      <c r="F19" s="72">
        <v>9.3941799665381062E-2</v>
      </c>
      <c r="G19" s="72">
        <v>9.4132618965776169E-2</v>
      </c>
      <c r="H19" s="72">
        <v>8.2728157007896264E-2</v>
      </c>
      <c r="I19" s="72">
        <v>6.2832273878538097E-2</v>
      </c>
      <c r="J19" s="72">
        <v>5.7605997163794803E-2</v>
      </c>
      <c r="K19" s="72">
        <v>6.0590115590136308E-2</v>
      </c>
      <c r="L19" s="72">
        <v>6.9144429193716023E-2</v>
      </c>
      <c r="M19" s="72">
        <v>7.8984846588776927E-2</v>
      </c>
      <c r="N19" s="72">
        <v>8.1240607569228712E-2</v>
      </c>
      <c r="O19" s="72">
        <v>7.22353365491223E-2</v>
      </c>
      <c r="P19" s="72">
        <v>6.6952698617412681E-2</v>
      </c>
      <c r="Q19" s="72">
        <v>5.98496834762954E-2</v>
      </c>
      <c r="R19" s="72">
        <v>6.9033162091571232E-2</v>
      </c>
      <c r="S19" s="72">
        <v>7.9293012454318995E-2</v>
      </c>
      <c r="T19" s="72">
        <v>8.5286307627250202E-2</v>
      </c>
      <c r="U19" s="72">
        <v>8.9836030643081904E-2</v>
      </c>
      <c r="V19" s="72">
        <v>9.2777683721712398E-2</v>
      </c>
      <c r="W19" s="72">
        <v>0.18977616718856014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3.2924202658179372E-2</v>
      </c>
      <c r="H20" s="72">
        <v>3.4587045070679064E-2</v>
      </c>
      <c r="I20" s="72">
        <v>3.3790291947236081E-2</v>
      </c>
      <c r="J20" s="72">
        <v>7.3950605296722899E-2</v>
      </c>
      <c r="K20" s="72">
        <v>0.11179887762939843</v>
      </c>
      <c r="L20" s="72">
        <v>0.24316307358405467</v>
      </c>
      <c r="M20" s="72">
        <v>0.30755941360742317</v>
      </c>
      <c r="N20" s="72">
        <v>0.47371119816495172</v>
      </c>
      <c r="O20" s="72">
        <v>0.39219282939736538</v>
      </c>
      <c r="P20" s="72">
        <v>0.47542153972357909</v>
      </c>
      <c r="Q20" s="72">
        <v>0.39625514183113264</v>
      </c>
      <c r="R20" s="72">
        <v>0.63434581593159944</v>
      </c>
      <c r="S20" s="72">
        <v>0.8449394303965414</v>
      </c>
      <c r="T20" s="72">
        <v>0.96221548460959783</v>
      </c>
      <c r="U20" s="72">
        <v>0.92191795985652025</v>
      </c>
      <c r="V20" s="72">
        <v>0.93778392307478808</v>
      </c>
      <c r="W20" s="72">
        <v>1.4981180940063885</v>
      </c>
      <c r="DA20" s="89" t="s">
        <v>406</v>
      </c>
    </row>
    <row r="21" spans="1:105" ht="12" customHeight="1" x14ac:dyDescent="0.25">
      <c r="A21" s="28" t="s">
        <v>192</v>
      </c>
      <c r="B21" s="72">
        <v>2.3356382833779028</v>
      </c>
      <c r="C21" s="72">
        <v>2.4676231931370922</v>
      </c>
      <c r="D21" s="72">
        <v>2.3467332226363542</v>
      </c>
      <c r="E21" s="72">
        <v>2.7287271412487666</v>
      </c>
      <c r="F21" s="72">
        <v>3.498689435864601</v>
      </c>
      <c r="G21" s="72">
        <v>3.8229254584995713</v>
      </c>
      <c r="H21" s="72">
        <v>4.2431137991142993</v>
      </c>
      <c r="I21" s="72">
        <v>4.3912469912637455</v>
      </c>
      <c r="J21" s="72">
        <v>4.7790321430452174</v>
      </c>
      <c r="K21" s="72">
        <v>4.8674242362503222</v>
      </c>
      <c r="L21" s="72">
        <v>5.0606915894960123</v>
      </c>
      <c r="M21" s="72">
        <v>5.1339207377805964</v>
      </c>
      <c r="N21" s="72">
        <v>5.0036401026174122</v>
      </c>
      <c r="O21" s="72">
        <v>4.6179844307377005</v>
      </c>
      <c r="P21" s="72">
        <v>4.9685562056685546</v>
      </c>
      <c r="Q21" s="72">
        <v>5.3142270378750034</v>
      </c>
      <c r="R21" s="72">
        <v>6.4636900306573493</v>
      </c>
      <c r="S21" s="72">
        <v>6.8655686314749085</v>
      </c>
      <c r="T21" s="72">
        <v>7.1413382412919511</v>
      </c>
      <c r="U21" s="72">
        <v>7.0029393512734401</v>
      </c>
      <c r="V21" s="72">
        <v>7.564616020398593</v>
      </c>
      <c r="W21" s="72">
        <v>13.286120695382849</v>
      </c>
      <c r="DA21" s="89" t="s">
        <v>407</v>
      </c>
    </row>
    <row r="22" spans="1:105" ht="12" customHeight="1" x14ac:dyDescent="0.25">
      <c r="A22" s="28" t="s">
        <v>207</v>
      </c>
      <c r="B22" s="72">
        <v>8.773185265006946</v>
      </c>
      <c r="C22" s="72">
        <v>8.8776404399343889</v>
      </c>
      <c r="D22" s="72">
        <v>8.5888355573022803</v>
      </c>
      <c r="E22" s="72">
        <v>9.0220526169460786</v>
      </c>
      <c r="F22" s="72">
        <v>9.3289009482936489</v>
      </c>
      <c r="G22" s="72">
        <v>9.5565702560210077</v>
      </c>
      <c r="H22" s="72">
        <v>9.730083951678477</v>
      </c>
      <c r="I22" s="72">
        <v>10.264409504104091</v>
      </c>
      <c r="J22" s="72">
        <v>11.370181791804011</v>
      </c>
      <c r="K22" s="72">
        <v>12.573984144206239</v>
      </c>
      <c r="L22" s="72">
        <v>13.15049817996143</v>
      </c>
      <c r="M22" s="72">
        <v>14.553635876944227</v>
      </c>
      <c r="N22" s="72">
        <v>15.542698104770944</v>
      </c>
      <c r="O22" s="72">
        <v>15.849831827279397</v>
      </c>
      <c r="P22" s="72">
        <v>15.940372487105686</v>
      </c>
      <c r="Q22" s="72">
        <v>16.016735119795733</v>
      </c>
      <c r="R22" s="72">
        <v>15.826465463435406</v>
      </c>
      <c r="S22" s="72">
        <v>15.528349091431283</v>
      </c>
      <c r="T22" s="72">
        <v>15.358379415371488</v>
      </c>
      <c r="U22" s="72">
        <v>15.004865249504563</v>
      </c>
      <c r="V22" s="72">
        <v>14.915800309078524</v>
      </c>
      <c r="W22" s="72">
        <v>22.174979509725908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17.615882405646577</v>
      </c>
      <c r="C24" s="72">
        <v>19.029685497819855</v>
      </c>
      <c r="D24" s="72">
        <v>18.21314607597272</v>
      </c>
      <c r="E24" s="72">
        <v>19.546725292914466</v>
      </c>
      <c r="F24" s="72">
        <v>22.415658650606382</v>
      </c>
      <c r="G24" s="72">
        <v>22.579368449866092</v>
      </c>
      <c r="H24" s="72">
        <v>24.469871798147</v>
      </c>
      <c r="I24" s="72">
        <v>21.672798080266915</v>
      </c>
      <c r="J24" s="72">
        <v>23.964494818716396</v>
      </c>
      <c r="K24" s="72">
        <v>24.528410934567965</v>
      </c>
      <c r="L24" s="72">
        <v>23.266904871611622</v>
      </c>
      <c r="M24" s="72">
        <v>23.710192923404076</v>
      </c>
      <c r="N24" s="72">
        <v>24.525623837024295</v>
      </c>
      <c r="O24" s="72">
        <v>23.360493701024744</v>
      </c>
      <c r="P24" s="72">
        <v>24.216775626294233</v>
      </c>
      <c r="Q24" s="72">
        <v>24.077659789806813</v>
      </c>
      <c r="R24" s="72">
        <v>26.315302589162275</v>
      </c>
      <c r="S24" s="72">
        <v>26.428537308672094</v>
      </c>
      <c r="T24" s="72">
        <v>25.346528517862449</v>
      </c>
      <c r="U24" s="72">
        <v>23.852208741517131</v>
      </c>
      <c r="V24" s="72">
        <v>22.040641195672272</v>
      </c>
      <c r="W24" s="72">
        <v>36.347696817000667</v>
      </c>
      <c r="DA24" s="89" t="s">
        <v>410</v>
      </c>
    </row>
    <row r="25" spans="1:105" ht="12" customHeight="1" x14ac:dyDescent="0.25">
      <c r="A25" s="73" t="s">
        <v>53</v>
      </c>
      <c r="B25" s="74">
        <v>3.5272314589207103</v>
      </c>
      <c r="C25" s="74">
        <v>4.0290173156775033</v>
      </c>
      <c r="D25" s="74">
        <v>2.9651330977622141</v>
      </c>
      <c r="E25" s="74">
        <v>3.6041338813124404</v>
      </c>
      <c r="F25" s="74">
        <v>6.0992342673122861</v>
      </c>
      <c r="G25" s="74">
        <v>6.8553469889562981</v>
      </c>
      <c r="H25" s="74">
        <v>9.0255456016391129</v>
      </c>
      <c r="I25" s="74">
        <v>7.578262355717162</v>
      </c>
      <c r="J25" s="74">
        <v>9.6850480067416811</v>
      </c>
      <c r="K25" s="74">
        <v>9.4430986710331588</v>
      </c>
      <c r="L25" s="74">
        <v>7.3016789610646384</v>
      </c>
      <c r="M25" s="74">
        <v>8.2239537229284565</v>
      </c>
      <c r="N25" s="74">
        <v>8.7995408652250493</v>
      </c>
      <c r="O25" s="74">
        <v>7.8779707826383554</v>
      </c>
      <c r="P25" s="74">
        <v>9.0422205170262551</v>
      </c>
      <c r="Q25" s="74">
        <v>8.9072565452186669</v>
      </c>
      <c r="R25" s="74">
        <v>9.5003356189419108</v>
      </c>
      <c r="S25" s="74">
        <v>9.6681729254605511</v>
      </c>
      <c r="T25" s="74">
        <v>9.918596327548153</v>
      </c>
      <c r="U25" s="74">
        <v>9.3113105309169306</v>
      </c>
      <c r="V25" s="74">
        <v>9.339813558231894</v>
      </c>
      <c r="W25" s="74">
        <v>15.651381138142545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53.421124713030707</v>
      </c>
      <c r="C27" s="69">
        <f t="shared" si="10"/>
        <v>53.137861851389125</v>
      </c>
      <c r="D27" s="69">
        <f t="shared" si="10"/>
        <v>50.44843023509209</v>
      </c>
      <c r="E27" s="69">
        <f t="shared" si="10"/>
        <v>52.151006090407925</v>
      </c>
      <c r="F27" s="69">
        <f t="shared" si="10"/>
        <v>53.241902828632092</v>
      </c>
      <c r="G27" s="69">
        <f t="shared" si="10"/>
        <v>53.405090230974196</v>
      </c>
      <c r="H27" s="69">
        <f t="shared" si="10"/>
        <v>57.680250752381134</v>
      </c>
      <c r="I27" s="69">
        <f t="shared" si="10"/>
        <v>55.88482931484576</v>
      </c>
      <c r="J27" s="69">
        <f t="shared" si="10"/>
        <v>62.168824392513152</v>
      </c>
      <c r="K27" s="69">
        <f t="shared" si="10"/>
        <v>59.07893893801095</v>
      </c>
      <c r="L27" s="69">
        <f t="shared" si="10"/>
        <v>51.504435305225584</v>
      </c>
      <c r="M27" s="69">
        <f t="shared" si="10"/>
        <v>56.64613837474532</v>
      </c>
      <c r="N27" s="69">
        <f t="shared" si="10"/>
        <v>57.004934742456598</v>
      </c>
      <c r="O27" s="69">
        <f t="shared" si="10"/>
        <v>50.537167539595472</v>
      </c>
      <c r="P27" s="69">
        <f t="shared" si="10"/>
        <v>47.984701323121307</v>
      </c>
      <c r="Q27" s="69">
        <f t="shared" si="10"/>
        <v>38.720207712060883</v>
      </c>
      <c r="R27" s="69">
        <f t="shared" ref="R27:V27" si="11">SUM(R28:R32)</f>
        <v>39.902538203074421</v>
      </c>
      <c r="S27" s="69">
        <f t="shared" si="11"/>
        <v>37.363010003265984</v>
      </c>
      <c r="T27" s="69">
        <f t="shared" si="11"/>
        <v>44.913453660194797</v>
      </c>
      <c r="U27" s="69">
        <f t="shared" si="11"/>
        <v>46.617783914950991</v>
      </c>
      <c r="V27" s="69">
        <f t="shared" si="11"/>
        <v>43.3506641265936</v>
      </c>
      <c r="W27" s="69">
        <f t="shared" ref="W27" si="12">SUM(W28:W32)</f>
        <v>47.381976756434057</v>
      </c>
      <c r="DA27" s="88" t="s">
        <v>413</v>
      </c>
    </row>
    <row r="28" spans="1:105" ht="12" customHeight="1" x14ac:dyDescent="0.25">
      <c r="A28" s="28" t="s">
        <v>51</v>
      </c>
      <c r="B28" s="72">
        <v>0.12520765543238474</v>
      </c>
      <c r="C28" s="72">
        <v>0.12062438665064662</v>
      </c>
      <c r="D28" s="72">
        <v>0.15096618967590608</v>
      </c>
      <c r="E28" s="72">
        <v>0.17875725092054909</v>
      </c>
      <c r="F28" s="72">
        <v>0.16552680030082972</v>
      </c>
      <c r="G28" s="72">
        <v>0.18519850084037137</v>
      </c>
      <c r="H28" s="72">
        <v>0.23434253117180745</v>
      </c>
      <c r="I28" s="72">
        <v>0.24350269637865238</v>
      </c>
      <c r="J28" s="72">
        <v>0.26536758569948832</v>
      </c>
      <c r="K28" s="72">
        <v>0.2435259976488279</v>
      </c>
      <c r="L28" s="72">
        <v>0.31449984839971001</v>
      </c>
      <c r="M28" s="72">
        <v>0.35762755778411059</v>
      </c>
      <c r="N28" s="72">
        <v>0.36154030039458468</v>
      </c>
      <c r="O28" s="72">
        <v>0.37583858787683777</v>
      </c>
      <c r="P28" s="72">
        <v>0.34306338661090485</v>
      </c>
      <c r="Q28" s="72">
        <v>0.28706321988281713</v>
      </c>
      <c r="R28" s="72">
        <v>0.317631804861081</v>
      </c>
      <c r="S28" s="72">
        <v>0.36568313625077398</v>
      </c>
      <c r="T28" s="72">
        <v>0.38036247810041934</v>
      </c>
      <c r="U28" s="72">
        <v>0.30324210948880193</v>
      </c>
      <c r="V28" s="72">
        <v>0.22297125932534231</v>
      </c>
      <c r="W28" s="72">
        <v>0.28123989131547822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41.501779715191006</v>
      </c>
      <c r="C29" s="72">
        <v>40.868620363998467</v>
      </c>
      <c r="D29" s="72">
        <v>39.629826782385052</v>
      </c>
      <c r="E29" s="72">
        <v>38.544459359574454</v>
      </c>
      <c r="F29" s="72">
        <v>33.926728868759703</v>
      </c>
      <c r="G29" s="72">
        <v>33.34204761365141</v>
      </c>
      <c r="H29" s="72">
        <v>29.26642103160702</v>
      </c>
      <c r="I29" s="72">
        <v>20.456106255162588</v>
      </c>
      <c r="J29" s="72">
        <v>19.38338560423216</v>
      </c>
      <c r="K29" s="72">
        <v>19.406269541097803</v>
      </c>
      <c r="L29" s="72">
        <v>21.169330042680645</v>
      </c>
      <c r="M29" s="72">
        <v>24.345076697539351</v>
      </c>
      <c r="N29" s="72">
        <v>25.00600984652926</v>
      </c>
      <c r="O29" s="72">
        <v>21.446521513415082</v>
      </c>
      <c r="P29" s="72">
        <v>19.778264973432034</v>
      </c>
      <c r="Q29" s="72">
        <v>17.177871183457466</v>
      </c>
      <c r="R29" s="72">
        <v>18.990145335686393</v>
      </c>
      <c r="S29" s="72">
        <v>20.440123449384085</v>
      </c>
      <c r="T29" s="72">
        <v>19.786817000776551</v>
      </c>
      <c r="U29" s="72">
        <v>21.650371329957867</v>
      </c>
      <c r="V29" s="72">
        <v>18.160107269901449</v>
      </c>
      <c r="W29" s="72">
        <v>15.103474363833932</v>
      </c>
      <c r="DA29" s="89" t="s">
        <v>415</v>
      </c>
    </row>
    <row r="30" spans="1:105" ht="12" customHeight="1" x14ac:dyDescent="0.25">
      <c r="A30" s="28" t="s">
        <v>192</v>
      </c>
      <c r="B30" s="72">
        <v>3.8180553575458553</v>
      </c>
      <c r="C30" s="72">
        <v>3.769790084315257</v>
      </c>
      <c r="D30" s="72">
        <v>3.6136461923044609</v>
      </c>
      <c r="E30" s="72">
        <v>3.9815919089605947</v>
      </c>
      <c r="F30" s="72">
        <v>4.4515390162843902</v>
      </c>
      <c r="G30" s="72">
        <v>4.704243785873258</v>
      </c>
      <c r="H30" s="72">
        <v>5.0837926096583814</v>
      </c>
      <c r="I30" s="72">
        <v>5.4698283575231272</v>
      </c>
      <c r="J30" s="72">
        <v>5.8416235368882941</v>
      </c>
      <c r="K30" s="72">
        <v>5.476934720098555</v>
      </c>
      <c r="L30" s="72">
        <v>5.1423970360741587</v>
      </c>
      <c r="M30" s="72">
        <v>5.3969027257241979</v>
      </c>
      <c r="N30" s="72">
        <v>5.0556085704991922</v>
      </c>
      <c r="O30" s="72">
        <v>4.3113039637446073</v>
      </c>
      <c r="P30" s="72">
        <v>4.2084506982128245</v>
      </c>
      <c r="Q30" s="72">
        <v>3.6169881990732584</v>
      </c>
      <c r="R30" s="72">
        <v>4.2272698387144247</v>
      </c>
      <c r="S30" s="72">
        <v>4.1486614550696226</v>
      </c>
      <c r="T30" s="72">
        <v>5.2547197972498259</v>
      </c>
      <c r="U30" s="72">
        <v>5.624967397390483</v>
      </c>
      <c r="V30" s="72">
        <v>5.8352128665447855</v>
      </c>
      <c r="W30" s="72">
        <v>6.9046144195352648</v>
      </c>
      <c r="DA30" s="89" t="s">
        <v>416</v>
      </c>
    </row>
    <row r="31" spans="1:105" ht="12" customHeight="1" x14ac:dyDescent="0.25">
      <c r="A31" s="28" t="s">
        <v>207</v>
      </c>
      <c r="B31" s="72">
        <v>5.4417503922266253</v>
      </c>
      <c r="C31" s="72">
        <v>5.3696694592069578</v>
      </c>
      <c r="D31" s="72">
        <v>5.0558001518490201</v>
      </c>
      <c r="E31" s="72">
        <v>5.1254073232950486</v>
      </c>
      <c r="F31" s="72">
        <v>5.2007423614590715</v>
      </c>
      <c r="G31" s="72">
        <v>5.190710185022299</v>
      </c>
      <c r="H31" s="72">
        <v>5.2333877564065912</v>
      </c>
      <c r="I31" s="72">
        <v>4.9049162542823126</v>
      </c>
      <c r="J31" s="72">
        <v>5.3334229610124941</v>
      </c>
      <c r="K31" s="72">
        <v>5.3623175319779772</v>
      </c>
      <c r="L31" s="72">
        <v>5.1341391953888289</v>
      </c>
      <c r="M31" s="72">
        <v>5.4932873627698608</v>
      </c>
      <c r="N31" s="72">
        <v>5.6414719988590925</v>
      </c>
      <c r="O31" s="72">
        <v>5.4366325136455256</v>
      </c>
      <c r="P31" s="72">
        <v>5.5167085177269124</v>
      </c>
      <c r="Q31" s="72">
        <v>5.513309707907009</v>
      </c>
      <c r="R31" s="72">
        <v>5.5113373879665257</v>
      </c>
      <c r="S31" s="72">
        <v>5.4451389668868648</v>
      </c>
      <c r="T31" s="72">
        <v>5.269224379935765</v>
      </c>
      <c r="U31" s="72">
        <v>5.0832224023339361</v>
      </c>
      <c r="V31" s="72">
        <v>4.818432773912309</v>
      </c>
      <c r="W31" s="72">
        <v>5.1289870658662062</v>
      </c>
      <c r="DA31" s="89" t="s">
        <v>417</v>
      </c>
    </row>
    <row r="32" spans="1:105" ht="12" customHeight="1" x14ac:dyDescent="0.25">
      <c r="A32" s="32" t="s">
        <v>53</v>
      </c>
      <c r="B32" s="77">
        <v>2.5343315926348433</v>
      </c>
      <c r="C32" s="77">
        <v>3.0091575572177947</v>
      </c>
      <c r="D32" s="77">
        <v>1.9981909188776557</v>
      </c>
      <c r="E32" s="77">
        <v>4.3207902476572757</v>
      </c>
      <c r="F32" s="77">
        <v>9.4973657818280977</v>
      </c>
      <c r="G32" s="77">
        <v>9.9828901455868539</v>
      </c>
      <c r="H32" s="77">
        <v>17.862306823537331</v>
      </c>
      <c r="I32" s="77">
        <v>24.81047575149908</v>
      </c>
      <c r="J32" s="77">
        <v>31.345024704680718</v>
      </c>
      <c r="K32" s="77">
        <v>28.589891147187789</v>
      </c>
      <c r="L32" s="77">
        <v>19.744069182682246</v>
      </c>
      <c r="M32" s="77">
        <v>21.0532440309278</v>
      </c>
      <c r="N32" s="77">
        <v>20.94030402617447</v>
      </c>
      <c r="O32" s="77">
        <v>18.966870960913418</v>
      </c>
      <c r="P32" s="77">
        <v>18.138213747138632</v>
      </c>
      <c r="Q32" s="77">
        <v>12.124975401740336</v>
      </c>
      <c r="R32" s="77">
        <v>10.856153835846001</v>
      </c>
      <c r="S32" s="77">
        <v>6.9634029956746355</v>
      </c>
      <c r="T32" s="77">
        <v>14.222330004132237</v>
      </c>
      <c r="U32" s="77">
        <v>13.955980675779902</v>
      </c>
      <c r="V32" s="77">
        <v>14.313939956909712</v>
      </c>
      <c r="W32" s="77">
        <v>19.963661015883172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0.55206191474643884</v>
      </c>
      <c r="C3" s="66">
        <f>IF(RES_hh_tes!C3=0,"",RES_hh_tes!C3/RES_hh_fec!C3)</f>
        <v>0.55830655101807436</v>
      </c>
      <c r="D3" s="66">
        <f>IF(RES_hh_tes!D3=0,"",RES_hh_tes!D3/RES_hh_fec!D3)</f>
        <v>0.56604884837853864</v>
      </c>
      <c r="E3" s="66">
        <f>IF(RES_hh_tes!E3=0,"",RES_hh_tes!E3/RES_hh_fec!E3)</f>
        <v>0.57108119509370903</v>
      </c>
      <c r="F3" s="66">
        <f>IF(RES_hh_tes!F3=0,"",RES_hh_tes!F3/RES_hh_fec!F3)</f>
        <v>0.5761881288308851</v>
      </c>
      <c r="G3" s="66">
        <f>IF(RES_hh_tes!G3=0,"",RES_hh_tes!G3/RES_hh_fec!G3)</f>
        <v>0.58147657497108074</v>
      </c>
      <c r="H3" s="66">
        <f>IF(RES_hh_tes!H3=0,"",RES_hh_tes!H3/RES_hh_fec!H3)</f>
        <v>0.58997769424096891</v>
      </c>
      <c r="I3" s="66">
        <f>IF(RES_hh_tes!I3=0,"",RES_hh_tes!I3/RES_hh_fec!I3)</f>
        <v>0.59654965972901752</v>
      </c>
      <c r="J3" s="66">
        <f>IF(RES_hh_tes!J3=0,"",RES_hh_tes!J3/RES_hh_fec!J3)</f>
        <v>0.6082050811064007</v>
      </c>
      <c r="K3" s="66">
        <f>IF(RES_hh_tes!K3=0,"",RES_hh_tes!K3/RES_hh_fec!K3)</f>
        <v>0.61815456821695824</v>
      </c>
      <c r="L3" s="66">
        <f>IF(RES_hh_tes!L3=0,"",RES_hh_tes!L3/RES_hh_fec!L3)</f>
        <v>0.63009669366809984</v>
      </c>
      <c r="M3" s="66">
        <f>IF(RES_hh_tes!M3=0,"",RES_hh_tes!M3/RES_hh_fec!M3)</f>
        <v>0.64058335258149068</v>
      </c>
      <c r="N3" s="66">
        <f>IF(RES_hh_tes!N3=0,"",RES_hh_tes!N3/RES_hh_fec!N3)</f>
        <v>0.65591279525359603</v>
      </c>
      <c r="O3" s="66">
        <f>IF(RES_hh_tes!O3=0,"",RES_hh_tes!O3/RES_hh_fec!O3)</f>
        <v>0.67203804959115621</v>
      </c>
      <c r="P3" s="66">
        <f>IF(RES_hh_tes!P3=0,"",RES_hh_tes!P3/RES_hh_fec!P3)</f>
        <v>0.67719648427075918</v>
      </c>
      <c r="Q3" s="66">
        <f>IF(RES_hh_tes!Q3=0,"",RES_hh_tes!Q3/RES_hh_fec!Q3)</f>
        <v>0.68509756788945142</v>
      </c>
      <c r="R3" s="66">
        <f>IF(RES_hh_tes!R3=0,"",RES_hh_tes!R3/RES_hh_fec!R3)</f>
        <v>0.69685723932581689</v>
      </c>
      <c r="S3" s="66">
        <f>IF(RES_hh_tes!S3=0,"",RES_hh_tes!S3/RES_hh_fec!S3)</f>
        <v>0.71215022117679561</v>
      </c>
      <c r="T3" s="66">
        <f>IF(RES_hh_tes!T3=0,"",RES_hh_tes!T3/RES_hh_fec!T3)</f>
        <v>0.72540368604360617</v>
      </c>
      <c r="U3" s="66">
        <f>IF(RES_hh_tes!U3=0,"",RES_hh_tes!U3/RES_hh_fec!U3)</f>
        <v>0.73622840929639866</v>
      </c>
      <c r="V3" s="66">
        <f>IF(RES_hh_tes!V3=0,"",RES_hh_tes!V3/RES_hh_fec!V3)</f>
        <v>0.74925889376739285</v>
      </c>
      <c r="W3" s="66">
        <f>IF(RES_hh_tes!W3=0,"",RES_hh_tes!W3/RES_hh_fec!W3)</f>
        <v>0.78926986600688076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0.54789072770187774</v>
      </c>
      <c r="C4" s="70">
        <f>IF(RES_hh_tes!C4=0,"",RES_hh_tes!C4/RES_hh_fec!C4)</f>
        <v>0.55445570973320679</v>
      </c>
      <c r="D4" s="70">
        <f>IF(RES_hh_tes!D4=0,"",RES_hh_tes!D4/RES_hh_fec!D4)</f>
        <v>0.56332624831048361</v>
      </c>
      <c r="E4" s="70">
        <f>IF(RES_hh_tes!E4=0,"",RES_hh_tes!E4/RES_hh_fec!E4)</f>
        <v>0.56808429436118946</v>
      </c>
      <c r="F4" s="70">
        <f>IF(RES_hh_tes!F4=0,"",RES_hh_tes!F4/RES_hh_fec!F4)</f>
        <v>0.5720147097189654</v>
      </c>
      <c r="G4" s="70">
        <f>IF(RES_hh_tes!G4=0,"",RES_hh_tes!G4/RES_hh_fec!G4)</f>
        <v>0.57759874686480761</v>
      </c>
      <c r="H4" s="70">
        <f>IF(RES_hh_tes!H4=0,"",RES_hh_tes!H4/RES_hh_fec!H4)</f>
        <v>0.58512207255074844</v>
      </c>
      <c r="I4" s="70">
        <f>IF(RES_hh_tes!I4=0,"",RES_hh_tes!I4/RES_hh_fec!I4)</f>
        <v>0.59097700575546663</v>
      </c>
      <c r="J4" s="70">
        <f>IF(RES_hh_tes!J4=0,"",RES_hh_tes!J4/RES_hh_fec!J4)</f>
        <v>0.60217850844641907</v>
      </c>
      <c r="K4" s="70">
        <f>IF(RES_hh_tes!K4=0,"",RES_hh_tes!K4/RES_hh_fec!K4)</f>
        <v>0.61310439601743594</v>
      </c>
      <c r="L4" s="70">
        <f>IF(RES_hh_tes!L4=0,"",RES_hh_tes!L4/RES_hh_fec!L4)</f>
        <v>0.62708439874240096</v>
      </c>
      <c r="M4" s="70">
        <f>IF(RES_hh_tes!M4=0,"",RES_hh_tes!M4/RES_hh_fec!M4)</f>
        <v>0.6381131422809857</v>
      </c>
      <c r="N4" s="70">
        <f>IF(RES_hh_tes!N4=0,"",RES_hh_tes!N4/RES_hh_fec!N4)</f>
        <v>0.65434860043785847</v>
      </c>
      <c r="O4" s="70">
        <f>IF(RES_hh_tes!O4=0,"",RES_hh_tes!O4/RES_hh_fec!O4)</f>
        <v>0.67145749688469869</v>
      </c>
      <c r="P4" s="70">
        <f>IF(RES_hh_tes!P4=0,"",RES_hh_tes!P4/RES_hh_fec!P4)</f>
        <v>0.67656543327465368</v>
      </c>
      <c r="Q4" s="70">
        <f>IF(RES_hh_tes!Q4=0,"",RES_hh_tes!Q4/RES_hh_fec!Q4)</f>
        <v>0.68515144406863226</v>
      </c>
      <c r="R4" s="70">
        <f>IF(RES_hh_tes!R4=0,"",RES_hh_tes!R4/RES_hh_fec!R4)</f>
        <v>0.6980170898708189</v>
      </c>
      <c r="S4" s="70">
        <f>IF(RES_hh_tes!S4=0,"",RES_hh_tes!S4/RES_hh_fec!S4)</f>
        <v>0.71496013081850029</v>
      </c>
      <c r="T4" s="70">
        <f>IF(RES_hh_tes!T4=0,"",RES_hh_tes!T4/RES_hh_fec!T4)</f>
        <v>0.72849477180297317</v>
      </c>
      <c r="U4" s="70">
        <f>IF(RES_hh_tes!U4=0,"",RES_hh_tes!U4/RES_hh_fec!U4)</f>
        <v>0.7403117114629002</v>
      </c>
      <c r="V4" s="70">
        <f>IF(RES_hh_tes!V4=0,"",RES_hh_tes!V4/RES_hh_fec!V4)</f>
        <v>0.75316165486519926</v>
      </c>
      <c r="W4" s="70">
        <f>IF(RES_hh_tes!W4=0,"",RES_hh_tes!W4/RES_hh_fec!W4)</f>
        <v>0.79499648956152325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0.55783167503284969</v>
      </c>
      <c r="C5" s="78">
        <f>IF(RES_hh_tes!C5=0,"",RES_hh_tes!C5/RES_hh_fec!C5)</f>
        <v>0.56145344886193604</v>
      </c>
      <c r="D5" s="78">
        <f>IF(RES_hh_tes!D5=0,"",RES_hh_tes!D5/RES_hh_fec!D5)</f>
        <v>0.56799238594325074</v>
      </c>
      <c r="E5" s="78">
        <f>IF(RES_hh_tes!E5=0,"",RES_hh_tes!E5/RES_hh_fec!E5)</f>
        <v>0.57328926957461412</v>
      </c>
      <c r="F5" s="78">
        <f>IF(RES_hh_tes!F5=0,"",RES_hh_tes!F5/RES_hh_fec!F5)</f>
        <v>0.57782034021931328</v>
      </c>
      <c r="G5" s="78">
        <f>IF(RES_hh_tes!G5=0,"",RES_hh_tes!G5/RES_hh_fec!G5)</f>
        <v>0.58360775177750202</v>
      </c>
      <c r="H5" s="78">
        <f>IF(RES_hh_tes!H5=0,"",RES_hh_tes!H5/RES_hh_fec!H5)</f>
        <v>0.58986822753384704</v>
      </c>
      <c r="I5" s="78">
        <f>IF(RES_hh_tes!I5=0,"",RES_hh_tes!I5/RES_hh_fec!I5)</f>
        <v>0.59493982169713178</v>
      </c>
      <c r="J5" s="78">
        <f>IF(RES_hh_tes!J5=0,"",RES_hh_tes!J5/RES_hh_fec!J5)</f>
        <v>0.59959663473017277</v>
      </c>
      <c r="K5" s="78">
        <f>IF(RES_hh_tes!K5=0,"",RES_hh_tes!K5/RES_hh_fec!K5)</f>
        <v>0.60397379558384112</v>
      </c>
      <c r="L5" s="78">
        <f>IF(RES_hh_tes!L5=0,"",RES_hh_tes!L5/RES_hh_fec!L5)</f>
        <v>0.6102771062414718</v>
      </c>
      <c r="M5" s="78">
        <f>IF(RES_hh_tes!M5=0,"",RES_hh_tes!M5/RES_hh_fec!M5)</f>
        <v>0.6160904678544219</v>
      </c>
      <c r="N5" s="78">
        <f>IF(RES_hh_tes!N5=0,"",RES_hh_tes!N5/RES_hh_fec!N5)</f>
        <v>0.62125895150921284</v>
      </c>
      <c r="O5" s="78">
        <f>IF(RES_hh_tes!O5=0,"",RES_hh_tes!O5/RES_hh_fec!O5)</f>
        <v>0.62539434458132559</v>
      </c>
      <c r="P5" s="78">
        <f>IF(RES_hh_tes!P5=0,"",RES_hh_tes!P5/RES_hh_fec!P5)</f>
        <v>0.6263148924323696</v>
      </c>
      <c r="Q5" s="78">
        <f>IF(RES_hh_tes!Q5=0,"",RES_hh_tes!Q5/RES_hh_fec!Q5)</f>
        <v>0.62729292556359662</v>
      </c>
      <c r="R5" s="78">
        <f>IF(RES_hh_tes!R5=0,"",RES_hh_tes!R5/RES_hh_fec!R5)</f>
        <v>0.62967474019780767</v>
      </c>
      <c r="S5" s="78">
        <f>IF(RES_hh_tes!S5=0,"",RES_hh_tes!S5/RES_hh_fec!S5)</f>
        <v>0.63788509932759652</v>
      </c>
      <c r="T5" s="78">
        <f>IF(RES_hh_tes!T5=0,"",RES_hh_tes!T5/RES_hh_fec!T5)</f>
        <v>0.64539203745862395</v>
      </c>
      <c r="U5" s="78">
        <f>IF(RES_hh_tes!U5=0,"",RES_hh_tes!U5/RES_hh_fec!U5)</f>
        <v>0.64879280320998878</v>
      </c>
      <c r="V5" s="78">
        <f>IF(RES_hh_tes!V5=0,"",RES_hh_tes!V5/RES_hh_fec!V5)</f>
        <v>0.65237733848094215</v>
      </c>
      <c r="W5" s="78">
        <f>IF(RES_hh_tes!W5=0,"",RES_hh_tes!W5/RES_hh_fec!W5)</f>
        <v>0.66005006346310202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0.48758516764023291</v>
      </c>
      <c r="D6" s="78">
        <f>IF(RES_hh_tes!D6=0,"",RES_hh_tes!D6/RES_hh_fec!D6)</f>
        <v>0.49016894165662944</v>
      </c>
      <c r="E6" s="78">
        <f>IF(RES_hh_tes!E6=0,"",RES_hh_tes!E6/RES_hh_fec!E6)</f>
        <v>0.4925787366466618</v>
      </c>
      <c r="F6" s="78">
        <f>IF(RES_hh_tes!F6=0,"",RES_hh_tes!F6/RES_hh_fec!F6)</f>
        <v>0.49363641474179026</v>
      </c>
      <c r="G6" s="78">
        <f>IF(RES_hh_tes!G6=0,"",RES_hh_tes!G6/RES_hh_fec!G6)</f>
        <v>0.49465145618338913</v>
      </c>
      <c r="H6" s="78">
        <f>IF(RES_hh_tes!H6=0,"",RES_hh_tes!H6/RES_hh_fec!H6)</f>
        <v>0.49585096166058262</v>
      </c>
      <c r="I6" s="78">
        <f>IF(RES_hh_tes!I6=0,"",RES_hh_tes!I6/RES_hh_fec!I6)</f>
        <v>0.49731419974249569</v>
      </c>
      <c r="J6" s="78">
        <f>IF(RES_hh_tes!J6=0,"",RES_hh_tes!J6/RES_hh_fec!J6)</f>
        <v>0.50648675513521713</v>
      </c>
      <c r="K6" s="78">
        <f>IF(RES_hh_tes!K6=0,"",RES_hh_tes!K6/RES_hh_fec!K6)</f>
        <v>0.52122776072048826</v>
      </c>
      <c r="L6" s="78">
        <f>IF(RES_hh_tes!L6=0,"",RES_hh_tes!L6/RES_hh_fec!L6)</f>
        <v>0.53826368717513728</v>
      </c>
      <c r="M6" s="78">
        <f>IF(RES_hh_tes!M6=0,"",RES_hh_tes!M6/RES_hh_fec!M6)</f>
        <v>0.55957165804938069</v>
      </c>
      <c r="N6" s="78">
        <f>IF(RES_hh_tes!N6=0,"",RES_hh_tes!N6/RES_hh_fec!N6)</f>
        <v>0.58866401311980854</v>
      </c>
      <c r="O6" s="78">
        <f>IF(RES_hh_tes!O6=0,"",RES_hh_tes!O6/RES_hh_fec!O6)</f>
        <v>0.61475801839795741</v>
      </c>
      <c r="P6" s="78">
        <f>IF(RES_hh_tes!P6=0,"",RES_hh_tes!P6/RES_hh_fec!P6)</f>
        <v>0.61655570780620783</v>
      </c>
      <c r="Q6" s="78">
        <f>IF(RES_hh_tes!Q6=0,"",RES_hh_tes!Q6/RES_hh_fec!Q6)</f>
        <v>0.61824239891968669</v>
      </c>
      <c r="R6" s="78">
        <f>IF(RES_hh_tes!R6=0,"",RES_hh_tes!R6/RES_hh_fec!R6)</f>
        <v>0.62065398583348008</v>
      </c>
      <c r="S6" s="78">
        <f>IF(RES_hh_tes!S6=0,"",RES_hh_tes!S6/RES_hh_fec!S6)</f>
        <v>0.6242768126829038</v>
      </c>
      <c r="T6" s="78">
        <f>IF(RES_hh_tes!T6=0,"",RES_hh_tes!T6/RES_hh_fec!T6)</f>
        <v>0.62663653018370657</v>
      </c>
      <c r="U6" s="78">
        <f>IF(RES_hh_tes!U6=0,"",RES_hh_tes!U6/RES_hh_fec!U6)</f>
        <v>0.62769949651871271</v>
      </c>
      <c r="V6" s="78">
        <f>IF(RES_hh_tes!V6=0,"",RES_hh_tes!V6/RES_hh_fec!V6)</f>
        <v>0.62843630311450871</v>
      </c>
      <c r="W6" s="78">
        <f>IF(RES_hh_tes!W6=0,"",RES_hh_tes!W6/RES_hh_fec!W6)</f>
        <v>0.62960610417683094</v>
      </c>
      <c r="DA6" s="89" t="s">
        <v>421</v>
      </c>
    </row>
    <row r="7" spans="1:105" ht="12" customHeight="1" x14ac:dyDescent="0.25">
      <c r="A7" s="28" t="s">
        <v>205</v>
      </c>
      <c r="B7" s="78" t="str">
        <f>IF(RES_hh_tes!B7=0,"",RES_hh_tes!B7/RES_hh_fec!B7)</f>
        <v/>
      </c>
      <c r="C7" s="78" t="str">
        <f>IF(RES_hh_tes!C7=0,"",RES_hh_tes!C7/RES_hh_fec!C7)</f>
        <v/>
      </c>
      <c r="D7" s="78" t="str">
        <f>IF(RES_hh_tes!D7=0,"",RES_hh_tes!D7/RES_hh_fec!D7)</f>
        <v/>
      </c>
      <c r="E7" s="78" t="str">
        <f>IF(RES_hh_tes!E7=0,"",RES_hh_tes!E7/RES_hh_fec!E7)</f>
        <v/>
      </c>
      <c r="F7" s="78" t="str">
        <f>IF(RES_hh_tes!F7=0,"",RES_hh_tes!F7/RES_hh_fec!F7)</f>
        <v/>
      </c>
      <c r="G7" s="78">
        <f>IF(RES_hh_tes!G7=0,"",RES_hh_tes!G7/RES_hh_fec!G7)</f>
        <v>0.54294204713153527</v>
      </c>
      <c r="H7" s="78">
        <f>IF(RES_hh_tes!H7=0,"",RES_hh_tes!H7/RES_hh_fec!H7)</f>
        <v>0.54467760848862901</v>
      </c>
      <c r="I7" s="78">
        <f>IF(RES_hh_tes!I7=0,"",RES_hh_tes!I7/RES_hh_fec!I7)</f>
        <v>0.54756469006200992</v>
      </c>
      <c r="J7" s="78">
        <f>IF(RES_hh_tes!J7=0,"",RES_hh_tes!J7/RES_hh_fec!J7)</f>
        <v>0.55332921066111573</v>
      </c>
      <c r="K7" s="78">
        <f>IF(RES_hh_tes!K7=0,"",RES_hh_tes!K7/RES_hh_fec!K7)</f>
        <v>0.55925483990119185</v>
      </c>
      <c r="L7" s="78">
        <f>IF(RES_hh_tes!L7=0,"",RES_hh_tes!L7/RES_hh_fec!L7)</f>
        <v>0.56592514845185071</v>
      </c>
      <c r="M7" s="78">
        <f>IF(RES_hh_tes!M7=0,"",RES_hh_tes!M7/RES_hh_fec!M7)</f>
        <v>0.5714126994250206</v>
      </c>
      <c r="N7" s="78">
        <f>IF(RES_hh_tes!N7=0,"",RES_hh_tes!N7/RES_hh_fec!N7)</f>
        <v>0.57704284342896073</v>
      </c>
      <c r="O7" s="78">
        <f>IF(RES_hh_tes!O7=0,"",RES_hh_tes!O7/RES_hh_fec!O7)</f>
        <v>0.58229819773569036</v>
      </c>
      <c r="P7" s="78">
        <f>IF(RES_hh_tes!P7=0,"",RES_hh_tes!P7/RES_hh_fec!P7)</f>
        <v>0.5890024567185318</v>
      </c>
      <c r="Q7" s="78">
        <f>IF(RES_hh_tes!Q7=0,"",RES_hh_tes!Q7/RES_hh_fec!Q7)</f>
        <v>0.59695157677567612</v>
      </c>
      <c r="R7" s="78">
        <f>IF(RES_hh_tes!R7=0,"",RES_hh_tes!R7/RES_hh_fec!R7)</f>
        <v>0.61655864340642397</v>
      </c>
      <c r="S7" s="78">
        <f>IF(RES_hh_tes!S7=0,"",RES_hh_tes!S7/RES_hh_fec!S7)</f>
        <v>0.63318543244720515</v>
      </c>
      <c r="T7" s="78">
        <f>IF(RES_hh_tes!T7=0,"",RES_hh_tes!T7/RES_hh_fec!T7)</f>
        <v>0.64508529722092056</v>
      </c>
      <c r="U7" s="78">
        <f>IF(RES_hh_tes!U7=0,"",RES_hh_tes!U7/RES_hh_fec!U7)</f>
        <v>0.65290540548904563</v>
      </c>
      <c r="V7" s="78">
        <f>IF(RES_hh_tes!V7=0,"",RES_hh_tes!V7/RES_hh_fec!V7)</f>
        <v>0.66008899301402657</v>
      </c>
      <c r="W7" s="78">
        <f>IF(RES_hh_tes!W7=0,"",RES_hh_tes!W7/RES_hh_fec!W7)</f>
        <v>0.66711933862790018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0.46461626850267262</v>
      </c>
      <c r="C8" s="78">
        <f>IF(RES_hh_tes!C8=0,"",RES_hh_tes!C8/RES_hh_fec!C8)</f>
        <v>0.47025052913572934</v>
      </c>
      <c r="D8" s="78">
        <f>IF(RES_hh_tes!D8=0,"",RES_hh_tes!D8/RES_hh_fec!D8)</f>
        <v>0.4786782141051566</v>
      </c>
      <c r="E8" s="78">
        <f>IF(RES_hh_tes!E8=0,"",RES_hh_tes!E8/RES_hh_fec!E8)</f>
        <v>0.4890517640833506</v>
      </c>
      <c r="F8" s="78">
        <f>IF(RES_hh_tes!F8=0,"",RES_hh_tes!F8/RES_hh_fec!F8)</f>
        <v>0.50034799850400224</v>
      </c>
      <c r="G8" s="78">
        <f>IF(RES_hh_tes!G8=0,"",RES_hh_tes!G8/RES_hh_fec!G8)</f>
        <v>0.51185942850712274</v>
      </c>
      <c r="H8" s="78">
        <f>IF(RES_hh_tes!H8=0,"",RES_hh_tes!H8/RES_hh_fec!H8)</f>
        <v>0.52244464176958794</v>
      </c>
      <c r="I8" s="78">
        <f>IF(RES_hh_tes!I8=0,"",RES_hh_tes!I8/RES_hh_fec!I8)</f>
        <v>0.53396671649691663</v>
      </c>
      <c r="J8" s="78">
        <f>IF(RES_hh_tes!J8=0,"",RES_hh_tes!J8/RES_hh_fec!J8)</f>
        <v>0.54519731188295995</v>
      </c>
      <c r="K8" s="78">
        <f>IF(RES_hh_tes!K8=0,"",RES_hh_tes!K8/RES_hh_fec!K8)</f>
        <v>0.55693844222457012</v>
      </c>
      <c r="L8" s="78">
        <f>IF(RES_hh_tes!L8=0,"",RES_hh_tes!L8/RES_hh_fec!L8)</f>
        <v>0.56974200005169617</v>
      </c>
      <c r="M8" s="78">
        <f>IF(RES_hh_tes!M8=0,"",RES_hh_tes!M8/RES_hh_fec!M8)</f>
        <v>0.58202097126604391</v>
      </c>
      <c r="N8" s="78">
        <f>IF(RES_hh_tes!N8=0,"",RES_hh_tes!N8/RES_hh_fec!N8)</f>
        <v>0.59634548441406965</v>
      </c>
      <c r="O8" s="78">
        <f>IF(RES_hh_tes!O8=0,"",RES_hh_tes!O8/RES_hh_fec!O8)</f>
        <v>0.61216956132035671</v>
      </c>
      <c r="P8" s="78">
        <f>IF(RES_hh_tes!P8=0,"",RES_hh_tes!P8/RES_hh_fec!P8)</f>
        <v>0.6205203667119592</v>
      </c>
      <c r="Q8" s="78">
        <f>IF(RES_hh_tes!Q8=0,"",RES_hh_tes!Q8/RES_hh_fec!Q8)</f>
        <v>0.63420186115322108</v>
      </c>
      <c r="R8" s="78">
        <f>IF(RES_hh_tes!R8=0,"",RES_hh_tes!R8/RES_hh_fec!R8)</f>
        <v>0.65109663758868053</v>
      </c>
      <c r="S8" s="78">
        <f>IF(RES_hh_tes!S8=0,"",RES_hh_tes!S8/RES_hh_fec!S8)</f>
        <v>0.66787892458284859</v>
      </c>
      <c r="T8" s="78">
        <f>IF(RES_hh_tes!T8=0,"",RES_hh_tes!T8/RES_hh_fec!T8)</f>
        <v>0.68380450752413591</v>
      </c>
      <c r="U8" s="78">
        <f>IF(RES_hh_tes!U8=0,"",RES_hh_tes!U8/RES_hh_fec!U8)</f>
        <v>0.69929438255025456</v>
      </c>
      <c r="V8" s="78">
        <f>IF(RES_hh_tes!V8=0,"",RES_hh_tes!V8/RES_hh_fec!V8)</f>
        <v>0.71401514228620122</v>
      </c>
      <c r="W8" s="78">
        <f>IF(RES_hh_tes!W8=0,"",RES_hh_tes!W8/RES_hh_fec!W8)</f>
        <v>0.72614633434692688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0.41470034699491931</v>
      </c>
      <c r="C9" s="78">
        <f>IF(RES_hh_tes!C9=0,"",RES_hh_tes!C9/RES_hh_fec!C9)</f>
        <v>0.41978420971310487</v>
      </c>
      <c r="D9" s="78">
        <f>IF(RES_hh_tes!D9=0,"",RES_hh_tes!D9/RES_hh_fec!D9)</f>
        <v>0.42563342866016679</v>
      </c>
      <c r="E9" s="78">
        <f>IF(RES_hh_tes!E9=0,"",RES_hh_tes!E9/RES_hh_fec!E9)</f>
        <v>0.43412938797726797</v>
      </c>
      <c r="F9" s="78">
        <f>IF(RES_hh_tes!F9=0,"",RES_hh_tes!F9/RES_hh_fec!F9)</f>
        <v>0.44474297136644636</v>
      </c>
      <c r="G9" s="78">
        <f>IF(RES_hh_tes!G9=0,"",RES_hh_tes!G9/RES_hh_fec!G9)</f>
        <v>0.45678066881157803</v>
      </c>
      <c r="H9" s="78">
        <f>IF(RES_hh_tes!H9=0,"",RES_hh_tes!H9/RES_hh_fec!H9)</f>
        <v>0.46956999875252187</v>
      </c>
      <c r="I9" s="78">
        <f>IF(RES_hh_tes!I9=0,"",RES_hh_tes!I9/RES_hh_fec!I9)</f>
        <v>0.48304348060167956</v>
      </c>
      <c r="J9" s="78">
        <f>IF(RES_hh_tes!J9=0,"",RES_hh_tes!J9/RES_hh_fec!J9)</f>
        <v>0.50163800632418631</v>
      </c>
      <c r="K9" s="78">
        <f>IF(RES_hh_tes!K9=0,"",RES_hh_tes!K9/RES_hh_fec!K9)</f>
        <v>0.51797347845365693</v>
      </c>
      <c r="L9" s="78">
        <f>IF(RES_hh_tes!L9=0,"",RES_hh_tes!L9/RES_hh_fec!L9)</f>
        <v>0.53765609922405955</v>
      </c>
      <c r="M9" s="78">
        <f>IF(RES_hh_tes!M9=0,"",RES_hh_tes!M9/RES_hh_fec!M9)</f>
        <v>0.55692660380416226</v>
      </c>
      <c r="N9" s="78">
        <f>IF(RES_hh_tes!N9=0,"",RES_hh_tes!N9/RES_hh_fec!N9)</f>
        <v>0.58037317753314144</v>
      </c>
      <c r="O9" s="78">
        <f>IF(RES_hh_tes!O9=0,"",RES_hh_tes!O9/RES_hh_fec!O9)</f>
        <v>0.6016986525074085</v>
      </c>
      <c r="P9" s="78">
        <f>IF(RES_hh_tes!P9=0,"",RES_hh_tes!P9/RES_hh_fec!P9)</f>
        <v>0.60526979702483563</v>
      </c>
      <c r="Q9" s="78">
        <f>IF(RES_hh_tes!Q9=0,"",RES_hh_tes!Q9/RES_hh_fec!Q9)</f>
        <v>0.60917646105711543</v>
      </c>
      <c r="R9" s="78">
        <f>IF(RES_hh_tes!R9=0,"",RES_hh_tes!R9/RES_hh_fec!R9)</f>
        <v>0.61337741870494467</v>
      </c>
      <c r="S9" s="78">
        <f>IF(RES_hh_tes!S9=0,"",RES_hh_tes!S9/RES_hh_fec!S9)</f>
        <v>0.61989180798114918</v>
      </c>
      <c r="T9" s="78">
        <f>IF(RES_hh_tes!T9=0,"",RES_hh_tes!T9/RES_hh_fec!T9)</f>
        <v>0.62839514008352382</v>
      </c>
      <c r="U9" s="78">
        <f>IF(RES_hh_tes!U9=0,"",RES_hh_tes!U9/RES_hh_fec!U9)</f>
        <v>0.63887813939878535</v>
      </c>
      <c r="V9" s="78">
        <f>IF(RES_hh_tes!V9=0,"",RES_hh_tes!V9/RES_hh_fec!V9)</f>
        <v>0.64884235570446458</v>
      </c>
      <c r="W9" s="78">
        <f>IF(RES_hh_tes!W9=0,"",RES_hh_tes!W9/RES_hh_fec!W9)</f>
        <v>0.65992854693395575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0.70414200061220955</v>
      </c>
      <c r="C11" s="78">
        <f>IF(RES_hh_tes!C11=0,"",RES_hh_tes!C11/RES_hh_fec!C11)</f>
        <v>0.70625518979460133</v>
      </c>
      <c r="D11" s="78">
        <f>IF(RES_hh_tes!D11=0,"",RES_hh_tes!D11/RES_hh_fec!D11)</f>
        <v>0.70840050503475926</v>
      </c>
      <c r="E11" s="78">
        <f>IF(RES_hh_tes!E11=0,"",RES_hh_tes!E11/RES_hh_fec!E11)</f>
        <v>0.71071597228908601</v>
      </c>
      <c r="F11" s="78">
        <f>IF(RES_hh_tes!F11=0,"",RES_hh_tes!F11/RES_hh_fec!F11)</f>
        <v>0.71306530488418329</v>
      </c>
      <c r="G11" s="78">
        <f>IF(RES_hh_tes!G11=0,"",RES_hh_tes!G11/RES_hh_fec!G11)</f>
        <v>0.71556987605062006</v>
      </c>
      <c r="H11" s="78">
        <f>IF(RES_hh_tes!H11=0,"",RES_hh_tes!H11/RES_hh_fec!H11)</f>
        <v>0.71717873156419176</v>
      </c>
      <c r="I11" s="78">
        <f>IF(RES_hh_tes!I11=0,"",RES_hh_tes!I11/RES_hh_fec!I11)</f>
        <v>0.72040206124536688</v>
      </c>
      <c r="J11" s="78">
        <f>IF(RES_hh_tes!J11=0,"",RES_hh_tes!J11/RES_hh_fec!J11)</f>
        <v>0.72655422421557381</v>
      </c>
      <c r="K11" s="78">
        <f>IF(RES_hh_tes!K11=0,"",RES_hh_tes!K11/RES_hh_fec!K11)</f>
        <v>0.73165527389000207</v>
      </c>
      <c r="L11" s="78">
        <f>IF(RES_hh_tes!L11=0,"",RES_hh_tes!L11/RES_hh_fec!L11)</f>
        <v>0.73851647433901946</v>
      </c>
      <c r="M11" s="78">
        <f>IF(RES_hh_tes!M11=0,"",RES_hh_tes!M11/RES_hh_fec!M11)</f>
        <v>0.74617171243788705</v>
      </c>
      <c r="N11" s="78">
        <f>IF(RES_hh_tes!N11=0,"",RES_hh_tes!N11/RES_hh_fec!N11)</f>
        <v>0.75592462942970684</v>
      </c>
      <c r="O11" s="78">
        <f>IF(RES_hh_tes!O11=0,"",RES_hh_tes!O11/RES_hh_fec!O11)</f>
        <v>0.76753936465170625</v>
      </c>
      <c r="P11" s="78">
        <f>IF(RES_hh_tes!P11=0,"",RES_hh_tes!P11/RES_hh_fec!P11)</f>
        <v>0.77040148103026052</v>
      </c>
      <c r="Q11" s="78">
        <f>IF(RES_hh_tes!Q11=0,"",RES_hh_tes!Q11/RES_hh_fec!Q11)</f>
        <v>0.77625876052355092</v>
      </c>
      <c r="R11" s="78">
        <f>IF(RES_hh_tes!R11=0,"",RES_hh_tes!R11/RES_hh_fec!R11)</f>
        <v>0.78430994258309583</v>
      </c>
      <c r="S11" s="78">
        <f>IF(RES_hh_tes!S11=0,"",RES_hh_tes!S11/RES_hh_fec!S11)</f>
        <v>0.79293383384276461</v>
      </c>
      <c r="T11" s="78">
        <f>IF(RES_hh_tes!T11=0,"",RES_hh_tes!T11/RES_hh_fec!T11)</f>
        <v>0.79890179977195819</v>
      </c>
      <c r="U11" s="78">
        <f>IF(RES_hh_tes!U11=0,"",RES_hh_tes!U11/RES_hh_fec!U11)</f>
        <v>0.8067812710507315</v>
      </c>
      <c r="V11" s="78">
        <f>IF(RES_hh_tes!V11=0,"",RES_hh_tes!V11/RES_hh_fec!V11)</f>
        <v>0.81423159952760704</v>
      </c>
      <c r="W11" s="78">
        <f>IF(RES_hh_tes!W11=0,"",RES_hh_tes!W11/RES_hh_fec!W11)</f>
        <v>0.82538780362017583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>
        <f>IF(RES_hh_tes!O12=0,"",RES_hh_tes!O12/RES_hh_fec!O12)</f>
        <v>2.750092888365983</v>
      </c>
      <c r="P12" s="78">
        <f>IF(RES_hh_tes!P12=0,"",RES_hh_tes!P12/RES_hh_fec!P12)</f>
        <v>2.8269210940091827</v>
      </c>
      <c r="Q12" s="78">
        <f>IF(RES_hh_tes!Q12=0,"",RES_hh_tes!Q12/RES_hh_fec!Q12)</f>
        <v>2.9213775360282579</v>
      </c>
      <c r="R12" s="78">
        <f>IF(RES_hh_tes!R12=0,"",RES_hh_tes!R12/RES_hh_fec!R12)</f>
        <v>2.9897675103432655</v>
      </c>
      <c r="S12" s="78">
        <f>IF(RES_hh_tes!S12=0,"",RES_hh_tes!S12/RES_hh_fec!S12)</f>
        <v>3.0372896217791583</v>
      </c>
      <c r="T12" s="78">
        <f>IF(RES_hh_tes!T12=0,"",RES_hh_tes!T12/RES_hh_fec!T12)</f>
        <v>3.0652741518744135</v>
      </c>
      <c r="U12" s="78">
        <f>IF(RES_hh_tes!U12=0,"",RES_hh_tes!U12/RES_hh_fec!U12)</f>
        <v>3.0889669921747291</v>
      </c>
      <c r="V12" s="78">
        <f>IF(RES_hh_tes!V12=0,"",RES_hh_tes!V12/RES_hh_fec!V12)</f>
        <v>3.1096377840297942</v>
      </c>
      <c r="W12" s="78">
        <f>IF(RES_hh_tes!W12=0,"",RES_hh_tes!W12/RES_hh_fec!W12)</f>
        <v>3.134411351587203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0.6312337643479432</v>
      </c>
      <c r="C13" s="79">
        <f>IF(RES_hh_tes!C13=0,"",RES_hh_tes!C13/RES_hh_fec!C13)</f>
        <v>0.63438428392811985</v>
      </c>
      <c r="D13" s="79">
        <f>IF(RES_hh_tes!D13=0,"",RES_hh_tes!D13/RES_hh_fec!D13)</f>
        <v>0.63889987011259375</v>
      </c>
      <c r="E13" s="79">
        <f>IF(RES_hh_tes!E13=0,"",RES_hh_tes!E13/RES_hh_fec!E13)</f>
        <v>0.6463723422674118</v>
      </c>
      <c r="F13" s="79">
        <f>IF(RES_hh_tes!F13=0,"",RES_hh_tes!F13/RES_hh_fec!F13)</f>
        <v>0.65789295140488524</v>
      </c>
      <c r="G13" s="79">
        <f>IF(RES_hh_tes!G13=0,"",RES_hh_tes!G13/RES_hh_fec!G13)</f>
        <v>0.67030702083461924</v>
      </c>
      <c r="H13" s="79">
        <f>IF(RES_hh_tes!H13=0,"",RES_hh_tes!H13/RES_hh_fec!H13)</f>
        <v>0.67958704426019634</v>
      </c>
      <c r="I13" s="79">
        <f>IF(RES_hh_tes!I13=0,"",RES_hh_tes!I13/RES_hh_fec!I13)</f>
        <v>0.68557204673168848</v>
      </c>
      <c r="J13" s="79">
        <f>IF(RES_hh_tes!J13=0,"",RES_hh_tes!J13/RES_hh_fec!J13)</f>
        <v>0.6900267498456657</v>
      </c>
      <c r="K13" s="79">
        <f>IF(RES_hh_tes!K13=0,"",RES_hh_tes!K13/RES_hh_fec!K13)</f>
        <v>0.69295338839834053</v>
      </c>
      <c r="L13" s="79">
        <f>IF(RES_hh_tes!L13=0,"",RES_hh_tes!L13/RES_hh_fec!L13)</f>
        <v>0.69549762829571127</v>
      </c>
      <c r="M13" s="79">
        <f>IF(RES_hh_tes!M13=0,"",RES_hh_tes!M13/RES_hh_fec!M13)</f>
        <v>0.69828260882741899</v>
      </c>
      <c r="N13" s="79">
        <f>IF(RES_hh_tes!N13=0,"",RES_hh_tes!N13/RES_hh_fec!N13)</f>
        <v>0.70268696770367378</v>
      </c>
      <c r="O13" s="79">
        <f>IF(RES_hh_tes!O13=0,"",RES_hh_tes!O13/RES_hh_fec!O13)</f>
        <v>0.71026894523552919</v>
      </c>
      <c r="P13" s="79">
        <f>IF(RES_hh_tes!P13=0,"",RES_hh_tes!P13/RES_hh_fec!P13)</f>
        <v>0.7190883950702901</v>
      </c>
      <c r="Q13" s="79">
        <f>IF(RES_hh_tes!Q13=0,"",RES_hh_tes!Q13/RES_hh_fec!Q13)</f>
        <v>0.72497330046274022</v>
      </c>
      <c r="R13" s="79">
        <f>IF(RES_hh_tes!R13=0,"",RES_hh_tes!R13/RES_hh_fec!R13)</f>
        <v>0.72811943404751223</v>
      </c>
      <c r="S13" s="79">
        <f>IF(RES_hh_tes!S13=0,"",RES_hh_tes!S13/RES_hh_fec!S13)</f>
        <v>0.73320845862469142</v>
      </c>
      <c r="T13" s="79">
        <f>IF(RES_hh_tes!T13=0,"",RES_hh_tes!T13/RES_hh_fec!T13)</f>
        <v>0.73669276409355744</v>
      </c>
      <c r="U13" s="79">
        <f>IF(RES_hh_tes!U13=0,"",RES_hh_tes!U13/RES_hh_fec!U13)</f>
        <v>0.74534927087281977</v>
      </c>
      <c r="V13" s="79">
        <f>IF(RES_hh_tes!V13=0,"",RES_hh_tes!V13/RES_hh_fec!V13)</f>
        <v>0.75528328455829896</v>
      </c>
      <c r="W13" s="79">
        <f>IF(RES_hh_tes!W13=0,"",RES_hh_tes!W13/RES_hh_fec!W13)</f>
        <v>0.76128549276655688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1.9787424596204704</v>
      </c>
      <c r="C15" s="70">
        <f>IF(RES_hh_tes!C15=0,"",RES_hh_tes!C15/RES_hh_fec!C15)</f>
        <v>2.0294661632566222</v>
      </c>
      <c r="D15" s="70">
        <f>IF(RES_hh_tes!D15=0,"",RES_hh_tes!D15/RES_hh_fec!D15)</f>
        <v>2.1373181832368879</v>
      </c>
      <c r="E15" s="70">
        <f>IF(RES_hh_tes!E15=0,"",RES_hh_tes!E15/RES_hh_fec!E15)</f>
        <v>2.633227779259395</v>
      </c>
      <c r="F15" s="70">
        <f>IF(RES_hh_tes!F15=0,"",RES_hh_tes!F15/RES_hh_fec!F15)</f>
        <v>2.8080424527880279</v>
      </c>
      <c r="G15" s="70">
        <f>IF(RES_hh_tes!G15=0,"",RES_hh_tes!G15/RES_hh_fec!G15)</f>
        <v>2.9346827776711817</v>
      </c>
      <c r="H15" s="70">
        <f>IF(RES_hh_tes!H15=0,"",RES_hh_tes!H15/RES_hh_fec!H15)</f>
        <v>3.0240637850670682</v>
      </c>
      <c r="I15" s="70">
        <f>IF(RES_hh_tes!I15=0,"",RES_hh_tes!I15/RES_hh_fec!I15)</f>
        <v>3.1068750885213245</v>
      </c>
      <c r="J15" s="70">
        <f>IF(RES_hh_tes!J15=0,"",RES_hh_tes!J15/RES_hh_fec!J15)</f>
        <v>3.1786696220583304</v>
      </c>
      <c r="K15" s="70">
        <f>IF(RES_hh_tes!K15=0,"",RES_hh_tes!K15/RES_hh_fec!K15)</f>
        <v>3.2459120835262172</v>
      </c>
      <c r="L15" s="70">
        <f>IF(RES_hh_tes!L15=0,"",RES_hh_tes!L15/RES_hh_fec!L15)</f>
        <v>3.3171321401266791</v>
      </c>
      <c r="M15" s="70">
        <f>IF(RES_hh_tes!M15=0,"",RES_hh_tes!M15/RES_hh_fec!M15)</f>
        <v>3.3835006211648859</v>
      </c>
      <c r="N15" s="70">
        <f>IF(RES_hh_tes!N15=0,"",RES_hh_tes!N15/RES_hh_fec!N15)</f>
        <v>3.484133098972674</v>
      </c>
      <c r="O15" s="70">
        <f>IF(RES_hh_tes!O15=0,"",RES_hh_tes!O15/RES_hh_fec!O15)</f>
        <v>3.6066855329659475</v>
      </c>
      <c r="P15" s="70">
        <f>IF(RES_hh_tes!P15=0,"",RES_hh_tes!P15/RES_hh_fec!P15)</f>
        <v>3.7706131455592669</v>
      </c>
      <c r="Q15" s="70">
        <f>IF(RES_hh_tes!Q15=0,"",RES_hh_tes!Q15/RES_hh_fec!Q15)</f>
        <v>3.9362549956816144</v>
      </c>
      <c r="R15" s="70">
        <f>IF(RES_hh_tes!R15=0,"",RES_hh_tes!R15/RES_hh_fec!R15)</f>
        <v>4.099168791280456</v>
      </c>
      <c r="S15" s="70">
        <f>IF(RES_hh_tes!S15=0,"",RES_hh_tes!S15/RES_hh_fec!S15)</f>
        <v>4.2364618800227873</v>
      </c>
      <c r="T15" s="70">
        <f>IF(RES_hh_tes!T15=0,"",RES_hh_tes!T15/RES_hh_fec!T15)</f>
        <v>4.354005686130308</v>
      </c>
      <c r="U15" s="70">
        <f>IF(RES_hh_tes!U15=0,"",RES_hh_tes!U15/RES_hh_fec!U15)</f>
        <v>4.4515762653386295</v>
      </c>
      <c r="V15" s="70">
        <f>IF(RES_hh_tes!V15=0,"",RES_hh_tes!V15/RES_hh_fec!V15)</f>
        <v>4.5510945980251556</v>
      </c>
      <c r="W15" s="70">
        <f>IF(RES_hh_tes!W15=0,"",RES_hh_tes!W15/RES_hh_fec!W15)</f>
        <v>4.6420931281157252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1.9787424596204704</v>
      </c>
      <c r="C16" s="78">
        <f>IF(RES_hh_tes!C16=0,"",RES_hh_tes!C16/RES_hh_fec!C16)</f>
        <v>2.0294661632566222</v>
      </c>
      <c r="D16" s="78">
        <f>IF(RES_hh_tes!D16=0,"",RES_hh_tes!D16/RES_hh_fec!D16)</f>
        <v>2.1373181832368879</v>
      </c>
      <c r="E16" s="78">
        <f>IF(RES_hh_tes!E16=0,"",RES_hh_tes!E16/RES_hh_fec!E16)</f>
        <v>2.633227779259395</v>
      </c>
      <c r="F16" s="78">
        <f>IF(RES_hh_tes!F16=0,"",RES_hh_tes!F16/RES_hh_fec!F16)</f>
        <v>2.8080424527880279</v>
      </c>
      <c r="G16" s="78">
        <f>IF(RES_hh_tes!G16=0,"",RES_hh_tes!G16/RES_hh_fec!G16)</f>
        <v>2.9346827776711817</v>
      </c>
      <c r="H16" s="78">
        <f>IF(RES_hh_tes!H16=0,"",RES_hh_tes!H16/RES_hh_fec!H16)</f>
        <v>3.0240637850670682</v>
      </c>
      <c r="I16" s="78">
        <f>IF(RES_hh_tes!I16=0,"",RES_hh_tes!I16/RES_hh_fec!I16)</f>
        <v>3.1068750885213245</v>
      </c>
      <c r="J16" s="78">
        <f>IF(RES_hh_tes!J16=0,"",RES_hh_tes!J16/RES_hh_fec!J16)</f>
        <v>3.1786696220583304</v>
      </c>
      <c r="K16" s="78">
        <f>IF(RES_hh_tes!K16=0,"",RES_hh_tes!K16/RES_hh_fec!K16)</f>
        <v>3.2459120835262172</v>
      </c>
      <c r="L16" s="78">
        <f>IF(RES_hh_tes!L16=0,"",RES_hh_tes!L16/RES_hh_fec!L16)</f>
        <v>3.3171321401266791</v>
      </c>
      <c r="M16" s="78">
        <f>IF(RES_hh_tes!M16=0,"",RES_hh_tes!M16/RES_hh_fec!M16)</f>
        <v>3.3835006211648859</v>
      </c>
      <c r="N16" s="78">
        <f>IF(RES_hh_tes!N16=0,"",RES_hh_tes!N16/RES_hh_fec!N16)</f>
        <v>3.484133098972674</v>
      </c>
      <c r="O16" s="78">
        <f>IF(RES_hh_tes!O16=0,"",RES_hh_tes!O16/RES_hh_fec!O16)</f>
        <v>3.6066855329659475</v>
      </c>
      <c r="P16" s="78">
        <f>IF(RES_hh_tes!P16=0,"",RES_hh_tes!P16/RES_hh_fec!P16)</f>
        <v>3.7706131455592669</v>
      </c>
      <c r="Q16" s="78">
        <f>IF(RES_hh_tes!Q16=0,"",RES_hh_tes!Q16/RES_hh_fec!Q16)</f>
        <v>3.9362549956816144</v>
      </c>
      <c r="R16" s="78">
        <f>IF(RES_hh_tes!R16=0,"",RES_hh_tes!R16/RES_hh_fec!R16)</f>
        <v>4.099168791280456</v>
      </c>
      <c r="S16" s="78">
        <f>IF(RES_hh_tes!S16=0,"",RES_hh_tes!S16/RES_hh_fec!S16)</f>
        <v>4.2364618800227873</v>
      </c>
      <c r="T16" s="78">
        <f>IF(RES_hh_tes!T16=0,"",RES_hh_tes!T16/RES_hh_fec!T16)</f>
        <v>4.354005686130308</v>
      </c>
      <c r="U16" s="78">
        <f>IF(RES_hh_tes!U16=0,"",RES_hh_tes!U16/RES_hh_fec!U16)</f>
        <v>4.4515762653386295</v>
      </c>
      <c r="V16" s="78">
        <f>IF(RES_hh_tes!V16=0,"",RES_hh_tes!V16/RES_hh_fec!V16)</f>
        <v>4.5510945980251556</v>
      </c>
      <c r="W16" s="78">
        <f>IF(RES_hh_tes!W16=0,"",RES_hh_tes!W16/RES_hh_fec!W16)</f>
        <v>4.6420931281157252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0.59344362702721221</v>
      </c>
      <c r="C17" s="70">
        <f>IF(RES_hh_tes!C17=0,"",RES_hh_tes!C17/RES_hh_fec!C17)</f>
        <v>0.60157222105435204</v>
      </c>
      <c r="D17" s="70">
        <f>IF(RES_hh_tes!D17=0,"",RES_hh_tes!D17/RES_hh_fec!D17)</f>
        <v>0.60622896368973134</v>
      </c>
      <c r="E17" s="70">
        <f>IF(RES_hh_tes!E17=0,"",RES_hh_tes!E17/RES_hh_fec!E17)</f>
        <v>0.61102976232560291</v>
      </c>
      <c r="F17" s="70">
        <f>IF(RES_hh_tes!F17=0,"",RES_hh_tes!F17/RES_hh_fec!F17)</f>
        <v>0.61837472301820751</v>
      </c>
      <c r="G17" s="70">
        <f>IF(RES_hh_tes!G17=0,"",RES_hh_tes!G17/RES_hh_fec!G17)</f>
        <v>0.62178334060056961</v>
      </c>
      <c r="H17" s="70">
        <f>IF(RES_hh_tes!H17=0,"",RES_hh_tes!H17/RES_hh_fec!H17)</f>
        <v>0.62968035638257269</v>
      </c>
      <c r="I17" s="70">
        <f>IF(RES_hh_tes!I17=0,"",RES_hh_tes!I17/RES_hh_fec!I17)</f>
        <v>0.63116489069402182</v>
      </c>
      <c r="J17" s="70">
        <f>IF(RES_hh_tes!J17=0,"",RES_hh_tes!J17/RES_hh_fec!J17)</f>
        <v>0.64405482343635789</v>
      </c>
      <c r="K17" s="70">
        <f>IF(RES_hh_tes!K17=0,"",RES_hh_tes!K17/RES_hh_fec!K17)</f>
        <v>0.65612493935498151</v>
      </c>
      <c r="L17" s="70">
        <f>IF(RES_hh_tes!L17=0,"",RES_hh_tes!L17/RES_hh_fec!L17)</f>
        <v>0.66880590149753605</v>
      </c>
      <c r="M17" s="70">
        <f>IF(RES_hh_tes!M17=0,"",RES_hh_tes!M17/RES_hh_fec!M17)</f>
        <v>0.68142850920403841</v>
      </c>
      <c r="N17" s="70">
        <f>IF(RES_hh_tes!N17=0,"",RES_hh_tes!N17/RES_hh_fec!N17)</f>
        <v>0.69755660953172338</v>
      </c>
      <c r="O17" s="70">
        <f>IF(RES_hh_tes!O17=0,"",RES_hh_tes!O17/RES_hh_fec!O17)</f>
        <v>0.71247752722986735</v>
      </c>
      <c r="P17" s="70">
        <f>IF(RES_hh_tes!P17=0,"",RES_hh_tes!P17/RES_hh_fec!P17)</f>
        <v>0.71637725938630015</v>
      </c>
      <c r="Q17" s="70">
        <f>IF(RES_hh_tes!Q17=0,"",RES_hh_tes!Q17/RES_hh_fec!Q17)</f>
        <v>0.72352048400304936</v>
      </c>
      <c r="R17" s="70">
        <f>IF(RES_hh_tes!R17=0,"",RES_hh_tes!R17/RES_hh_fec!R17)</f>
        <v>0.7332422753724831</v>
      </c>
      <c r="S17" s="70">
        <f>IF(RES_hh_tes!S17=0,"",RES_hh_tes!S17/RES_hh_fec!S17)</f>
        <v>0.74326410677653787</v>
      </c>
      <c r="T17" s="70">
        <f>IF(RES_hh_tes!T17=0,"",RES_hh_tes!T17/RES_hh_fec!T17)</f>
        <v>0.7528116483941405</v>
      </c>
      <c r="U17" s="70">
        <f>IF(RES_hh_tes!U17=0,"",RES_hh_tes!U17/RES_hh_fec!U17)</f>
        <v>0.76579083641920764</v>
      </c>
      <c r="V17" s="70">
        <f>IF(RES_hh_tes!V17=0,"",RES_hh_tes!V17/RES_hh_fec!V17)</f>
        <v>0.77732948372993194</v>
      </c>
      <c r="W17" s="70">
        <f>IF(RES_hh_tes!W17=0,"",RES_hh_tes!W17/RES_hh_fec!W17)</f>
        <v>0.7931134927348128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0.57596316434466699</v>
      </c>
      <c r="C18" s="78">
        <f>IF(RES_hh_tes!C18=0,"",RES_hh_tes!C18/RES_hh_fec!C18)</f>
        <v>0.57978901682842732</v>
      </c>
      <c r="D18" s="78">
        <f>IF(RES_hh_tes!D18=0,"",RES_hh_tes!D18/RES_hh_fec!D18)</f>
        <v>0.58640894093744689</v>
      </c>
      <c r="E18" s="78">
        <f>IF(RES_hh_tes!E18=0,"",RES_hh_tes!E18/RES_hh_fec!E18)</f>
        <v>0.59077642464132307</v>
      </c>
      <c r="F18" s="78">
        <f>IF(RES_hh_tes!F18=0,"",RES_hh_tes!F18/RES_hh_fec!F18)</f>
        <v>0.59320782655567161</v>
      </c>
      <c r="G18" s="78">
        <f>IF(RES_hh_tes!G18=0,"",RES_hh_tes!G18/RES_hh_fec!G18)</f>
        <v>0.59764052357363906</v>
      </c>
      <c r="H18" s="78">
        <f>IF(RES_hh_tes!H18=0,"",RES_hh_tes!H18/RES_hh_fec!H18)</f>
        <v>0.60313350611609473</v>
      </c>
      <c r="I18" s="78">
        <f>IF(RES_hh_tes!I18=0,"",RES_hh_tes!I18/RES_hh_fec!I18)</f>
        <v>0.60928245442872264</v>
      </c>
      <c r="J18" s="78">
        <f>IF(RES_hh_tes!J18=0,"",RES_hh_tes!J18/RES_hh_fec!J18)</f>
        <v>0.61479967196054397</v>
      </c>
      <c r="K18" s="78">
        <f>IF(RES_hh_tes!K18=0,"",RES_hh_tes!K18/RES_hh_fec!K18)</f>
        <v>0.62083608089401854</v>
      </c>
      <c r="L18" s="78">
        <f>IF(RES_hh_tes!L18=0,"",RES_hh_tes!L18/RES_hh_fec!L18)</f>
        <v>0.62772677902832164</v>
      </c>
      <c r="M18" s="78">
        <f>IF(RES_hh_tes!M18=0,"",RES_hh_tes!M18/RES_hh_fec!M18)</f>
        <v>0.63311888334309852</v>
      </c>
      <c r="N18" s="78">
        <f>IF(RES_hh_tes!N18=0,"",RES_hh_tes!N18/RES_hh_fec!N18)</f>
        <v>0.63951364662094856</v>
      </c>
      <c r="O18" s="78">
        <f>IF(RES_hh_tes!O18=0,"",RES_hh_tes!O18/RES_hh_fec!O18)</f>
        <v>0.64439076692236252</v>
      </c>
      <c r="P18" s="78">
        <f>IF(RES_hh_tes!P18=0,"",RES_hh_tes!P18/RES_hh_fec!P18)</f>
        <v>0.64714324794422873</v>
      </c>
      <c r="Q18" s="78">
        <f>IF(RES_hh_tes!Q18=0,"",RES_hh_tes!Q18/RES_hh_fec!Q18)</f>
        <v>0.65039508559184178</v>
      </c>
      <c r="R18" s="78">
        <f>IF(RES_hh_tes!R18=0,"",RES_hh_tes!R18/RES_hh_fec!R18)</f>
        <v>0.65354124086707732</v>
      </c>
      <c r="S18" s="78">
        <f>IF(RES_hh_tes!S18=0,"",RES_hh_tes!S18/RES_hh_fec!S18)</f>
        <v>0.66273230342794842</v>
      </c>
      <c r="T18" s="78">
        <f>IF(RES_hh_tes!T18=0,"",RES_hh_tes!T18/RES_hh_fec!T18)</f>
        <v>0.67028424895158323</v>
      </c>
      <c r="U18" s="78">
        <f>IF(RES_hh_tes!U18=0,"",RES_hh_tes!U18/RES_hh_fec!U18)</f>
        <v>0.67916132880920765</v>
      </c>
      <c r="V18" s="78">
        <f>IF(RES_hh_tes!V18=0,"",RES_hh_tes!V18/RES_hh_fec!V18)</f>
        <v>0.6940307446593208</v>
      </c>
      <c r="W18" s="78">
        <f>IF(RES_hh_tes!W18=0,"",RES_hh_tes!W18/RES_hh_fec!W18)</f>
        <v>0.70446634798232366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0.5217778619763942</v>
      </c>
      <c r="C19" s="78">
        <f>IF(RES_hh_tes!C19=0,"",RES_hh_tes!C19/RES_hh_fec!C19)</f>
        <v>0.52444668942948269</v>
      </c>
      <c r="D19" s="78">
        <f>IF(RES_hh_tes!D19=0,"",RES_hh_tes!D19/RES_hh_fec!D19)</f>
        <v>0.52725915797143696</v>
      </c>
      <c r="E19" s="78">
        <f>IF(RES_hh_tes!E19=0,"",RES_hh_tes!E19/RES_hh_fec!E19)</f>
        <v>0.5300247561600625</v>
      </c>
      <c r="F19" s="78">
        <f>IF(RES_hh_tes!F19=0,"",RES_hh_tes!F19/RES_hh_fec!F19)</f>
        <v>0.53275197102867833</v>
      </c>
      <c r="G19" s="78">
        <f>IF(RES_hh_tes!G19=0,"",RES_hh_tes!G19/RES_hh_fec!G19)</f>
        <v>0.53753686346012286</v>
      </c>
      <c r="H19" s="78">
        <f>IF(RES_hh_tes!H19=0,"",RES_hh_tes!H19/RES_hh_fec!H19)</f>
        <v>0.54492386040770424</v>
      </c>
      <c r="I19" s="78">
        <f>IF(RES_hh_tes!I19=0,"",RES_hh_tes!I19/RES_hh_fec!I19)</f>
        <v>0.54963088284179296</v>
      </c>
      <c r="J19" s="78">
        <f>IF(RES_hh_tes!J19=0,"",RES_hh_tes!J19/RES_hh_fec!J19)</f>
        <v>0.55161856035477985</v>
      </c>
      <c r="K19" s="78">
        <f>IF(RES_hh_tes!K19=0,"",RES_hh_tes!K19/RES_hh_fec!K19)</f>
        <v>0.56006672757742715</v>
      </c>
      <c r="L19" s="78">
        <f>IF(RES_hh_tes!L19=0,"",RES_hh_tes!L19/RES_hh_fec!L19)</f>
        <v>0.56918068920149356</v>
      </c>
      <c r="M19" s="78">
        <f>IF(RES_hh_tes!M19=0,"",RES_hh_tes!M19/RES_hh_fec!M19)</f>
        <v>0.57781146647659254</v>
      </c>
      <c r="N19" s="78">
        <f>IF(RES_hh_tes!N19=0,"",RES_hh_tes!N19/RES_hh_fec!N19)</f>
        <v>0.586121981750646</v>
      </c>
      <c r="O19" s="78">
        <f>IF(RES_hh_tes!O19=0,"",RES_hh_tes!O19/RES_hh_fec!O19)</f>
        <v>0.59629316084050199</v>
      </c>
      <c r="P19" s="78">
        <f>IF(RES_hh_tes!P19=0,"",RES_hh_tes!P19/RES_hh_fec!P19)</f>
        <v>0.60746404846415314</v>
      </c>
      <c r="Q19" s="78">
        <f>IF(RES_hh_tes!Q19=0,"",RES_hh_tes!Q19/RES_hh_fec!Q19)</f>
        <v>0.62554649926216288</v>
      </c>
      <c r="R19" s="78">
        <f>IF(RES_hh_tes!R19=0,"",RES_hh_tes!R19/RES_hh_fec!R19)</f>
        <v>0.66625962517494808</v>
      </c>
      <c r="S19" s="78">
        <f>IF(RES_hh_tes!S19=0,"",RES_hh_tes!S19/RES_hh_fec!S19)</f>
        <v>0.72501416148447784</v>
      </c>
      <c r="T19" s="78">
        <f>IF(RES_hh_tes!T19=0,"",RES_hh_tes!T19/RES_hh_fec!T19)</f>
        <v>0.78049554704649571</v>
      </c>
      <c r="U19" s="78">
        <f>IF(RES_hh_tes!U19=0,"",RES_hh_tes!U19/RES_hh_fec!U19)</f>
        <v>0.8221322253474419</v>
      </c>
      <c r="V19" s="78">
        <f>IF(RES_hh_tes!V19=0,"",RES_hh_tes!V19/RES_hh_fec!V19)</f>
        <v>0.84831099848452862</v>
      </c>
      <c r="W19" s="78">
        <f>IF(RES_hh_tes!W19=0,"",RES_hh_tes!W19/RES_hh_fec!W19)</f>
        <v>0.86760739985265689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>
        <f>IF(RES_hh_tes!G20=0,"",RES_hh_tes!G20/RES_hh_fec!G20)</f>
        <v>0.5790674964380782</v>
      </c>
      <c r="H20" s="78">
        <f>IF(RES_hh_tes!H20=0,"",RES_hh_tes!H20/RES_hh_fec!H20)</f>
        <v>0.57989785494204871</v>
      </c>
      <c r="I20" s="78">
        <f>IF(RES_hh_tes!I20=0,"",RES_hh_tes!I20/RES_hh_fec!I20)</f>
        <v>0.5814184035073896</v>
      </c>
      <c r="J20" s="78">
        <f>IF(RES_hh_tes!J20=0,"",RES_hh_tes!J20/RES_hh_fec!J20)</f>
        <v>0.58457417654801103</v>
      </c>
      <c r="K20" s="78">
        <f>IF(RES_hh_tes!K20=0,"",RES_hh_tes!K20/RES_hh_fec!K20)</f>
        <v>0.58813098422958976</v>
      </c>
      <c r="L20" s="78">
        <f>IF(RES_hh_tes!L20=0,"",RES_hh_tes!L20/RES_hh_fec!L20)</f>
        <v>0.59255000237155386</v>
      </c>
      <c r="M20" s="78">
        <f>IF(RES_hh_tes!M20=0,"",RES_hh_tes!M20/RES_hh_fec!M20)</f>
        <v>0.59698286339006468</v>
      </c>
      <c r="N20" s="78">
        <f>IF(RES_hh_tes!N20=0,"",RES_hh_tes!N20/RES_hh_fec!N20)</f>
        <v>0.60203189791932132</v>
      </c>
      <c r="O20" s="78">
        <f>IF(RES_hh_tes!O20=0,"",RES_hh_tes!O20/RES_hh_fec!O20)</f>
        <v>0.6072195861695624</v>
      </c>
      <c r="P20" s="78">
        <f>IF(RES_hh_tes!P20=0,"",RES_hh_tes!P20/RES_hh_fec!P20)</f>
        <v>0.61391227016470351</v>
      </c>
      <c r="Q20" s="78">
        <f>IF(RES_hh_tes!Q20=0,"",RES_hh_tes!Q20/RES_hh_fec!Q20)</f>
        <v>0.62270823504440964</v>
      </c>
      <c r="R20" s="78">
        <f>IF(RES_hh_tes!R20=0,"",RES_hh_tes!R20/RES_hh_fec!R20)</f>
        <v>0.64628832194935493</v>
      </c>
      <c r="S20" s="78">
        <f>IF(RES_hh_tes!S20=0,"",RES_hh_tes!S20/RES_hh_fec!S20)</f>
        <v>0.66824861721173023</v>
      </c>
      <c r="T20" s="78">
        <f>IF(RES_hh_tes!T20=0,"",RES_hh_tes!T20/RES_hh_fec!T20)</f>
        <v>0.68560528159780598</v>
      </c>
      <c r="U20" s="78">
        <f>IF(RES_hh_tes!U20=0,"",RES_hh_tes!U20/RES_hh_fec!U20)</f>
        <v>0.69763487298017723</v>
      </c>
      <c r="V20" s="78">
        <f>IF(RES_hh_tes!V20=0,"",RES_hh_tes!V20/RES_hh_fec!V20)</f>
        <v>0.70913471369582759</v>
      </c>
      <c r="W20" s="78">
        <f>IF(RES_hh_tes!W20=0,"",RES_hh_tes!W20/RES_hh_fec!W20)</f>
        <v>0.72058464086782614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0.48652986379629054</v>
      </c>
      <c r="C21" s="78">
        <f>IF(RES_hh_tes!C21=0,"",RES_hh_tes!C21/RES_hh_fec!C21)</f>
        <v>0.49018902677574028</v>
      </c>
      <c r="D21" s="78">
        <f>IF(RES_hh_tes!D21=0,"",RES_hh_tes!D21/RES_hh_fec!D21)</f>
        <v>0.495911070363526</v>
      </c>
      <c r="E21" s="78">
        <f>IF(RES_hh_tes!E21=0,"",RES_hh_tes!E21/RES_hh_fec!E21)</f>
        <v>0.50296145517696866</v>
      </c>
      <c r="F21" s="78">
        <f>IF(RES_hh_tes!F21=0,"",RES_hh_tes!F21/RES_hh_fec!F21)</f>
        <v>0.51061442815898939</v>
      </c>
      <c r="G21" s="78">
        <f>IF(RES_hh_tes!G21=0,"",RES_hh_tes!G21/RES_hh_fec!G21)</f>
        <v>0.51825929828101958</v>
      </c>
      <c r="H21" s="78">
        <f>IF(RES_hh_tes!H21=0,"",RES_hh_tes!H21/RES_hh_fec!H21)</f>
        <v>0.52535783878533182</v>
      </c>
      <c r="I21" s="78">
        <f>IF(RES_hh_tes!I21=0,"",RES_hh_tes!I21/RES_hh_fec!I21)</f>
        <v>0.53359226231465351</v>
      </c>
      <c r="J21" s="78">
        <f>IF(RES_hh_tes!J21=0,"",RES_hh_tes!J21/RES_hh_fec!J21)</f>
        <v>0.54195380849382913</v>
      </c>
      <c r="K21" s="78">
        <f>IF(RES_hh_tes!K21=0,"",RES_hh_tes!K21/RES_hh_fec!K21)</f>
        <v>0.55098078766170022</v>
      </c>
      <c r="L21" s="78">
        <f>IF(RES_hh_tes!L21=0,"",RES_hh_tes!L21/RES_hh_fec!L21)</f>
        <v>0.56122470606080321</v>
      </c>
      <c r="M21" s="78">
        <f>IF(RES_hh_tes!M21=0,"",RES_hh_tes!M21/RES_hh_fec!M21)</f>
        <v>0.57105451592679812</v>
      </c>
      <c r="N21" s="78">
        <f>IF(RES_hh_tes!N21=0,"",RES_hh_tes!N21/RES_hh_fec!N21)</f>
        <v>0.58273464182482859</v>
      </c>
      <c r="O21" s="78">
        <f>IF(RES_hh_tes!O21=0,"",RES_hh_tes!O21/RES_hh_fec!O21)</f>
        <v>0.59580476754714795</v>
      </c>
      <c r="P21" s="78">
        <f>IF(RES_hh_tes!P21=0,"",RES_hh_tes!P21/RES_hh_fec!P21)</f>
        <v>0.60567541206762299</v>
      </c>
      <c r="Q21" s="78">
        <f>IF(RES_hh_tes!Q21=0,"",RES_hh_tes!Q21/RES_hh_fec!Q21)</f>
        <v>0.62324626798625393</v>
      </c>
      <c r="R21" s="78">
        <f>IF(RES_hh_tes!R21=0,"",RES_hh_tes!R21/RES_hh_fec!R21)</f>
        <v>0.64612861589369386</v>
      </c>
      <c r="S21" s="78">
        <f>IF(RES_hh_tes!S21=0,"",RES_hh_tes!S21/RES_hh_fec!S21)</f>
        <v>0.6698672772718417</v>
      </c>
      <c r="T21" s="78">
        <f>IF(RES_hh_tes!T21=0,"",RES_hh_tes!T21/RES_hh_fec!T21)</f>
        <v>0.69394648849212093</v>
      </c>
      <c r="U21" s="78">
        <f>IF(RES_hh_tes!U21=0,"",RES_hh_tes!U21/RES_hh_fec!U21)</f>
        <v>0.71868904453919169</v>
      </c>
      <c r="V21" s="78">
        <f>IF(RES_hh_tes!V21=0,"",RES_hh_tes!V21/RES_hh_fec!V21)</f>
        <v>0.74359861462597898</v>
      </c>
      <c r="W21" s="78">
        <f>IF(RES_hh_tes!W21=0,"",RES_hh_tes!W21/RES_hh_fec!W21)</f>
        <v>0.76514688649107032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0.438337713732807</v>
      </c>
      <c r="C22" s="78">
        <f>IF(RES_hh_tes!C22=0,"",RES_hh_tes!C22/RES_hh_fec!C22)</f>
        <v>0.44424964767415726</v>
      </c>
      <c r="D22" s="78">
        <f>IF(RES_hh_tes!D22=0,"",RES_hh_tes!D22/RES_hh_fec!D22)</f>
        <v>0.45065501355210907</v>
      </c>
      <c r="E22" s="78">
        <f>IF(RES_hh_tes!E22=0,"",RES_hh_tes!E22/RES_hh_fec!E22)</f>
        <v>0.45584339452536132</v>
      </c>
      <c r="F22" s="78">
        <f>IF(RES_hh_tes!F22=0,"",RES_hh_tes!F22/RES_hh_fec!F22)</f>
        <v>0.45905216389616593</v>
      </c>
      <c r="G22" s="78">
        <f>IF(RES_hh_tes!G22=0,"",RES_hh_tes!G22/RES_hh_fec!G22)</f>
        <v>0.46608338807204436</v>
      </c>
      <c r="H22" s="78">
        <f>IF(RES_hh_tes!H22=0,"",RES_hh_tes!H22/RES_hh_fec!H22)</f>
        <v>0.47625333360745808</v>
      </c>
      <c r="I22" s="78">
        <f>IF(RES_hh_tes!I22=0,"",RES_hh_tes!I22/RES_hh_fec!I22)</f>
        <v>0.49730090194312332</v>
      </c>
      <c r="J22" s="78">
        <f>IF(RES_hh_tes!J22=0,"",RES_hh_tes!J22/RES_hh_fec!J22)</f>
        <v>0.5253296636882534</v>
      </c>
      <c r="K22" s="78">
        <f>IF(RES_hh_tes!K22=0,"",RES_hh_tes!K22/RES_hh_fec!K22)</f>
        <v>0.55748497852446588</v>
      </c>
      <c r="L22" s="78">
        <f>IF(RES_hh_tes!L22=0,"",RES_hh_tes!L22/RES_hh_fec!L22)</f>
        <v>0.59064320494661893</v>
      </c>
      <c r="M22" s="78">
        <f>IF(RES_hh_tes!M22=0,"",RES_hh_tes!M22/RES_hh_fec!M22)</f>
        <v>0.62381815283600195</v>
      </c>
      <c r="N22" s="78">
        <f>IF(RES_hh_tes!N22=0,"",RES_hh_tes!N22/RES_hh_fec!N22)</f>
        <v>0.65689374280342772</v>
      </c>
      <c r="O22" s="78">
        <f>IF(RES_hh_tes!O22=0,"",RES_hh_tes!O22/RES_hh_fec!O22)</f>
        <v>0.68201542185808328</v>
      </c>
      <c r="P22" s="78">
        <f>IF(RES_hh_tes!P22=0,"",RES_hh_tes!P22/RES_hh_fec!P22)</f>
        <v>0.68514518193213125</v>
      </c>
      <c r="Q22" s="78">
        <f>IF(RES_hh_tes!Q22=0,"",RES_hh_tes!Q22/RES_hh_fec!Q22)</f>
        <v>0.68915898759102023</v>
      </c>
      <c r="R22" s="78">
        <f>IF(RES_hh_tes!R22=0,"",RES_hh_tes!R22/RES_hh_fec!R22)</f>
        <v>0.6950295567569601</v>
      </c>
      <c r="S22" s="78">
        <f>IF(RES_hh_tes!S22=0,"",RES_hh_tes!S22/RES_hh_fec!S22)</f>
        <v>0.70285504838923785</v>
      </c>
      <c r="T22" s="78">
        <f>IF(RES_hh_tes!T22=0,"",RES_hh_tes!T22/RES_hh_fec!T22)</f>
        <v>0.71131043071103262</v>
      </c>
      <c r="U22" s="78">
        <f>IF(RES_hh_tes!U22=0,"",RES_hh_tes!U22/RES_hh_fec!U22)</f>
        <v>0.72292715565737298</v>
      </c>
      <c r="V22" s="78">
        <f>IF(RES_hh_tes!V22=0,"",RES_hh_tes!V22/RES_hh_fec!V22)</f>
        <v>0.73643246148643826</v>
      </c>
      <c r="W22" s="78">
        <f>IF(RES_hh_tes!W22=0,"",RES_hh_tes!W22/RES_hh_fec!W22)</f>
        <v>0.74933175311800171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0.75146369282186665</v>
      </c>
      <c r="C24" s="78">
        <f>IF(RES_hh_tes!C24=0,"",RES_hh_tes!C24/RES_hh_fec!C24)</f>
        <v>0.75367753389421122</v>
      </c>
      <c r="D24" s="78">
        <f>IF(RES_hh_tes!D24=0,"",RES_hh_tes!D24/RES_hh_fec!D24)</f>
        <v>0.75594838160727473</v>
      </c>
      <c r="E24" s="78">
        <f>IF(RES_hh_tes!E24=0,"",RES_hh_tes!E24/RES_hh_fec!E24)</f>
        <v>0.75834365866972109</v>
      </c>
      <c r="F24" s="78">
        <f>IF(RES_hh_tes!F24=0,"",RES_hh_tes!F24/RES_hh_fec!F24)</f>
        <v>0.76071070916931638</v>
      </c>
      <c r="G24" s="78">
        <f>IF(RES_hh_tes!G24=0,"",RES_hh_tes!G24/RES_hh_fec!G24)</f>
        <v>0.76311533772805018</v>
      </c>
      <c r="H24" s="78">
        <f>IF(RES_hh_tes!H24=0,"",RES_hh_tes!H24/RES_hh_fec!H24)</f>
        <v>0.76461588064879238</v>
      </c>
      <c r="I24" s="78">
        <f>IF(RES_hh_tes!I24=0,"",RES_hh_tes!I24/RES_hh_fec!I24)</f>
        <v>0.7674324071745201</v>
      </c>
      <c r="J24" s="78">
        <f>IF(RES_hh_tes!J24=0,"",RES_hh_tes!J24/RES_hh_fec!J24)</f>
        <v>0.77378730771790072</v>
      </c>
      <c r="K24" s="78">
        <f>IF(RES_hh_tes!K24=0,"",RES_hh_tes!K24/RES_hh_fec!K24)</f>
        <v>0.77916087695146496</v>
      </c>
      <c r="L24" s="78">
        <f>IF(RES_hh_tes!L24=0,"",RES_hh_tes!L24/RES_hh_fec!L24)</f>
        <v>0.78624751859858066</v>
      </c>
      <c r="M24" s="78">
        <f>IF(RES_hh_tes!M24=0,"",RES_hh_tes!M24/RES_hh_fec!M24)</f>
        <v>0.79322337279893196</v>
      </c>
      <c r="N24" s="78">
        <f>IF(RES_hh_tes!N24=0,"",RES_hh_tes!N24/RES_hh_fec!N24)</f>
        <v>0.80256084294259766</v>
      </c>
      <c r="O24" s="78">
        <f>IF(RES_hh_tes!O24=0,"",RES_hh_tes!O24/RES_hh_fec!O24)</f>
        <v>0.81310116260396736</v>
      </c>
      <c r="P24" s="78">
        <f>IF(RES_hh_tes!P24=0,"",RES_hh_tes!P24/RES_hh_fec!P24)</f>
        <v>0.81566998460011009</v>
      </c>
      <c r="Q24" s="78">
        <f>IF(RES_hh_tes!Q24=0,"",RES_hh_tes!Q24/RES_hh_fec!Q24)</f>
        <v>0.82094754800773884</v>
      </c>
      <c r="R24" s="78">
        <f>IF(RES_hh_tes!R24=0,"",RES_hh_tes!R24/RES_hh_fec!R24)</f>
        <v>0.82842372680819842</v>
      </c>
      <c r="S24" s="78">
        <f>IF(RES_hh_tes!S24=0,"",RES_hh_tes!S24/RES_hh_fec!S24)</f>
        <v>0.83643909816142803</v>
      </c>
      <c r="T24" s="78">
        <f>IF(RES_hh_tes!T24=0,"",RES_hh_tes!T24/RES_hh_fec!T24)</f>
        <v>0.84207931025595406</v>
      </c>
      <c r="U24" s="78">
        <f>IF(RES_hh_tes!U24=0,"",RES_hh_tes!U24/RES_hh_fec!U24)</f>
        <v>0.84959548295262355</v>
      </c>
      <c r="V24" s="78">
        <f>IF(RES_hh_tes!V24=0,"",RES_hh_tes!V24/RES_hh_fec!V24)</f>
        <v>0.85621577993428177</v>
      </c>
      <c r="W24" s="78">
        <f>IF(RES_hh_tes!W24=0,"",RES_hh_tes!W24/RES_hh_fec!W24)</f>
        <v>0.86839521250572071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0.58456302397247817</v>
      </c>
      <c r="C25" s="79">
        <f>IF(RES_hh_tes!C25=0,"",RES_hh_tes!C25/RES_hh_fec!C25)</f>
        <v>0.58730702415907277</v>
      </c>
      <c r="D25" s="79">
        <f>IF(RES_hh_tes!D25=0,"",RES_hh_tes!D25/RES_hh_fec!D25)</f>
        <v>0.59053371078226302</v>
      </c>
      <c r="E25" s="79">
        <f>IF(RES_hh_tes!E25=0,"",RES_hh_tes!E25/RES_hh_fec!E25)</f>
        <v>0.59595426337373103</v>
      </c>
      <c r="F25" s="79">
        <f>IF(RES_hh_tes!F25=0,"",RES_hh_tes!F25/RES_hh_fec!F25)</f>
        <v>0.60203685091685366</v>
      </c>
      <c r="G25" s="79">
        <f>IF(RES_hh_tes!G25=0,"",RES_hh_tes!G25/RES_hh_fec!G25)</f>
        <v>0.60692136381867112</v>
      </c>
      <c r="H25" s="79">
        <f>IF(RES_hh_tes!H25=0,"",RES_hh_tes!H25/RES_hh_fec!H25)</f>
        <v>0.61142850421403017</v>
      </c>
      <c r="I25" s="79">
        <f>IF(RES_hh_tes!I25=0,"",RES_hh_tes!I25/RES_hh_fec!I25)</f>
        <v>0.61347854896531229</v>
      </c>
      <c r="J25" s="79">
        <f>IF(RES_hh_tes!J25=0,"",RES_hh_tes!J25/RES_hh_fec!J25)</f>
        <v>0.61496503883675557</v>
      </c>
      <c r="K25" s="79">
        <f>IF(RES_hh_tes!K25=0,"",RES_hh_tes!K25/RES_hh_fec!K25)</f>
        <v>0.61612690343085053</v>
      </c>
      <c r="L25" s="79">
        <f>IF(RES_hh_tes!L25=0,"",RES_hh_tes!L25/RES_hh_fec!L25)</f>
        <v>0.61859767183150549</v>
      </c>
      <c r="M25" s="79">
        <f>IF(RES_hh_tes!M25=0,"",RES_hh_tes!M25/RES_hh_fec!M25)</f>
        <v>0.62248626242139649</v>
      </c>
      <c r="N25" s="79">
        <f>IF(RES_hh_tes!N25=0,"",RES_hh_tes!N25/RES_hh_fec!N25)</f>
        <v>0.62845588330964053</v>
      </c>
      <c r="O25" s="79">
        <f>IF(RES_hh_tes!O25=0,"",RES_hh_tes!O25/RES_hh_fec!O25)</f>
        <v>0.63618594998883748</v>
      </c>
      <c r="P25" s="79">
        <f>IF(RES_hh_tes!P25=0,"",RES_hh_tes!P25/RES_hh_fec!P25)</f>
        <v>0.64560896807274826</v>
      </c>
      <c r="Q25" s="79">
        <f>IF(RES_hh_tes!Q25=0,"",RES_hh_tes!Q25/RES_hh_fec!Q25)</f>
        <v>0.65534987858925886</v>
      </c>
      <c r="R25" s="79">
        <f>IF(RES_hh_tes!R25=0,"",RES_hh_tes!R25/RES_hh_fec!R25)</f>
        <v>0.66666682056039128</v>
      </c>
      <c r="S25" s="79">
        <f>IF(RES_hh_tes!S25=0,"",RES_hh_tes!S25/RES_hh_fec!S25)</f>
        <v>0.67823079939738695</v>
      </c>
      <c r="T25" s="79">
        <f>IF(RES_hh_tes!T25=0,"",RES_hh_tes!T25/RES_hh_fec!T25)</f>
        <v>0.69470577434689174</v>
      </c>
      <c r="U25" s="79">
        <f>IF(RES_hh_tes!U25=0,"",RES_hh_tes!U25/RES_hh_fec!U25)</f>
        <v>0.71251277296904592</v>
      </c>
      <c r="V25" s="79">
        <f>IF(RES_hh_tes!V25=0,"",RES_hh_tes!V25/RES_hh_fec!V25)</f>
        <v>0.72903534710123941</v>
      </c>
      <c r="W25" s="79">
        <f>IF(RES_hh_tes!W25=0,"",RES_hh_tes!W25/RES_hh_fec!W25)</f>
        <v>0.7465147184862948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0.57591520041371347</v>
      </c>
      <c r="C27" s="70">
        <f>IF(RES_hh_tes!C27=0,"",RES_hh_tes!C27/RES_hh_fec!C27)</f>
        <v>0.57811795320022241</v>
      </c>
      <c r="D27" s="70">
        <f>IF(RES_hh_tes!D27=0,"",RES_hh_tes!D27/RES_hh_fec!D27)</f>
        <v>0.57707549482550236</v>
      </c>
      <c r="E27" s="70">
        <f>IF(RES_hh_tes!E27=0,"",RES_hh_tes!E27/RES_hh_fec!E27)</f>
        <v>0.58399794954163231</v>
      </c>
      <c r="F27" s="70">
        <f>IF(RES_hh_tes!F27=0,"",RES_hh_tes!F27/RES_hh_fec!F27)</f>
        <v>0.59853362587399972</v>
      </c>
      <c r="G27" s="70">
        <f>IF(RES_hh_tes!G27=0,"",RES_hh_tes!G27/RES_hh_fec!G27)</f>
        <v>0.60128628758303071</v>
      </c>
      <c r="H27" s="70">
        <f>IF(RES_hh_tes!H27=0,"",RES_hh_tes!H27/RES_hh_fec!H27)</f>
        <v>0.6212166002356464</v>
      </c>
      <c r="I27" s="70">
        <f>IF(RES_hh_tes!I27=0,"",RES_hh_tes!I27/RES_hh_fec!I27)</f>
        <v>0.64341143630850561</v>
      </c>
      <c r="J27" s="70">
        <f>IF(RES_hh_tes!J27=0,"",RES_hh_tes!J27/RES_hh_fec!J27)</f>
        <v>0.65419403046614399</v>
      </c>
      <c r="K27" s="70">
        <f>IF(RES_hh_tes!K27=0,"",RES_hh_tes!K27/RES_hh_fec!K27)</f>
        <v>0.65172022089439774</v>
      </c>
      <c r="L27" s="70">
        <f>IF(RES_hh_tes!L27=0,"",RES_hh_tes!L27/RES_hh_fec!L27)</f>
        <v>0.63641775184995886</v>
      </c>
      <c r="M27" s="70">
        <f>IF(RES_hh_tes!M27=0,"",RES_hh_tes!M27/RES_hh_fec!M27)</f>
        <v>0.63558013803225399</v>
      </c>
      <c r="N27" s="70">
        <f>IF(RES_hh_tes!N27=0,"",RES_hh_tes!N27/RES_hh_fec!N27)</f>
        <v>0.63607993845275579</v>
      </c>
      <c r="O27" s="70">
        <f>IF(RES_hh_tes!O27=0,"",RES_hh_tes!O27/RES_hh_fec!O27)</f>
        <v>0.63867660590614017</v>
      </c>
      <c r="P27" s="70">
        <f>IF(RES_hh_tes!P27=0,"",RES_hh_tes!P27/RES_hh_fec!P27)</f>
        <v>0.63998880427836358</v>
      </c>
      <c r="Q27" s="70">
        <f>IF(RES_hh_tes!Q27=0,"",RES_hh_tes!Q27/RES_hh_fec!Q27)</f>
        <v>0.63006234234582437</v>
      </c>
      <c r="R27" s="70">
        <f>IF(RES_hh_tes!R27=0,"",RES_hh_tes!R27/RES_hh_fec!R27)</f>
        <v>0.62493517579440117</v>
      </c>
      <c r="S27" s="70">
        <f>IF(RES_hh_tes!S27=0,"",RES_hh_tes!S27/RES_hh_fec!S27)</f>
        <v>0.61289061033304104</v>
      </c>
      <c r="T27" s="70">
        <f>IF(RES_hh_tes!T27=0,"",RES_hh_tes!T27/RES_hh_fec!T27)</f>
        <v>0.63767958473291086</v>
      </c>
      <c r="U27" s="70">
        <f>IF(RES_hh_tes!U27=0,"",RES_hh_tes!U27/RES_hh_fec!U27)</f>
        <v>0.63955827091502215</v>
      </c>
      <c r="V27" s="70">
        <f>IF(RES_hh_tes!V27=0,"",RES_hh_tes!V27/RES_hh_fec!V27)</f>
        <v>0.65089662330125697</v>
      </c>
      <c r="W27" s="70">
        <f>IF(RES_hh_tes!W27=0,"",RES_hh_tes!W27/RES_hh_fec!W27)</f>
        <v>0.67665954964127595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0.5742743224786595</v>
      </c>
      <c r="C28" s="78">
        <f>IF(RES_hh_tes!C28=0,"",RES_hh_tes!C28/RES_hh_fec!C28)</f>
        <v>0.57553189556873641</v>
      </c>
      <c r="D28" s="78">
        <f>IF(RES_hh_tes!D28=0,"",RES_hh_tes!D28/RES_hh_fec!D28)</f>
        <v>0.57709837982822809</v>
      </c>
      <c r="E28" s="78">
        <f>IF(RES_hh_tes!E28=0,"",RES_hh_tes!E28/RES_hh_fec!E28)</f>
        <v>0.57825889831656618</v>
      </c>
      <c r="F28" s="78">
        <f>IF(RES_hh_tes!F28=0,"",RES_hh_tes!F28/RES_hh_fec!F28)</f>
        <v>0.57922435019423935</v>
      </c>
      <c r="G28" s="78">
        <f>IF(RES_hh_tes!G28=0,"",RES_hh_tes!G28/RES_hh_fec!G28)</f>
        <v>0.58023650809740013</v>
      </c>
      <c r="H28" s="78">
        <f>IF(RES_hh_tes!H28=0,"",RES_hh_tes!H28/RES_hh_fec!H28)</f>
        <v>0.58123985458303395</v>
      </c>
      <c r="I28" s="78">
        <f>IF(RES_hh_tes!I28=0,"",RES_hh_tes!I28/RES_hh_fec!I28)</f>
        <v>0.58175177350924256</v>
      </c>
      <c r="J28" s="78">
        <f>IF(RES_hh_tes!J28=0,"",RES_hh_tes!J28/RES_hh_fec!J28)</f>
        <v>0.58208084455164688</v>
      </c>
      <c r="K28" s="78">
        <f>IF(RES_hh_tes!K28=0,"",RES_hh_tes!K28/RES_hh_fec!K28)</f>
        <v>0.58249767737763936</v>
      </c>
      <c r="L28" s="78">
        <f>IF(RES_hh_tes!L28=0,"",RES_hh_tes!L28/RES_hh_fec!L28)</f>
        <v>0.58297732252119905</v>
      </c>
      <c r="M28" s="78">
        <f>IF(RES_hh_tes!M28=0,"",RES_hh_tes!M28/RES_hh_fec!M28)</f>
        <v>0.58329625786353434</v>
      </c>
      <c r="N28" s="78">
        <f>IF(RES_hh_tes!N28=0,"",RES_hh_tes!N28/RES_hh_fec!N28)</f>
        <v>0.58352254637614298</v>
      </c>
      <c r="O28" s="78">
        <f>IF(RES_hh_tes!O28=0,"",RES_hh_tes!O28/RES_hh_fec!O28)</f>
        <v>0.58369988727340827</v>
      </c>
      <c r="P28" s="78">
        <f>IF(RES_hh_tes!P28=0,"",RES_hh_tes!P28/RES_hh_fec!P28)</f>
        <v>0.58379357464319082</v>
      </c>
      <c r="Q28" s="78">
        <f>IF(RES_hh_tes!Q28=0,"",RES_hh_tes!Q28/RES_hh_fec!Q28)</f>
        <v>0.58386113263538064</v>
      </c>
      <c r="R28" s="78">
        <f>IF(RES_hh_tes!R28=0,"",RES_hh_tes!R28/RES_hh_fec!R28)</f>
        <v>0.5840773293211392</v>
      </c>
      <c r="S28" s="78">
        <f>IF(RES_hh_tes!S28=0,"",RES_hh_tes!S28/RES_hh_fec!S28)</f>
        <v>0.58467965892260765</v>
      </c>
      <c r="T28" s="78">
        <f>IF(RES_hh_tes!T28=0,"",RES_hh_tes!T28/RES_hh_fec!T28)</f>
        <v>0.58558618250076699</v>
      </c>
      <c r="U28" s="78">
        <f>IF(RES_hh_tes!U28=0,"",RES_hh_tes!U28/RES_hh_fec!U28)</f>
        <v>0.58637265102887315</v>
      </c>
      <c r="V28" s="78">
        <f>IF(RES_hh_tes!V28=0,"",RES_hh_tes!V28/RES_hh_fec!V28)</f>
        <v>0.58746212859061309</v>
      </c>
      <c r="W28" s="78">
        <f>IF(RES_hh_tes!W28=0,"",RES_hh_tes!W28/RES_hh_fec!W28)</f>
        <v>0.58883591386690215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0.57053142652158806</v>
      </c>
      <c r="C29" s="78">
        <f>IF(RES_hh_tes!C29=0,"",RES_hh_tes!C29/RES_hh_fec!C29)</f>
        <v>0.57153366564376351</v>
      </c>
      <c r="D29" s="78">
        <f>IF(RES_hh_tes!D29=0,"",RES_hh_tes!D29/RES_hh_fec!D29)</f>
        <v>0.57252790955106525</v>
      </c>
      <c r="E29" s="78">
        <f>IF(RES_hh_tes!E29=0,"",RES_hh_tes!E29/RES_hh_fec!E29)</f>
        <v>0.57357944602592748</v>
      </c>
      <c r="F29" s="78">
        <f>IF(RES_hh_tes!F29=0,"",RES_hh_tes!F29/RES_hh_fec!F29)</f>
        <v>0.57468772356987075</v>
      </c>
      <c r="G29" s="78">
        <f>IF(RES_hh_tes!G29=0,"",RES_hh_tes!G29/RES_hh_fec!G29)</f>
        <v>0.57612843599358465</v>
      </c>
      <c r="H29" s="78">
        <f>IF(RES_hh_tes!H29=0,"",RES_hh_tes!H29/RES_hh_fec!H29)</f>
        <v>0.57788231552631852</v>
      </c>
      <c r="I29" s="78">
        <f>IF(RES_hh_tes!I29=0,"",RES_hh_tes!I29/RES_hh_fec!I29)</f>
        <v>0.57892433754873074</v>
      </c>
      <c r="J29" s="78">
        <f>IF(RES_hh_tes!J29=0,"",RES_hh_tes!J29/RES_hh_fec!J29)</f>
        <v>0.57941510193203938</v>
      </c>
      <c r="K29" s="78">
        <f>IF(RES_hh_tes!K29=0,"",RES_hh_tes!K29/RES_hh_fec!K29)</f>
        <v>0.58083079390474512</v>
      </c>
      <c r="L29" s="78">
        <f>IF(RES_hh_tes!L29=0,"",RES_hh_tes!L29/RES_hh_fec!L29)</f>
        <v>0.58216659550515826</v>
      </c>
      <c r="M29" s="78">
        <f>IF(RES_hh_tes!M29=0,"",RES_hh_tes!M29/RES_hh_fec!M29)</f>
        <v>0.58303708501724483</v>
      </c>
      <c r="N29" s="78">
        <f>IF(RES_hh_tes!N29=0,"",RES_hh_tes!N29/RES_hh_fec!N29)</f>
        <v>0.5835531896013435</v>
      </c>
      <c r="O29" s="78">
        <f>IF(RES_hh_tes!O29=0,"",RES_hh_tes!O29/RES_hh_fec!O29)</f>
        <v>0.58387310852484131</v>
      </c>
      <c r="P29" s="78">
        <f>IF(RES_hh_tes!P29=0,"",RES_hh_tes!P29/RES_hh_fec!P29)</f>
        <v>0.58397292320155936</v>
      </c>
      <c r="Q29" s="78">
        <f>IF(RES_hh_tes!Q29=0,"",RES_hh_tes!Q29/RES_hh_fec!Q29)</f>
        <v>0.58408592074263821</v>
      </c>
      <c r="R29" s="78">
        <f>IF(RES_hh_tes!R29=0,"",RES_hh_tes!R29/RES_hh_fec!R29)</f>
        <v>0.58461542932672061</v>
      </c>
      <c r="S29" s="78">
        <f>IF(RES_hh_tes!S29=0,"",RES_hh_tes!S29/RES_hh_fec!S29)</f>
        <v>0.58587424023041879</v>
      </c>
      <c r="T29" s="78">
        <f>IF(RES_hh_tes!T29=0,"",RES_hh_tes!T29/RES_hh_fec!T29)</f>
        <v>0.587917432537444</v>
      </c>
      <c r="U29" s="78">
        <f>IF(RES_hh_tes!U29=0,"",RES_hh_tes!U29/RES_hh_fec!U29)</f>
        <v>0.58968107392836056</v>
      </c>
      <c r="V29" s="78">
        <f>IF(RES_hh_tes!V29=0,"",RES_hh_tes!V29/RES_hh_fec!V29)</f>
        <v>0.59091315931405386</v>
      </c>
      <c r="W29" s="78">
        <f>IF(RES_hh_tes!W29=0,"",RES_hh_tes!W29/RES_hh_fec!W29)</f>
        <v>0.5926967061468329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0.56565239150020008</v>
      </c>
      <c r="C30" s="78">
        <f>IF(RES_hh_tes!C30=0,"",RES_hh_tes!C30/RES_hh_fec!C30)</f>
        <v>0.56668106106816407</v>
      </c>
      <c r="D30" s="78">
        <f>IF(RES_hh_tes!D30=0,"",RES_hh_tes!D30/RES_hh_fec!D30)</f>
        <v>0.56805519389856263</v>
      </c>
      <c r="E30" s="78">
        <f>IF(RES_hh_tes!E30=0,"",RES_hh_tes!E30/RES_hh_fec!E30)</f>
        <v>0.56964108429616811</v>
      </c>
      <c r="F30" s="78">
        <f>IF(RES_hh_tes!F30=0,"",RES_hh_tes!F30/RES_hh_fec!F30)</f>
        <v>0.57133602124484528</v>
      </c>
      <c r="G30" s="78">
        <f>IF(RES_hh_tes!G30=0,"",RES_hh_tes!G30/RES_hh_fec!G30)</f>
        <v>0.57307978704315465</v>
      </c>
      <c r="H30" s="78">
        <f>IF(RES_hh_tes!H30=0,"",RES_hh_tes!H30/RES_hh_fec!H30)</f>
        <v>0.57489755496084427</v>
      </c>
      <c r="I30" s="78">
        <f>IF(RES_hh_tes!I30=0,"",RES_hh_tes!I30/RES_hh_fec!I30)</f>
        <v>0.57597242775684132</v>
      </c>
      <c r="J30" s="78">
        <f>IF(RES_hh_tes!J30=0,"",RES_hh_tes!J30/RES_hh_fec!J30)</f>
        <v>0.57665463485749835</v>
      </c>
      <c r="K30" s="78">
        <f>IF(RES_hh_tes!K30=0,"",RES_hh_tes!K30/RES_hh_fec!K30)</f>
        <v>0.57760594360411344</v>
      </c>
      <c r="L30" s="78">
        <f>IF(RES_hh_tes!L30=0,"",RES_hh_tes!L30/RES_hh_fec!L30)</f>
        <v>0.57865049488395592</v>
      </c>
      <c r="M30" s="78">
        <f>IF(RES_hh_tes!M30=0,"",RES_hh_tes!M30/RES_hh_fec!M30)</f>
        <v>0.57957477459313855</v>
      </c>
      <c r="N30" s="78">
        <f>IF(RES_hh_tes!N30=0,"",RES_hh_tes!N30/RES_hh_fec!N30)</f>
        <v>0.5803865504339869</v>
      </c>
      <c r="O30" s="78">
        <f>IF(RES_hh_tes!O30=0,"",RES_hh_tes!O30/RES_hh_fec!O30)</f>
        <v>0.58105083470833652</v>
      </c>
      <c r="P30" s="78">
        <f>IF(RES_hh_tes!P30=0,"",RES_hh_tes!P30/RES_hh_fec!P30)</f>
        <v>0.58141507861145458</v>
      </c>
      <c r="Q30" s="78">
        <f>IF(RES_hh_tes!Q30=0,"",RES_hh_tes!Q30/RES_hh_fec!Q30)</f>
        <v>0.58170443018205542</v>
      </c>
      <c r="R30" s="78">
        <f>IF(RES_hh_tes!R30=0,"",RES_hh_tes!R30/RES_hh_fec!R30)</f>
        <v>0.58253206051595818</v>
      </c>
      <c r="S30" s="78">
        <f>IF(RES_hh_tes!S30=0,"",RES_hh_tes!S30/RES_hh_fec!S30)</f>
        <v>0.58415014826572287</v>
      </c>
      <c r="T30" s="78">
        <f>IF(RES_hh_tes!T30=0,"",RES_hh_tes!T30/RES_hh_fec!T30)</f>
        <v>0.58658944060574525</v>
      </c>
      <c r="U30" s="78">
        <f>IF(RES_hh_tes!U30=0,"",RES_hh_tes!U30/RES_hh_fec!U30)</f>
        <v>0.5897994944138214</v>
      </c>
      <c r="V30" s="78">
        <f>IF(RES_hh_tes!V30=0,"",RES_hh_tes!V30/RES_hh_fec!V30)</f>
        <v>0.59393187133377667</v>
      </c>
      <c r="W30" s="78">
        <f>IF(RES_hh_tes!W30=0,"",RES_hh_tes!W30/RES_hh_fec!W30)</f>
        <v>0.59853852274647557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0.56846855531623264</v>
      </c>
      <c r="C31" s="78">
        <f>IF(RES_hh_tes!C31=0,"",RES_hh_tes!C31/RES_hh_fec!C31)</f>
        <v>0.56937488868994757</v>
      </c>
      <c r="D31" s="78">
        <f>IF(RES_hh_tes!D31=0,"",RES_hh_tes!D31/RES_hh_fec!D31)</f>
        <v>0.57032198212052931</v>
      </c>
      <c r="E31" s="78">
        <f>IF(RES_hh_tes!E31=0,"",RES_hh_tes!E31/RES_hh_fec!E31)</f>
        <v>0.57135721939469331</v>
      </c>
      <c r="F31" s="78">
        <f>IF(RES_hh_tes!F31=0,"",RES_hh_tes!F31/RES_hh_fec!F31)</f>
        <v>0.57247540544901077</v>
      </c>
      <c r="G31" s="78">
        <f>IF(RES_hh_tes!G31=0,"",RES_hh_tes!G31/RES_hh_fec!G31)</f>
        <v>0.57369818462310074</v>
      </c>
      <c r="H31" s="78">
        <f>IF(RES_hh_tes!H31=0,"",RES_hh_tes!H31/RES_hh_fec!H31)</f>
        <v>0.57507946771502083</v>
      </c>
      <c r="I31" s="78">
        <f>IF(RES_hh_tes!I31=0,"",RES_hh_tes!I31/RES_hh_fec!I31)</f>
        <v>0.5757892520784228</v>
      </c>
      <c r="J31" s="78">
        <f>IF(RES_hh_tes!J31=0,"",RES_hh_tes!J31/RES_hh_fec!J31)</f>
        <v>0.57609716722471449</v>
      </c>
      <c r="K31" s="78">
        <f>IF(RES_hh_tes!K31=0,"",RES_hh_tes!K31/RES_hh_fec!K31)</f>
        <v>0.57652555824237839</v>
      </c>
      <c r="L31" s="78">
        <f>IF(RES_hh_tes!L31=0,"",RES_hh_tes!L31/RES_hh_fec!L31)</f>
        <v>0.57694451153314874</v>
      </c>
      <c r="M31" s="78">
        <f>IF(RES_hh_tes!M31=0,"",RES_hh_tes!M31/RES_hh_fec!M31)</f>
        <v>0.57729483397851156</v>
      </c>
      <c r="N31" s="78">
        <f>IF(RES_hh_tes!N31=0,"",RES_hh_tes!N31/RES_hh_fec!N31)</f>
        <v>0.57758851244263321</v>
      </c>
      <c r="O31" s="78">
        <f>IF(RES_hh_tes!O31=0,"",RES_hh_tes!O31/RES_hh_fec!O31)</f>
        <v>0.57781284454102011</v>
      </c>
      <c r="P31" s="78">
        <f>IF(RES_hh_tes!P31=0,"",RES_hh_tes!P31/RES_hh_fec!P31)</f>
        <v>0.5778996091728541</v>
      </c>
      <c r="Q31" s="78">
        <f>IF(RES_hh_tes!Q31=0,"",RES_hh_tes!Q31/RES_hh_fec!Q31)</f>
        <v>0.57796783587915856</v>
      </c>
      <c r="R31" s="78">
        <f>IF(RES_hh_tes!R31=0,"",RES_hh_tes!R31/RES_hh_fec!R31)</f>
        <v>0.57818761786863571</v>
      </c>
      <c r="S31" s="78">
        <f>IF(RES_hh_tes!S31=0,"",RES_hh_tes!S31/RES_hh_fec!S31)</f>
        <v>0.57862202605487123</v>
      </c>
      <c r="T31" s="78">
        <f>IF(RES_hh_tes!T31=0,"",RES_hh_tes!T31/RES_hh_fec!T31)</f>
        <v>0.57903382241246881</v>
      </c>
      <c r="U31" s="78">
        <f>IF(RES_hh_tes!U31=0,"",RES_hh_tes!U31/RES_hh_fec!U31)</f>
        <v>0.5799028761332895</v>
      </c>
      <c r="V31" s="78">
        <f>IF(RES_hh_tes!V31=0,"",RES_hh_tes!V31/RES_hh_fec!V31)</f>
        <v>0.58137793480737909</v>
      </c>
      <c r="W31" s="78">
        <f>IF(RES_hh_tes!W31=0,"",RES_hh_tes!W31/RES_hh_fec!W31)</f>
        <v>0.58353377846110421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0.72912771883765726</v>
      </c>
      <c r="C32" s="81">
        <f>IF(RES_hh_tes!C32=0,"",RES_hh_tes!C32/RES_hh_fec!C32)</f>
        <v>0.73117301602605778</v>
      </c>
      <c r="D32" s="81">
        <f>IF(RES_hh_tes!D32=0,"",RES_hh_tes!D32/RES_hh_fec!D32)</f>
        <v>0.73626069172061614</v>
      </c>
      <c r="E32" s="81">
        <f>IF(RES_hh_tes!E32=0,"",RES_hh_tes!E32/RES_hh_fec!E32)</f>
        <v>0.74103422094837534</v>
      </c>
      <c r="F32" s="81">
        <f>IF(RES_hh_tes!F32=0,"",RES_hh_tes!F32/RES_hh_fec!F32)</f>
        <v>0.74448553753422464</v>
      </c>
      <c r="G32" s="81">
        <f>IF(RES_hh_tes!G32=0,"",RES_hh_tes!G32/RES_hh_fec!G32)</f>
        <v>0.74667523174328931</v>
      </c>
      <c r="H32" s="81">
        <f>IF(RES_hh_tes!H32=0,"",RES_hh_tes!H32/RES_hh_fec!H32)</f>
        <v>0.74863635486967062</v>
      </c>
      <c r="I32" s="81">
        <f>IF(RES_hh_tes!I32=0,"",RES_hh_tes!I32/RES_hh_fec!I32)</f>
        <v>0.74982088186745599</v>
      </c>
      <c r="J32" s="81">
        <f>IF(RES_hh_tes!J32=0,"",RES_hh_tes!J32/RES_hh_fec!J32)</f>
        <v>0.75106935309934342</v>
      </c>
      <c r="K32" s="81">
        <f>IF(RES_hh_tes!K32=0,"",RES_hh_tes!K32/RES_hh_fec!K32)</f>
        <v>0.75160906425711282</v>
      </c>
      <c r="L32" s="81">
        <f>IF(RES_hh_tes!L32=0,"",RES_hh_tes!L32/RES_hh_fec!L32)</f>
        <v>0.75242865405518877</v>
      </c>
      <c r="M32" s="81">
        <f>IF(RES_hh_tes!M32=0,"",RES_hh_tes!M32/RES_hh_fec!M32)</f>
        <v>0.75381420649279662</v>
      </c>
      <c r="N32" s="81">
        <f>IF(RES_hh_tes!N32=0,"",RES_hh_tes!N32/RES_hh_fec!N32)</f>
        <v>0.75678147385075645</v>
      </c>
      <c r="O32" s="81">
        <f>IF(RES_hh_tes!O32=0,"",RES_hh_tes!O32/RES_hh_fec!O32)</f>
        <v>0.76099576392633317</v>
      </c>
      <c r="P32" s="81">
        <f>IF(RES_hh_tes!P32=0,"",RES_hh_tes!P32/RES_hh_fec!P32)</f>
        <v>0.76413658040659582</v>
      </c>
      <c r="Q32" s="81">
        <f>IF(RES_hh_tes!Q32=0,"",RES_hh_tes!Q32/RES_hh_fec!Q32)</f>
        <v>0.76759670817342951</v>
      </c>
      <c r="R32" s="81">
        <f>IF(RES_hh_tes!R32=0,"",RES_hh_tes!R32/RES_hh_fec!R32)</f>
        <v>0.773510379072748</v>
      </c>
      <c r="S32" s="81">
        <f>IF(RES_hh_tes!S32=0,"",RES_hh_tes!S32/RES_hh_fec!S32)</f>
        <v>0.77927941901604325</v>
      </c>
      <c r="T32" s="81">
        <f>IF(RES_hh_tes!T32=0,"",RES_hh_tes!T32/RES_hh_fec!T32)</f>
        <v>0.78710338067000873</v>
      </c>
      <c r="U32" s="81">
        <f>IF(RES_hh_tes!U32=0,"",RES_hh_tes!U32/RES_hh_fec!U32)</f>
        <v>0.80413236400913435</v>
      </c>
      <c r="V32" s="81">
        <f>IF(RES_hh_tes!V32=0,"",RES_hh_tes!V32/RES_hh_fec!V32)</f>
        <v>0.82373095029572618</v>
      </c>
      <c r="W32" s="81">
        <f>IF(RES_hh_tes!W32=0,"",RES_hh_tes!W32/RES_hh_fec!W32)</f>
        <v>0.84100764939003136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543.05628191999995</v>
      </c>
      <c r="C3" s="65">
        <f t="shared" si="0"/>
        <v>547.77244298400012</v>
      </c>
      <c r="D3" s="65">
        <f t="shared" si="0"/>
        <v>575.45413048800003</v>
      </c>
      <c r="E3" s="65">
        <f t="shared" si="0"/>
        <v>607.83152731199993</v>
      </c>
      <c r="F3" s="65">
        <f t="shared" si="0"/>
        <v>596.89921881599992</v>
      </c>
      <c r="G3" s="65">
        <f t="shared" si="0"/>
        <v>634.33140249599978</v>
      </c>
      <c r="H3" s="65">
        <f t="shared" si="0"/>
        <v>670.26556123199987</v>
      </c>
      <c r="I3" s="65">
        <f t="shared" si="0"/>
        <v>654.95718525600012</v>
      </c>
      <c r="J3" s="65">
        <f t="shared" si="0"/>
        <v>657.81568641600006</v>
      </c>
      <c r="K3" s="65">
        <f t="shared" si="0"/>
        <v>644.86083175200008</v>
      </c>
      <c r="L3" s="65">
        <f t="shared" si="0"/>
        <v>761.03075563199991</v>
      </c>
      <c r="M3" s="65">
        <f t="shared" si="0"/>
        <v>754.8044949359994</v>
      </c>
      <c r="N3" s="65">
        <f t="shared" si="0"/>
        <v>746.13794147999977</v>
      </c>
      <c r="O3" s="65">
        <f t="shared" si="0"/>
        <v>703.22333011199953</v>
      </c>
      <c r="P3" s="65">
        <f t="shared" si="0"/>
        <v>647.78033419199903</v>
      </c>
      <c r="Q3" s="65">
        <f t="shared" si="0"/>
        <v>589.85584855199886</v>
      </c>
      <c r="R3" s="65">
        <f t="shared" ref="R3:V3" si="1">SUM(R4,R15,R17,R27)</f>
        <v>685.81179993599937</v>
      </c>
      <c r="S3" s="65">
        <f t="shared" si="1"/>
        <v>753.81548479200069</v>
      </c>
      <c r="T3" s="65">
        <f t="shared" si="1"/>
        <v>792.15913907999914</v>
      </c>
      <c r="U3" s="65">
        <f t="shared" si="1"/>
        <v>735.34917139199933</v>
      </c>
      <c r="V3" s="65">
        <f t="shared" si="1"/>
        <v>707.37852276000001</v>
      </c>
      <c r="W3" s="65">
        <f t="shared" ref="W3" si="2">SUM(W4,W15,W17,W27)</f>
        <v>842.53812760800031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317.94865500109512</v>
      </c>
      <c r="C4" s="69">
        <f t="shared" si="3"/>
        <v>325.76999483629959</v>
      </c>
      <c r="D4" s="69">
        <f t="shared" si="3"/>
        <v>359.61105611959835</v>
      </c>
      <c r="E4" s="69">
        <f t="shared" si="3"/>
        <v>392.82375387630873</v>
      </c>
      <c r="F4" s="69">
        <f t="shared" si="3"/>
        <v>398.78493390709082</v>
      </c>
      <c r="G4" s="69">
        <f t="shared" si="3"/>
        <v>435.93679526151584</v>
      </c>
      <c r="H4" s="69">
        <f t="shared" si="3"/>
        <v>485.83783547810663</v>
      </c>
      <c r="I4" s="69">
        <f t="shared" si="3"/>
        <v>508.13656625647479</v>
      </c>
      <c r="J4" s="69">
        <f t="shared" si="3"/>
        <v>512.22305225351806</v>
      </c>
      <c r="K4" s="69">
        <f t="shared" si="3"/>
        <v>501.29557670197045</v>
      </c>
      <c r="L4" s="69">
        <f t="shared" si="3"/>
        <v>606.26166284953774</v>
      </c>
      <c r="M4" s="69">
        <f t="shared" si="3"/>
        <v>582.78769648771595</v>
      </c>
      <c r="N4" s="69">
        <f t="shared" si="3"/>
        <v>572.69165936994477</v>
      </c>
      <c r="O4" s="69">
        <f t="shared" si="3"/>
        <v>550.50962281435557</v>
      </c>
      <c r="P4" s="69">
        <f t="shared" si="3"/>
        <v>503.36484892789576</v>
      </c>
      <c r="Q4" s="69">
        <f t="shared" si="3"/>
        <v>461.92891267364644</v>
      </c>
      <c r="R4" s="69">
        <f t="shared" ref="R4:V4" si="4">SUM(R5:R14)</f>
        <v>541.5505901664194</v>
      </c>
      <c r="S4" s="69">
        <f t="shared" si="4"/>
        <v>600.16356209150479</v>
      </c>
      <c r="T4" s="69">
        <f t="shared" si="4"/>
        <v>637.61095981632411</v>
      </c>
      <c r="U4" s="69">
        <f t="shared" si="4"/>
        <v>575.94621365877765</v>
      </c>
      <c r="V4" s="69">
        <f t="shared" si="4"/>
        <v>565.4990830950419</v>
      </c>
      <c r="W4" s="69">
        <f t="shared" ref="W4" si="5">SUM(W5:W14)</f>
        <v>686.4290553500548</v>
      </c>
      <c r="DA4" s="88" t="s">
        <v>265</v>
      </c>
    </row>
    <row r="5" spans="1:105" ht="12" customHeight="1" x14ac:dyDescent="0.25">
      <c r="A5" s="28" t="s">
        <v>51</v>
      </c>
      <c r="B5" s="72">
        <v>85.27340138925085</v>
      </c>
      <c r="C5" s="72">
        <v>85.001743484825042</v>
      </c>
      <c r="D5" s="72">
        <v>110.99895780857466</v>
      </c>
      <c r="E5" s="72">
        <v>130.57460630838042</v>
      </c>
      <c r="F5" s="72">
        <v>121.22842264147687</v>
      </c>
      <c r="G5" s="72">
        <v>139.9865199997997</v>
      </c>
      <c r="H5" s="72">
        <v>181.26652810550215</v>
      </c>
      <c r="I5" s="72">
        <v>192.13844737013869</v>
      </c>
      <c r="J5" s="72">
        <v>200.25952004628763</v>
      </c>
      <c r="K5" s="72">
        <v>186.41786888382941</v>
      </c>
      <c r="L5" s="72">
        <v>246.17683958808118</v>
      </c>
      <c r="M5" s="72">
        <v>252.37280396281213</v>
      </c>
      <c r="N5" s="72">
        <v>249.92695690379227</v>
      </c>
      <c r="O5" s="72">
        <v>258.83580608695485</v>
      </c>
      <c r="P5" s="72">
        <v>218.20207048032009</v>
      </c>
      <c r="Q5" s="72">
        <v>176.03714333726549</v>
      </c>
      <c r="R5" s="72">
        <v>192.719796021191</v>
      </c>
      <c r="S5" s="72">
        <v>217.91292698648746</v>
      </c>
      <c r="T5" s="72">
        <v>226.44936385972682</v>
      </c>
      <c r="U5" s="72">
        <v>176.25360532127357</v>
      </c>
      <c r="V5" s="72">
        <v>133.72800364117262</v>
      </c>
      <c r="W5" s="72">
        <v>160.16213813622238</v>
      </c>
      <c r="DA5" s="89" t="s">
        <v>446</v>
      </c>
    </row>
    <row r="6" spans="1:105" ht="12" customHeight="1" x14ac:dyDescent="0.25">
      <c r="A6" s="28" t="s">
        <v>74</v>
      </c>
      <c r="B6" s="72">
        <v>15.433249289079036</v>
      </c>
      <c r="C6" s="72">
        <v>15.767266758444146</v>
      </c>
      <c r="D6" s="72">
        <v>15.957929309672407</v>
      </c>
      <c r="E6" s="72">
        <v>15.431026372827041</v>
      </c>
      <c r="F6" s="72">
        <v>13.605385827592519</v>
      </c>
      <c r="G6" s="72">
        <v>13.748198706562134</v>
      </c>
      <c r="H6" s="72">
        <v>12.384686069608197</v>
      </c>
      <c r="I6" s="72">
        <v>8.8667729591740017</v>
      </c>
      <c r="J6" s="72">
        <v>8.0050774918123668</v>
      </c>
      <c r="K6" s="72">
        <v>8.1064890717846065</v>
      </c>
      <c r="L6" s="72">
        <v>9.0603601487738121</v>
      </c>
      <c r="M6" s="72">
        <v>9.4190357872848907</v>
      </c>
      <c r="N6" s="72">
        <v>9.4485930726579532</v>
      </c>
      <c r="O6" s="72">
        <v>8.0878181953601906</v>
      </c>
      <c r="P6" s="72">
        <v>6.8929344386254883</v>
      </c>
      <c r="Q6" s="72">
        <v>5.7682503634740936</v>
      </c>
      <c r="R6" s="72">
        <v>6.2882550747687826</v>
      </c>
      <c r="S6" s="72">
        <v>6.6455153200000057</v>
      </c>
      <c r="T6" s="72">
        <v>4.9076782199999416</v>
      </c>
      <c r="U6" s="72">
        <v>5.1963228600000004</v>
      </c>
      <c r="V6" s="72">
        <v>4.9120321199999815</v>
      </c>
      <c r="W6" s="72">
        <v>4.9118932999999814</v>
      </c>
      <c r="DA6" s="89" t="s">
        <v>447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2.9935139862845803</v>
      </c>
      <c r="H7" s="72">
        <v>2.9848704599236302</v>
      </c>
      <c r="I7" s="72">
        <v>3.0112133741209042</v>
      </c>
      <c r="J7" s="72">
        <v>5.9905668363080826</v>
      </c>
      <c r="K7" s="72">
        <v>8.9848055448916462</v>
      </c>
      <c r="L7" s="72">
        <v>21.067218865331778</v>
      </c>
      <c r="M7" s="72">
        <v>23.933532194301847</v>
      </c>
      <c r="N7" s="72">
        <v>35.856782323101861</v>
      </c>
      <c r="O7" s="72">
        <v>29.91109996874264</v>
      </c>
      <c r="P7" s="72">
        <v>32.703863351113775</v>
      </c>
      <c r="Q7" s="72">
        <v>26.609135920660492</v>
      </c>
      <c r="R7" s="72">
        <v>41.417932848671178</v>
      </c>
      <c r="S7" s="72">
        <v>55.149409056322554</v>
      </c>
      <c r="T7" s="72">
        <v>64.563610641435616</v>
      </c>
      <c r="U7" s="72">
        <v>61.959561931868357</v>
      </c>
      <c r="V7" s="72">
        <v>64.25930728306875</v>
      </c>
      <c r="W7" s="72">
        <v>72.722741341930359</v>
      </c>
      <c r="DA7" s="89" t="s">
        <v>448</v>
      </c>
    </row>
    <row r="8" spans="1:105" ht="12" customHeight="1" x14ac:dyDescent="0.25">
      <c r="A8" s="28" t="s">
        <v>192</v>
      </c>
      <c r="B8" s="72">
        <v>217.24200432276524</v>
      </c>
      <c r="C8" s="72">
        <v>225.00098459303038</v>
      </c>
      <c r="D8" s="72">
        <v>232.65416900135128</v>
      </c>
      <c r="E8" s="72">
        <v>246.81812119510124</v>
      </c>
      <c r="F8" s="72">
        <v>263.95112543802145</v>
      </c>
      <c r="G8" s="72">
        <v>279.20856256886947</v>
      </c>
      <c r="H8" s="72">
        <v>289.20175084307266</v>
      </c>
      <c r="I8" s="72">
        <v>304.12013255304117</v>
      </c>
      <c r="J8" s="72">
        <v>297.96788787910992</v>
      </c>
      <c r="K8" s="72">
        <v>297.78641320146477</v>
      </c>
      <c r="L8" s="72">
        <v>329.9572442473509</v>
      </c>
      <c r="M8" s="72">
        <v>297.062324543317</v>
      </c>
      <c r="N8" s="72">
        <v>277.45932707039276</v>
      </c>
      <c r="O8" s="72">
        <v>253.67489856329792</v>
      </c>
      <c r="P8" s="72">
        <v>245.56598065783643</v>
      </c>
      <c r="Q8" s="72">
        <v>253.51438305224633</v>
      </c>
      <c r="R8" s="72">
        <v>301.12460622178838</v>
      </c>
      <c r="S8" s="72">
        <v>320.45571072869473</v>
      </c>
      <c r="T8" s="72">
        <v>341.69030709516176</v>
      </c>
      <c r="U8" s="72">
        <v>332.53672354563577</v>
      </c>
      <c r="V8" s="72">
        <v>362.59974005080056</v>
      </c>
      <c r="W8" s="72">
        <v>448.63228257190212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16.179868605528654</v>
      </c>
      <c r="C17" s="69">
        <f t="shared" si="7"/>
        <v>16.603952878561614</v>
      </c>
      <c r="D17" s="69">
        <f t="shared" si="7"/>
        <v>16.958489025054131</v>
      </c>
      <c r="E17" s="69">
        <f t="shared" si="7"/>
        <v>19.786709319768455</v>
      </c>
      <c r="F17" s="69">
        <f t="shared" si="7"/>
        <v>22.675479014136616</v>
      </c>
      <c r="G17" s="69">
        <f t="shared" si="7"/>
        <v>24.905558957597435</v>
      </c>
      <c r="H17" s="69">
        <f t="shared" si="7"/>
        <v>28.205738779135331</v>
      </c>
      <c r="I17" s="69">
        <f t="shared" si="7"/>
        <v>29.454480591916255</v>
      </c>
      <c r="J17" s="69">
        <f t="shared" si="7"/>
        <v>31.549613318221937</v>
      </c>
      <c r="K17" s="69">
        <f t="shared" si="7"/>
        <v>31.308907746688057</v>
      </c>
      <c r="L17" s="69">
        <f t="shared" si="7"/>
        <v>35.621817794595387</v>
      </c>
      <c r="M17" s="69">
        <f t="shared" si="7"/>
        <v>37.332606024919585</v>
      </c>
      <c r="N17" s="69">
        <f t="shared" si="7"/>
        <v>37.246473883129944</v>
      </c>
      <c r="O17" s="69">
        <f t="shared" si="7"/>
        <v>35.619819582654166</v>
      </c>
      <c r="P17" s="69">
        <f t="shared" si="7"/>
        <v>35.542725382573082</v>
      </c>
      <c r="Q17" s="69">
        <f t="shared" si="7"/>
        <v>33.620037282637398</v>
      </c>
      <c r="R17" s="69">
        <f t="shared" ref="R17:V17" si="8">SUM(R18:R26)</f>
        <v>39.176168058018177</v>
      </c>
      <c r="S17" s="69">
        <f t="shared" si="8"/>
        <v>42.244436086114298</v>
      </c>
      <c r="T17" s="69">
        <f t="shared" si="8"/>
        <v>41.931707359664003</v>
      </c>
      <c r="U17" s="69">
        <f t="shared" si="8"/>
        <v>37.883396980957464</v>
      </c>
      <c r="V17" s="69">
        <f t="shared" si="8"/>
        <v>36.058077194155899</v>
      </c>
      <c r="W17" s="69">
        <f t="shared" ref="W17" si="9">SUM(W18:W26)</f>
        <v>59.737206870564172</v>
      </c>
      <c r="DA17" s="88" t="s">
        <v>267</v>
      </c>
    </row>
    <row r="18" spans="1:105" ht="12" customHeight="1" x14ac:dyDescent="0.25">
      <c r="A18" s="28" t="s">
        <v>51</v>
      </c>
      <c r="B18" s="72">
        <v>4.3677184764109889</v>
      </c>
      <c r="C18" s="72">
        <v>4.2455677517416666</v>
      </c>
      <c r="D18" s="72">
        <v>5.3186495514704486</v>
      </c>
      <c r="E18" s="72">
        <v>6.5207311578216958</v>
      </c>
      <c r="F18" s="72">
        <v>6.115874687414907</v>
      </c>
      <c r="G18" s="72">
        <v>6.9407033247899168</v>
      </c>
      <c r="H18" s="72">
        <v>8.649307038633447</v>
      </c>
      <c r="I18" s="72">
        <v>9.642541443948252</v>
      </c>
      <c r="J18" s="72">
        <v>10.16921979571368</v>
      </c>
      <c r="K18" s="72">
        <v>9.6838470363440798</v>
      </c>
      <c r="L18" s="72">
        <v>12.848130664481554</v>
      </c>
      <c r="M18" s="72">
        <v>14.256893463452204</v>
      </c>
      <c r="N18" s="72">
        <v>14.271258890496515</v>
      </c>
      <c r="O18" s="72">
        <v>15.090861100033399</v>
      </c>
      <c r="P18" s="72">
        <v>13.581051659589304</v>
      </c>
      <c r="Q18" s="72">
        <v>11.365633449671197</v>
      </c>
      <c r="R18" s="72">
        <v>12.360658943379613</v>
      </c>
      <c r="S18" s="72">
        <v>13.959630854836313</v>
      </c>
      <c r="T18" s="72">
        <v>13.117695702203603</v>
      </c>
      <c r="U18" s="72">
        <v>10.608131687517071</v>
      </c>
      <c r="V18" s="72">
        <v>7.7721484685246702</v>
      </c>
      <c r="W18" s="72">
        <v>11.92449990883247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0.53651123642289078</v>
      </c>
      <c r="C19" s="72">
        <v>0.53449636594113381</v>
      </c>
      <c r="D19" s="72">
        <v>0.52495392308575861</v>
      </c>
      <c r="E19" s="72">
        <v>0.52301336014328204</v>
      </c>
      <c r="F19" s="72">
        <v>0.46584923366160641</v>
      </c>
      <c r="G19" s="72">
        <v>0.46264030297832626</v>
      </c>
      <c r="H19" s="72">
        <v>0.40107823902857775</v>
      </c>
      <c r="I19" s="72">
        <v>0.30201132221511806</v>
      </c>
      <c r="J19" s="72">
        <v>0.27589282295728251</v>
      </c>
      <c r="K19" s="72">
        <v>0.28580747483178554</v>
      </c>
      <c r="L19" s="72">
        <v>0.32093613141692384</v>
      </c>
      <c r="M19" s="72">
        <v>0.36113468138282867</v>
      </c>
      <c r="N19" s="72">
        <v>0.36618177716240852</v>
      </c>
      <c r="O19" s="72">
        <v>0.32003792578856094</v>
      </c>
      <c r="P19" s="72">
        <v>0.2911783502344677</v>
      </c>
      <c r="Q19" s="72">
        <v>0.25276319402596792</v>
      </c>
      <c r="R19" s="72">
        <v>0.2737321732702922</v>
      </c>
      <c r="S19" s="72">
        <v>0.28893490000000016</v>
      </c>
      <c r="T19" s="72">
        <v>0.28868249999999906</v>
      </c>
      <c r="U19" s="72">
        <v>0.28868250000000029</v>
      </c>
      <c r="V19" s="72">
        <v>0.28893489999999961</v>
      </c>
      <c r="W19" s="72">
        <v>0.57786979999999999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0.17639509371541578</v>
      </c>
      <c r="H20" s="72">
        <v>0.18503862007636654</v>
      </c>
      <c r="I20" s="72">
        <v>0.18030326587909923</v>
      </c>
      <c r="J20" s="72">
        <v>0.39246644369192418</v>
      </c>
      <c r="K20" s="72">
        <v>0.58974437510836175</v>
      </c>
      <c r="L20" s="72">
        <v>1.2731308546682245</v>
      </c>
      <c r="M20" s="72">
        <v>1.5983341656981411</v>
      </c>
      <c r="N20" s="72">
        <v>2.441150596898142</v>
      </c>
      <c r="O20" s="72">
        <v>2.0037996712573269</v>
      </c>
      <c r="P20" s="72">
        <v>2.4025529288861924</v>
      </c>
      <c r="Q20" s="72">
        <v>1.9741980793395162</v>
      </c>
      <c r="R20" s="72">
        <v>3.0450904313288105</v>
      </c>
      <c r="S20" s="72">
        <v>3.922725623677517</v>
      </c>
      <c r="T20" s="72">
        <v>4.35410211856437</v>
      </c>
      <c r="U20" s="72">
        <v>4.0998174281316189</v>
      </c>
      <c r="V20" s="72">
        <v>4.1027443969312181</v>
      </c>
      <c r="W20" s="72">
        <v>6.4500260980695989</v>
      </c>
      <c r="DA20" s="89" t="s">
        <v>459</v>
      </c>
    </row>
    <row r="21" spans="1:105" ht="12" customHeight="1" x14ac:dyDescent="0.25">
      <c r="A21" s="28" t="s">
        <v>192</v>
      </c>
      <c r="B21" s="72">
        <v>11.275638892694774</v>
      </c>
      <c r="C21" s="72">
        <v>11.823888760878813</v>
      </c>
      <c r="D21" s="72">
        <v>11.114885550497924</v>
      </c>
      <c r="E21" s="72">
        <v>12.742964801803478</v>
      </c>
      <c r="F21" s="72">
        <v>16.093755093060103</v>
      </c>
      <c r="G21" s="72">
        <v>17.325820236113774</v>
      </c>
      <c r="H21" s="72">
        <v>18.970314881396941</v>
      </c>
      <c r="I21" s="72">
        <v>19.329624559873785</v>
      </c>
      <c r="J21" s="72">
        <v>20.712034255859052</v>
      </c>
      <c r="K21" s="72">
        <v>20.749508860403829</v>
      </c>
      <c r="L21" s="72">
        <v>21.179620144028686</v>
      </c>
      <c r="M21" s="72">
        <v>21.11624371438641</v>
      </c>
      <c r="N21" s="72">
        <v>20.167882618572879</v>
      </c>
      <c r="O21" s="72">
        <v>18.205120885574878</v>
      </c>
      <c r="P21" s="72">
        <v>19.267942443863113</v>
      </c>
      <c r="Q21" s="72">
        <v>20.027442559600715</v>
      </c>
      <c r="R21" s="72">
        <v>23.49668651003946</v>
      </c>
      <c r="S21" s="72">
        <v>24.073144707600466</v>
      </c>
      <c r="T21" s="72">
        <v>24.171227038896028</v>
      </c>
      <c r="U21" s="72">
        <v>22.886765365308776</v>
      </c>
      <c r="V21" s="72">
        <v>23.894249428700011</v>
      </c>
      <c r="W21" s="72">
        <v>40.784811063662104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208.92775831337622</v>
      </c>
      <c r="C27" s="69">
        <f t="shared" si="10"/>
        <v>205.39849526913892</v>
      </c>
      <c r="D27" s="69">
        <f t="shared" si="10"/>
        <v>198.88458534334757</v>
      </c>
      <c r="E27" s="69">
        <f t="shared" si="10"/>
        <v>195.22106411592273</v>
      </c>
      <c r="F27" s="69">
        <f t="shared" si="10"/>
        <v>175.43880589477246</v>
      </c>
      <c r="G27" s="69">
        <f t="shared" si="10"/>
        <v>173.48904827688642</v>
      </c>
      <c r="H27" s="69">
        <f t="shared" si="10"/>
        <v>156.2219869747579</v>
      </c>
      <c r="I27" s="69">
        <f t="shared" si="10"/>
        <v>117.36613840760904</v>
      </c>
      <c r="J27" s="69">
        <f t="shared" si="10"/>
        <v>114.04302084425998</v>
      </c>
      <c r="K27" s="69">
        <f t="shared" si="10"/>
        <v>112.2563473033416</v>
      </c>
      <c r="L27" s="69">
        <f t="shared" si="10"/>
        <v>119.14727498786677</v>
      </c>
      <c r="M27" s="69">
        <f t="shared" si="10"/>
        <v>134.68419242336384</v>
      </c>
      <c r="N27" s="69">
        <f t="shared" si="10"/>
        <v>136.19980822692506</v>
      </c>
      <c r="O27" s="69">
        <f t="shared" si="10"/>
        <v>117.0938877149898</v>
      </c>
      <c r="P27" s="69">
        <f t="shared" si="10"/>
        <v>108.87275988153019</v>
      </c>
      <c r="Q27" s="69">
        <f t="shared" si="10"/>
        <v>94.306898595715097</v>
      </c>
      <c r="R27" s="69">
        <f t="shared" ref="R27:V27" si="11">SUM(R28:R32)</f>
        <v>105.08504171156173</v>
      </c>
      <c r="S27" s="69">
        <f t="shared" si="11"/>
        <v>111.4074866143816</v>
      </c>
      <c r="T27" s="69">
        <f t="shared" si="11"/>
        <v>112.61647190401108</v>
      </c>
      <c r="U27" s="69">
        <f t="shared" si="11"/>
        <v>121.51956075226421</v>
      </c>
      <c r="V27" s="69">
        <f t="shared" si="11"/>
        <v>105.82136247080227</v>
      </c>
      <c r="W27" s="69">
        <f t="shared" ref="W27" si="12">SUM(W28:W32)</f>
        <v>96.371865387381391</v>
      </c>
      <c r="DA27" s="88" t="s">
        <v>268</v>
      </c>
    </row>
    <row r="28" spans="1:105" ht="12" customHeight="1" x14ac:dyDescent="0.25">
      <c r="A28" s="28" t="s">
        <v>51</v>
      </c>
      <c r="B28" s="72">
        <v>0.89798985433815171</v>
      </c>
      <c r="C28" s="72">
        <v>0.86128650743327928</v>
      </c>
      <c r="D28" s="72">
        <v>1.0751446479548594</v>
      </c>
      <c r="E28" s="72">
        <v>1.2704581257978818</v>
      </c>
      <c r="F28" s="72">
        <v>1.175253967108211</v>
      </c>
      <c r="G28" s="72">
        <v>1.3165623714103667</v>
      </c>
      <c r="H28" s="72">
        <v>1.6561165278643717</v>
      </c>
      <c r="I28" s="72">
        <v>1.7107160019131014</v>
      </c>
      <c r="J28" s="72">
        <v>1.8698015739987199</v>
      </c>
      <c r="K28" s="72">
        <v>1.7166241918265677</v>
      </c>
      <c r="L28" s="72">
        <v>2.2074436594372333</v>
      </c>
      <c r="M28" s="72">
        <v>2.4996496297355932</v>
      </c>
      <c r="N28" s="72">
        <v>2.5324330457112176</v>
      </c>
      <c r="O28" s="72">
        <v>2.6263912850117572</v>
      </c>
      <c r="P28" s="72">
        <v>2.3954012120906776</v>
      </c>
      <c r="Q28" s="72">
        <v>2.0053070450631481</v>
      </c>
      <c r="R28" s="72">
        <v>2.2242431314292048</v>
      </c>
      <c r="S28" s="72">
        <v>2.556003870676109</v>
      </c>
      <c r="T28" s="72">
        <v>2.6615515180696301</v>
      </c>
      <c r="U28" s="72">
        <v>2.1215871432092515</v>
      </c>
      <c r="V28" s="72">
        <v>1.554410130302627</v>
      </c>
      <c r="W28" s="72">
        <v>1.9548312429450543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192.17581167449811</v>
      </c>
      <c r="C29" s="72">
        <v>188.91208211561474</v>
      </c>
      <c r="D29" s="72">
        <v>182.86773524724188</v>
      </c>
      <c r="E29" s="72">
        <v>177.5333519870297</v>
      </c>
      <c r="F29" s="72">
        <v>155.96302245874583</v>
      </c>
      <c r="G29" s="72">
        <v>152.89191871045932</v>
      </c>
      <c r="H29" s="72">
        <v>133.7955861713632</v>
      </c>
      <c r="I29" s="72">
        <v>93.349659518610821</v>
      </c>
      <c r="J29" s="72">
        <v>88.379471405230262</v>
      </c>
      <c r="K29" s="72">
        <v>88.268145173383644</v>
      </c>
      <c r="L29" s="72">
        <v>96.066375719809301</v>
      </c>
      <c r="M29" s="72">
        <v>110.3129610513319</v>
      </c>
      <c r="N29" s="72">
        <v>113.20758487017946</v>
      </c>
      <c r="O29" s="72">
        <v>97.039815878850689</v>
      </c>
      <c r="P29" s="72">
        <v>89.476101771139383</v>
      </c>
      <c r="Q29" s="72">
        <v>77.69698716249934</v>
      </c>
      <c r="R29" s="72">
        <v>85.816261311960432</v>
      </c>
      <c r="S29" s="72">
        <v>92.170233100000175</v>
      </c>
      <c r="T29" s="72">
        <v>88.914209999999088</v>
      </c>
      <c r="U29" s="72">
        <v>96.997319999999121</v>
      </c>
      <c r="V29" s="72">
        <v>81.190706900000038</v>
      </c>
      <c r="W29" s="72">
        <v>67.321831700000317</v>
      </c>
      <c r="DA29" s="89" t="s">
        <v>467</v>
      </c>
    </row>
    <row r="30" spans="1:105" ht="12" customHeight="1" x14ac:dyDescent="0.25">
      <c r="A30" s="28" t="s">
        <v>192</v>
      </c>
      <c r="B30" s="72">
        <v>15.853956784539953</v>
      </c>
      <c r="C30" s="72">
        <v>15.625126646090905</v>
      </c>
      <c r="D30" s="72">
        <v>14.94170544815082</v>
      </c>
      <c r="E30" s="72">
        <v>16.417254003095135</v>
      </c>
      <c r="F30" s="72">
        <v>18.30052946891842</v>
      </c>
      <c r="G30" s="72">
        <v>19.280567195016737</v>
      </c>
      <c r="H30" s="72">
        <v>20.770284275530301</v>
      </c>
      <c r="I30" s="72">
        <v>22.305762887085116</v>
      </c>
      <c r="J30" s="72">
        <v>23.793747865031001</v>
      </c>
      <c r="K30" s="72">
        <v>22.27157793813139</v>
      </c>
      <c r="L30" s="72">
        <v>20.873455608620237</v>
      </c>
      <c r="M30" s="72">
        <v>21.87158174229635</v>
      </c>
      <c r="N30" s="72">
        <v>20.459790311034372</v>
      </c>
      <c r="O30" s="72">
        <v>17.427680551127356</v>
      </c>
      <c r="P30" s="72">
        <v>17.001256898300134</v>
      </c>
      <c r="Q30" s="72">
        <v>14.604604388152616</v>
      </c>
      <c r="R30" s="72">
        <v>17.044537268172089</v>
      </c>
      <c r="S30" s="72">
        <v>16.681249643705311</v>
      </c>
      <c r="T30" s="72">
        <v>21.040710385942365</v>
      </c>
      <c r="U30" s="72">
        <v>22.400653609055841</v>
      </c>
      <c r="V30" s="72">
        <v>23.076245440499608</v>
      </c>
      <c r="W30" s="72">
        <v>27.09520244443603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10444.341162852887</v>
      </c>
      <c r="C3" s="65">
        <f>IF(RES_hh_fec!C3=0,0,1000*11630*RES_hh_fec!C3/RES_hh_num!C3)</f>
        <v>10899.486011701816</v>
      </c>
      <c r="D3" s="65">
        <f>IF(RES_hh_fec!D3=0,0,1000*11630*RES_hh_fec!D3/RES_hh_num!D3)</f>
        <v>11135.907620365961</v>
      </c>
      <c r="E3" s="65">
        <f>IF(RES_hh_fec!E3=0,0,1000*11630*RES_hh_fec!E3/RES_hh_num!E3)</f>
        <v>11338.19936732112</v>
      </c>
      <c r="F3" s="65">
        <f>IF(RES_hh_fec!F3=0,0,1000*11630*RES_hh_fec!F3/RES_hh_num!F3)</f>
        <v>11483.817317531721</v>
      </c>
      <c r="G3" s="65">
        <f>IF(RES_hh_fec!G3=0,0,1000*11630*RES_hh_fec!G3/RES_hh_num!G3)</f>
        <v>11814.177377945833</v>
      </c>
      <c r="H3" s="65">
        <f>IF(RES_hh_fec!H3=0,0,1000*11630*RES_hh_fec!H3/RES_hh_num!H3)</f>
        <v>12720.693877301563</v>
      </c>
      <c r="I3" s="65">
        <f>IF(RES_hh_fec!I3=0,0,1000*11630*RES_hh_fec!I3/RES_hh_num!I3)</f>
        <v>12302.938297340512</v>
      </c>
      <c r="J3" s="65">
        <f>IF(RES_hh_fec!J3=0,0,1000*11630*RES_hh_fec!J3/RES_hh_num!J3)</f>
        <v>12333.55393735828</v>
      </c>
      <c r="K3" s="65">
        <f>IF(RES_hh_fec!K3=0,0,1000*11630*RES_hh_fec!K3/RES_hh_num!K3)</f>
        <v>12582.592666076156</v>
      </c>
      <c r="L3" s="65">
        <f>IF(RES_hh_fec!L3=0,0,1000*11630*RES_hh_fec!L3/RES_hh_num!L3)</f>
        <v>12596.056150213322</v>
      </c>
      <c r="M3" s="65">
        <f>IF(RES_hh_fec!M3=0,0,1000*11630*RES_hh_fec!M3/RES_hh_num!M3)</f>
        <v>12202.785785666048</v>
      </c>
      <c r="N3" s="65">
        <f>IF(RES_hh_fec!N3=0,0,1000*11630*RES_hh_fec!N3/RES_hh_num!N3)</f>
        <v>12292.483963712008</v>
      </c>
      <c r="O3" s="65">
        <f>IF(RES_hh_fec!O3=0,0,1000*11630*RES_hh_fec!O3/RES_hh_num!O3)</f>
        <v>11559.006361001002</v>
      </c>
      <c r="P3" s="65">
        <f>IF(RES_hh_fec!P3=0,0,1000*11630*RES_hh_fec!P3/RES_hh_num!P3)</f>
        <v>11023.036288678983</v>
      </c>
      <c r="Q3" s="65">
        <f>IF(RES_hh_fec!Q3=0,0,1000*11630*RES_hh_fec!Q3/RES_hh_num!Q3)</f>
        <v>10552.043308859502</v>
      </c>
      <c r="R3" s="65">
        <f>IF(RES_hh_fec!R3=0,0,1000*11630*RES_hh_fec!R3/RES_hh_num!R3)</f>
        <v>11091.325829581063</v>
      </c>
      <c r="S3" s="65">
        <f>IF(RES_hh_fec!S3=0,0,1000*11630*RES_hh_fec!S3/RES_hh_num!S3)</f>
        <v>11276.471957406762</v>
      </c>
      <c r="T3" s="65">
        <f>IF(RES_hh_fec!T3=0,0,1000*11630*RES_hh_fec!T3/RES_hh_num!T3)</f>
        <v>11670.038317876608</v>
      </c>
      <c r="U3" s="65">
        <f>IF(RES_hh_fec!U3=0,0,1000*11630*RES_hh_fec!U3/RES_hh_num!U3)</f>
        <v>11106.349367833585</v>
      </c>
      <c r="V3" s="65">
        <f>IF(RES_hh_fec!V3=0,0,1000*11630*RES_hh_fec!V3/RES_hh_num!V3)</f>
        <v>10959.724340380048</v>
      </c>
      <c r="W3" s="65">
        <f>IF(RES_hh_fec!W3=0,0,1000*11630*RES_hh_fec!W3/RES_hh_num!W3)</f>
        <v>11920.336717417529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9185.2636090607812</v>
      </c>
      <c r="C4" s="69">
        <f>IF(RES_hh_fec!C4=0,0,1000*11630*RES_hh_fec!C4/RES_hh_num!C4)</f>
        <v>9619.2328452855891</v>
      </c>
      <c r="D4" s="69">
        <f>IF(RES_hh_fec!D4=0,0,1000*11630*RES_hh_fec!D4/RES_hh_num!D4)</f>
        <v>9920.8459523801484</v>
      </c>
      <c r="E4" s="69">
        <f>IF(RES_hh_fec!E4=0,0,1000*11630*RES_hh_fec!E4/RES_hh_num!E4)</f>
        <v>10065.216809687501</v>
      </c>
      <c r="F4" s="69">
        <f>IF(RES_hh_fec!F4=0,0,1000*11630*RES_hh_fec!F4/RES_hh_num!F4)</f>
        <v>10123.26024474804</v>
      </c>
      <c r="G4" s="69">
        <f>IF(RES_hh_fec!G4=0,0,1000*11630*RES_hh_fec!G4/RES_hh_num!G4)</f>
        <v>10422.552217437302</v>
      </c>
      <c r="H4" s="69">
        <f>IF(RES_hh_fec!H4=0,0,1000*11630*RES_hh_fec!H4/RES_hh_num!H4)</f>
        <v>11188.24672083173</v>
      </c>
      <c r="I4" s="69">
        <f>IF(RES_hh_fec!I4=0,0,1000*11630*RES_hh_fec!I4/RES_hh_num!I4)</f>
        <v>10853.153660124877</v>
      </c>
      <c r="J4" s="69">
        <f>IF(RES_hh_fec!J4=0,0,1000*11630*RES_hh_fec!J4/RES_hh_num!J4)</f>
        <v>10780.553901304567</v>
      </c>
      <c r="K4" s="69">
        <f>IF(RES_hh_fec!K4=0,0,1000*11630*RES_hh_fec!K4/RES_hh_num!K4)</f>
        <v>11044.86440939694</v>
      </c>
      <c r="L4" s="69">
        <f>IF(RES_hh_fec!L4=0,0,1000*11630*RES_hh_fec!L4/RES_hh_num!L4)</f>
        <v>11204.69097045713</v>
      </c>
      <c r="M4" s="69">
        <f>IF(RES_hh_fec!M4=0,0,1000*11630*RES_hh_fec!M4/RES_hh_num!M4)</f>
        <v>10695.76270379484</v>
      </c>
      <c r="N4" s="69">
        <f>IF(RES_hh_fec!N4=0,0,1000*11630*RES_hh_fec!N4/RES_hh_num!N4)</f>
        <v>10757.600501407005</v>
      </c>
      <c r="O4" s="69">
        <f>IF(RES_hh_fec!O4=0,0,1000*11630*RES_hh_fec!O4/RES_hh_num!O4)</f>
        <v>10173.445395410432</v>
      </c>
      <c r="P4" s="69">
        <f>IF(RES_hh_fec!P4=0,0,1000*11630*RES_hh_fec!P4/RES_hh_num!P4)</f>
        <v>9641.2137581622446</v>
      </c>
      <c r="Q4" s="69">
        <f>IF(RES_hh_fec!Q4=0,0,1000*11630*RES_hh_fec!Q4/RES_hh_num!Q4)</f>
        <v>9309.028448021385</v>
      </c>
      <c r="R4" s="69">
        <f>IF(RES_hh_fec!R4=0,0,1000*11630*RES_hh_fec!R4/RES_hh_num!R4)</f>
        <v>9793.6690894413186</v>
      </c>
      <c r="S4" s="69">
        <f>IF(RES_hh_fec!S4=0,0,1000*11630*RES_hh_fec!S4/RES_hh_num!S4)</f>
        <v>10000.129161011604</v>
      </c>
      <c r="T4" s="69">
        <f>IF(RES_hh_fec!T4=0,0,1000*11630*RES_hh_fec!T4/RES_hh_num!T4)</f>
        <v>10307.411963284743</v>
      </c>
      <c r="U4" s="69">
        <f>IF(RES_hh_fec!U4=0,0,1000*11630*RES_hh_fec!U4/RES_hh_num!U4)</f>
        <v>9769.9268688205739</v>
      </c>
      <c r="V4" s="69">
        <f>IF(RES_hh_fec!V4=0,0,1000*11630*RES_hh_fec!V4/RES_hh_num!V4)</f>
        <v>9703.0864282540697</v>
      </c>
      <c r="W4" s="69">
        <f>IF(RES_hh_fec!W4=0,0,1000*11630*RES_hh_fec!W4/RES_hh_num!W4)</f>
        <v>10304.832163509931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9094.8886780372959</v>
      </c>
      <c r="C5" s="72">
        <f>IF(RES_hh_fec!C5=0,0,1000*11630*RES_hh_fec!C5/RES_hh_num!C5)</f>
        <v>8728.0032116531092</v>
      </c>
      <c r="D5" s="72">
        <f>IF(RES_hh_fec!D5=0,0,1000*11630*RES_hh_fec!D5/RES_hh_num!D5)</f>
        <v>9936.2685884316288</v>
      </c>
      <c r="E5" s="72">
        <f>IF(RES_hh_fec!E5=0,0,1000*11630*RES_hh_fec!E5/RES_hh_num!E5)</f>
        <v>10647.309842485411</v>
      </c>
      <c r="F5" s="72">
        <f>IF(RES_hh_fec!F5=0,0,1000*11630*RES_hh_fec!F5/RES_hh_num!F5)</f>
        <v>9296.2242673401342</v>
      </c>
      <c r="G5" s="72">
        <f>IF(RES_hh_fec!G5=0,0,1000*11630*RES_hh_fec!G5/RES_hh_num!G5)</f>
        <v>9741.1203607122297</v>
      </c>
      <c r="H5" s="72">
        <f>IF(RES_hh_fec!H5=0,0,1000*11630*RES_hh_fec!H5/RES_hh_num!H5)</f>
        <v>11317.580962761816</v>
      </c>
      <c r="I5" s="72">
        <f>IF(RES_hh_fec!I5=0,0,1000*11630*RES_hh_fec!I5/RES_hh_num!I5)</f>
        <v>11162.776224167768</v>
      </c>
      <c r="J5" s="72">
        <f>IF(RES_hh_fec!J5=0,0,1000*11630*RES_hh_fec!J5/RES_hh_num!J5)</f>
        <v>10987.381787998491</v>
      </c>
      <c r="K5" s="72">
        <f>IF(RES_hh_fec!K5=0,0,1000*11630*RES_hh_fec!K5/RES_hh_num!K5)</f>
        <v>9869.5532335985608</v>
      </c>
      <c r="L5" s="72">
        <f>IF(RES_hh_fec!L5=0,0,1000*11630*RES_hh_fec!L5/RES_hh_num!L5)</f>
        <v>11914.697825247493</v>
      </c>
      <c r="M5" s="72">
        <f>IF(RES_hh_fec!M5=0,0,1000*11630*RES_hh_fec!M5/RES_hh_num!M5)</f>
        <v>11487.858584287944</v>
      </c>
      <c r="N5" s="72">
        <f>IF(RES_hh_fec!N5=0,0,1000*11630*RES_hh_fec!N5/RES_hh_num!N5)</f>
        <v>11080.713818073586</v>
      </c>
      <c r="O5" s="72">
        <f>IF(RES_hh_fec!O5=0,0,1000*11630*RES_hh_fec!O5/RES_hh_num!O5)</f>
        <v>11626.80881350757</v>
      </c>
      <c r="P5" s="72">
        <f>IF(RES_hh_fec!P5=0,0,1000*11630*RES_hh_fec!P5/RES_hh_num!P5)</f>
        <v>10534.225069149054</v>
      </c>
      <c r="Q5" s="72">
        <f>IF(RES_hh_fec!Q5=0,0,1000*11630*RES_hh_fec!Q5/RES_hh_num!Q5)</f>
        <v>9204.9134194329181</v>
      </c>
      <c r="R5" s="72">
        <f>IF(RES_hh_fec!R5=0,0,1000*11630*RES_hh_fec!R5/RES_hh_num!R5)</f>
        <v>10327.466654389707</v>
      </c>
      <c r="S5" s="72">
        <f>IF(RES_hh_fec!S5=0,0,1000*11630*RES_hh_fec!S5/RES_hh_num!S5)</f>
        <v>11675.598189219829</v>
      </c>
      <c r="T5" s="72">
        <f>IF(RES_hh_fec!T5=0,0,1000*11630*RES_hh_fec!T5/RES_hh_num!T5)</f>
        <v>12613.015767106475</v>
      </c>
      <c r="U5" s="72">
        <f>IF(RES_hh_fec!U5=0,0,1000*11630*RES_hh_fec!U5/RES_hh_num!U5)</f>
        <v>11031.434136481161</v>
      </c>
      <c r="V5" s="72">
        <f>IF(RES_hh_fec!V5=0,0,1000*11630*RES_hh_fec!V5/RES_hh_num!V5)</f>
        <v>10102.330936187442</v>
      </c>
      <c r="W5" s="72">
        <f>IF(RES_hh_fec!W5=0,0,1000*11630*RES_hh_fec!W5/RES_hh_num!W5)</f>
        <v>12643.951461045972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10262.83914041119</v>
      </c>
      <c r="C6" s="72">
        <f>IF(RES_hh_fec!C6=0,0,1000*11630*RES_hh_fec!C6/RES_hh_num!C6)</f>
        <v>10694.97708724147</v>
      </c>
      <c r="D6" s="72">
        <f>IF(RES_hh_fec!D6=0,0,1000*11630*RES_hh_fec!D6/RES_hh_num!D6)</f>
        <v>11325.122171536723</v>
      </c>
      <c r="E6" s="72">
        <f>IF(RES_hh_fec!E6=0,0,1000*11630*RES_hh_fec!E6/RES_hh_num!E6)</f>
        <v>11610.016992704397</v>
      </c>
      <c r="F6" s="72">
        <f>IF(RES_hh_fec!F6=0,0,1000*11630*RES_hh_fec!F6/RES_hh_num!F6)</f>
        <v>11195.028929004315</v>
      </c>
      <c r="G6" s="72">
        <f>IF(RES_hh_fec!G6=0,0,1000*11630*RES_hh_fec!G6/RES_hh_num!G6)</f>
        <v>12538.241820413068</v>
      </c>
      <c r="H6" s="72">
        <f>IF(RES_hh_fec!H6=0,0,1000*11630*RES_hh_fec!H6/RES_hh_num!H6)</f>
        <v>12904.061646831517</v>
      </c>
      <c r="I6" s="72">
        <f>IF(RES_hh_fec!I6=0,0,1000*11630*RES_hh_fec!I6/RES_hh_num!I6)</f>
        <v>10749.975617861182</v>
      </c>
      <c r="J6" s="72">
        <f>IF(RES_hh_fec!J6=0,0,1000*11630*RES_hh_fec!J6/RES_hh_num!J6)</f>
        <v>9966.0124193020565</v>
      </c>
      <c r="K6" s="72">
        <f>IF(RES_hh_fec!K6=0,0,1000*11630*RES_hh_fec!K6/RES_hh_num!K6)</f>
        <v>10307.987376369605</v>
      </c>
      <c r="L6" s="72">
        <f>IF(RES_hh_fec!L6=0,0,1000*11630*RES_hh_fec!L6/RES_hh_num!L6)</f>
        <v>11779.494328715917</v>
      </c>
      <c r="M6" s="72">
        <f>IF(RES_hh_fec!M6=0,0,1000*11630*RES_hh_fec!M6/RES_hh_num!M6)</f>
        <v>12466.723923223919</v>
      </c>
      <c r="N6" s="72">
        <f>IF(RES_hh_fec!N6=0,0,1000*11630*RES_hh_fec!N6/RES_hh_num!N6)</f>
        <v>12353.561141109176</v>
      </c>
      <c r="O6" s="72">
        <f>IF(RES_hh_fec!O6=0,0,1000*11630*RES_hh_fec!O6/RES_hh_num!O6)</f>
        <v>11140.193890232395</v>
      </c>
      <c r="P6" s="72">
        <f>IF(RES_hh_fec!P6=0,0,1000*11630*RES_hh_fec!P6/RES_hh_num!P6)</f>
        <v>10345.70819473958</v>
      </c>
      <c r="Q6" s="72">
        <f>IF(RES_hh_fec!Q6=0,0,1000*11630*RES_hh_fec!Q6/RES_hh_num!Q6)</f>
        <v>9457.3171232544046</v>
      </c>
      <c r="R6" s="72">
        <f>IF(RES_hh_fec!R6=0,0,1000*11630*RES_hh_fec!R6/RES_hh_num!R6)</f>
        <v>10980.584144024464</v>
      </c>
      <c r="S6" s="72">
        <f>IF(RES_hh_fec!S6=0,0,1000*11630*RES_hh_fec!S6/RES_hh_num!S6)</f>
        <v>12333.38017612892</v>
      </c>
      <c r="T6" s="72">
        <f>IF(RES_hh_fec!T6=0,0,1000*11630*RES_hh_fec!T6/RES_hh_num!T6)</f>
        <v>10268.298479087329</v>
      </c>
      <c r="U6" s="72">
        <f>IF(RES_hh_fec!U6=0,0,1000*11630*RES_hh_fec!U6/RES_hh_num!U6)</f>
        <v>11535.636241385107</v>
      </c>
      <c r="V6" s="72">
        <f>IF(RES_hh_fec!V6=0,0,1000*11630*RES_hh_fec!V6/RES_hh_num!V6)</f>
        <v>11538.776236214826</v>
      </c>
      <c r="W6" s="72">
        <f>IF(RES_hh_fec!W6=0,0,1000*11630*RES_hh_fec!W6/RES_hh_num!W6)</f>
        <v>12306.804527920018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0</v>
      </c>
      <c r="C7" s="72">
        <f>IF(RES_hh_fec!C7=0,0,1000*11630*RES_hh_fec!C7/RES_hh_num!C7)</f>
        <v>0</v>
      </c>
      <c r="D7" s="72">
        <f>IF(RES_hh_fec!D7=0,0,1000*11630*RES_hh_fec!D7/RES_hh_num!D7)</f>
        <v>0</v>
      </c>
      <c r="E7" s="72">
        <f>IF(RES_hh_fec!E7=0,0,1000*11630*RES_hh_fec!E7/RES_hh_num!E7)</f>
        <v>0</v>
      </c>
      <c r="F7" s="72">
        <f>IF(RES_hh_fec!F7=0,0,1000*11630*RES_hh_fec!F7/RES_hh_num!F7)</f>
        <v>0</v>
      </c>
      <c r="G7" s="72">
        <f>IF(RES_hh_fec!G7=0,0,1000*11630*RES_hh_fec!G7/RES_hh_num!G7)</f>
        <v>15985.398626957969</v>
      </c>
      <c r="H7" s="72">
        <f>IF(RES_hh_fec!H7=0,0,1000*11630*RES_hh_fec!H7/RES_hh_num!H7)</f>
        <v>11417.701992785844</v>
      </c>
      <c r="I7" s="72">
        <f>IF(RES_hh_fec!I7=0,0,1000*11630*RES_hh_fec!I7/RES_hh_num!I7)</f>
        <v>8281.8043420337308</v>
      </c>
      <c r="J7" s="72">
        <f>IF(RES_hh_fec!J7=0,0,1000*11630*RES_hh_fec!J7/RES_hh_num!J7)</f>
        <v>9797.8908237942596</v>
      </c>
      <c r="K7" s="72">
        <f>IF(RES_hh_fec!K7=0,0,1000*11630*RES_hh_fec!K7/RES_hh_num!K7)</f>
        <v>9125.2322844803512</v>
      </c>
      <c r="L7" s="72">
        <f>IF(RES_hh_fec!L7=0,0,1000*11630*RES_hh_fec!L7/RES_hh_num!L7)</f>
        <v>13125.216834735089</v>
      </c>
      <c r="M7" s="72">
        <f>IF(RES_hh_fec!M7=0,0,1000*11630*RES_hh_fec!M7/RES_hh_num!M7)</f>
        <v>11401.619514327935</v>
      </c>
      <c r="N7" s="72">
        <f>IF(RES_hh_fec!N7=0,0,1000*11630*RES_hh_fec!N7/RES_hh_num!N7)</f>
        <v>14529.876570184761</v>
      </c>
      <c r="O7" s="72">
        <f>IF(RES_hh_fec!O7=0,0,1000*11630*RES_hh_fec!O7/RES_hh_num!O7)</f>
        <v>11087.449846700292</v>
      </c>
      <c r="P7" s="72">
        <f>IF(RES_hh_fec!P7=0,0,1000*11630*RES_hh_fec!P7/RES_hh_num!P7)</f>
        <v>11247.392547165982</v>
      </c>
      <c r="Q7" s="72">
        <f>IF(RES_hh_fec!Q7=0,0,1000*11630*RES_hh_fec!Q7/RES_hh_num!Q7)</f>
        <v>8503.0557864526454</v>
      </c>
      <c r="R7" s="72">
        <f>IF(RES_hh_fec!R7=0,0,1000*11630*RES_hh_fec!R7/RES_hh_num!R7)</f>
        <v>10672.457118872631</v>
      </c>
      <c r="S7" s="72">
        <f>IF(RES_hh_fec!S7=0,0,1000*11630*RES_hh_fec!S7/RES_hh_num!S7)</f>
        <v>11753.8191874023</v>
      </c>
      <c r="T7" s="72">
        <f>IF(RES_hh_fec!T7=0,0,1000*11630*RES_hh_fec!T7/RES_hh_num!T7)</f>
        <v>12062.840401462732</v>
      </c>
      <c r="U7" s="72">
        <f>IF(RES_hh_fec!U7=0,0,1000*11630*RES_hh_fec!U7/RES_hh_num!U7)</f>
        <v>10912.24166183632</v>
      </c>
      <c r="V7" s="72">
        <f>IF(RES_hh_fec!V7=0,0,1000*11630*RES_hh_fec!V7/RES_hh_num!V7)</f>
        <v>10938.520183429751</v>
      </c>
      <c r="W7" s="72">
        <f>IF(RES_hh_fec!W7=0,0,1000*11630*RES_hh_fec!W7/RES_hh_num!W7)</f>
        <v>12165.418574213418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10627.244863580856</v>
      </c>
      <c r="C8" s="72">
        <f>IF(RES_hh_fec!C8=0,0,1000*11630*RES_hh_fec!C8/RES_hh_num!C8)</f>
        <v>11047.407647534297</v>
      </c>
      <c r="D8" s="72">
        <f>IF(RES_hh_fec!D8=0,0,1000*11630*RES_hh_fec!D8/RES_hh_num!D8)</f>
        <v>11130.793053016483</v>
      </c>
      <c r="E8" s="72">
        <f>IF(RES_hh_fec!E8=0,0,1000*11630*RES_hh_fec!E8/RES_hh_num!E8)</f>
        <v>11315.031200049327</v>
      </c>
      <c r="F8" s="72">
        <f>IF(RES_hh_fec!F8=0,0,1000*11630*RES_hh_fec!F8/RES_hh_num!F8)</f>
        <v>11541.700515604523</v>
      </c>
      <c r="G8" s="72">
        <f>IF(RES_hh_fec!G8=0,0,1000*11630*RES_hh_fec!G8/RES_hh_num!G8)</f>
        <v>11731.862153559277</v>
      </c>
      <c r="H8" s="72">
        <f>IF(RES_hh_fec!H8=0,0,1000*11630*RES_hh_fec!H8/RES_hh_num!H8)</f>
        <v>11896.151091532329</v>
      </c>
      <c r="I8" s="72">
        <f>IF(RES_hh_fec!I8=0,0,1000*11630*RES_hh_fec!I8/RES_hh_num!I8)</f>
        <v>12134.308348804972</v>
      </c>
      <c r="J8" s="72">
        <f>IF(RES_hh_fec!J8=0,0,1000*11630*RES_hh_fec!J8/RES_hh_num!J8)</f>
        <v>11708.441460619893</v>
      </c>
      <c r="K8" s="72">
        <f>IF(RES_hh_fec!K8=0,0,1000*11630*RES_hh_fec!K8/RES_hh_num!K8)</f>
        <v>11581.82500216225</v>
      </c>
      <c r="L8" s="72">
        <f>IF(RES_hh_fec!L8=0,0,1000*11630*RES_hh_fec!L8/RES_hh_num!L8)</f>
        <v>12683.802434950865</v>
      </c>
      <c r="M8" s="72">
        <f>IF(RES_hh_fec!M8=0,0,1000*11630*RES_hh_fec!M8/RES_hh_num!M8)</f>
        <v>11701.831642077639</v>
      </c>
      <c r="N8" s="72">
        <f>IF(RES_hh_fec!N8=0,0,1000*11630*RES_hh_fec!N8/RES_hh_num!N8)</f>
        <v>11332.544780982089</v>
      </c>
      <c r="O8" s="72">
        <f>IF(RES_hh_fec!O8=0,0,1000*11630*RES_hh_fec!O8/RES_hh_num!O8)</f>
        <v>10588.26799132411</v>
      </c>
      <c r="P8" s="72">
        <f>IF(RES_hh_fec!P8=0,0,1000*11630*RES_hh_fec!P8/RES_hh_num!P8)</f>
        <v>9989.5984703361937</v>
      </c>
      <c r="Q8" s="72">
        <f>IF(RES_hh_fec!Q8=0,0,1000*11630*RES_hh_fec!Q8/RES_hh_num!Q8)</f>
        <v>9676.7673963003417</v>
      </c>
      <c r="R8" s="72">
        <f>IF(RES_hh_fec!R8=0,0,1000*11630*RES_hh_fec!R8/RES_hh_num!R8)</f>
        <v>10598.600526814344</v>
      </c>
      <c r="S8" s="72">
        <f>IF(RES_hh_fec!S8=0,0,1000*11630*RES_hh_fec!S8/RES_hh_num!S8)</f>
        <v>10625.794313415987</v>
      </c>
      <c r="T8" s="72">
        <f>IF(RES_hh_fec!T8=0,0,1000*11630*RES_hh_fec!T8/RES_hh_num!T8)</f>
        <v>10745.928353359479</v>
      </c>
      <c r="U8" s="72">
        <f>IF(RES_hh_fec!U8=0,0,1000*11630*RES_hh_fec!U8/RES_hh_num!U8)</f>
        <v>9866.3597848326644</v>
      </c>
      <c r="V8" s="72">
        <f>IF(RES_hh_fec!V8=0,0,1000*11630*RES_hh_fec!V8/RES_hh_num!V8)</f>
        <v>9985.5603090491968</v>
      </c>
      <c r="W8" s="72">
        <f>IF(RES_hh_fec!W8=0,0,1000*11630*RES_hh_fec!W8/RES_hh_num!W8)</f>
        <v>11507.416978239806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12113.852641077332</v>
      </c>
      <c r="C9" s="72">
        <f>IF(RES_hh_fec!C9=0,0,1000*11630*RES_hh_fec!C9/RES_hh_num!C9)</f>
        <v>12674.54232064377</v>
      </c>
      <c r="D9" s="72">
        <f>IF(RES_hh_fec!D9=0,0,1000*11630*RES_hh_fec!D9/RES_hh_num!D9)</f>
        <v>12732.414429697521</v>
      </c>
      <c r="E9" s="72">
        <f>IF(RES_hh_fec!E9=0,0,1000*11630*RES_hh_fec!E9/RES_hh_num!E9)</f>
        <v>12882.184100488403</v>
      </c>
      <c r="F9" s="72">
        <f>IF(RES_hh_fec!F9=0,0,1000*11630*RES_hh_fec!F9/RES_hh_num!F9)</f>
        <v>12998.301897384721</v>
      </c>
      <c r="G9" s="72">
        <f>IF(RES_hh_fec!G9=0,0,1000*11630*RES_hh_fec!G9/RES_hh_num!G9)</f>
        <v>13241.978943693995</v>
      </c>
      <c r="H9" s="72">
        <f>IF(RES_hh_fec!H9=0,0,1000*11630*RES_hh_fec!H9/RES_hh_num!H9)</f>
        <v>13651.250121407276</v>
      </c>
      <c r="I9" s="72">
        <f>IF(RES_hh_fec!I9=0,0,1000*11630*RES_hh_fec!I9/RES_hh_num!I9)</f>
        <v>13076.882515203359</v>
      </c>
      <c r="J9" s="72">
        <f>IF(RES_hh_fec!J9=0,0,1000*11630*RES_hh_fec!J9/RES_hh_num!J9)</f>
        <v>12963.483427800438</v>
      </c>
      <c r="K9" s="72">
        <f>IF(RES_hh_fec!K9=0,0,1000*11630*RES_hh_fec!K9/RES_hh_num!K9)</f>
        <v>13129.884796537219</v>
      </c>
      <c r="L9" s="72">
        <f>IF(RES_hh_fec!L9=0,0,1000*11630*RES_hh_fec!L9/RES_hh_num!L9)</f>
        <v>12528.191148817228</v>
      </c>
      <c r="M9" s="72">
        <f>IF(RES_hh_fec!M9=0,0,1000*11630*RES_hh_fec!M9/RES_hh_num!M9)</f>
        <v>12173.093881775572</v>
      </c>
      <c r="N9" s="72">
        <f>IF(RES_hh_fec!N9=0,0,1000*11630*RES_hh_fec!N9/RES_hh_num!N9)</f>
        <v>12026.724710268127</v>
      </c>
      <c r="O9" s="72">
        <f>IF(RES_hh_fec!O9=0,0,1000*11630*RES_hh_fec!O9/RES_hh_num!O9)</f>
        <v>11447.828396735806</v>
      </c>
      <c r="P9" s="72">
        <f>IF(RES_hh_fec!P9=0,0,1000*11630*RES_hh_fec!P9/RES_hh_num!P9)</f>
        <v>10791.766537762473</v>
      </c>
      <c r="Q9" s="72">
        <f>IF(RES_hh_fec!Q9=0,0,1000*11630*RES_hh_fec!Q9/RES_hh_num!Q9)</f>
        <v>10580.62848249019</v>
      </c>
      <c r="R9" s="72">
        <f>IF(RES_hh_fec!R9=0,0,1000*11630*RES_hh_fec!R9/RES_hh_num!R9)</f>
        <v>10889.140750520759</v>
      </c>
      <c r="S9" s="72">
        <f>IF(RES_hh_fec!S9=0,0,1000*11630*RES_hh_fec!S9/RES_hh_num!S9)</f>
        <v>11048.956620374975</v>
      </c>
      <c r="T9" s="72">
        <f>IF(RES_hh_fec!T9=0,0,1000*11630*RES_hh_fec!T9/RES_hh_num!T9)</f>
        <v>11628.58863647217</v>
      </c>
      <c r="U9" s="72">
        <f>IF(RES_hh_fec!U9=0,0,1000*11630*RES_hh_fec!U9/RES_hh_num!U9)</f>
        <v>11383.286833160721</v>
      </c>
      <c r="V9" s="72">
        <f>IF(RES_hh_fec!V9=0,0,1000*11630*RES_hh_fec!V9/RES_hh_num!V9)</f>
        <v>11778.61189244197</v>
      </c>
      <c r="W9" s="72">
        <f>IF(RES_hh_fec!W9=0,0,1000*11630*RES_hh_fec!W9/RES_hh_num!W9)</f>
        <v>11755.804901056732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7072.3944546254115</v>
      </c>
      <c r="C11" s="72">
        <f>IF(RES_hh_fec!C11=0,0,1000*11630*RES_hh_fec!C11/RES_hh_num!C11)</f>
        <v>7510.939194129598</v>
      </c>
      <c r="D11" s="72">
        <f>IF(RES_hh_fec!D11=0,0,1000*11630*RES_hh_fec!D11/RES_hh_num!D11)</f>
        <v>7977.640500887278</v>
      </c>
      <c r="E11" s="72">
        <f>IF(RES_hh_fec!E11=0,0,1000*11630*RES_hh_fec!E11/RES_hh_num!E11)</f>
        <v>8060.7478843518174</v>
      </c>
      <c r="F11" s="72">
        <f>IF(RES_hh_fec!F11=0,0,1000*11630*RES_hh_fec!F11/RES_hh_num!F11)</f>
        <v>8063.0494870680523</v>
      </c>
      <c r="G11" s="72">
        <f>IF(RES_hh_fec!G11=0,0,1000*11630*RES_hh_fec!G11/RES_hh_num!G11)</f>
        <v>8302.5982389556393</v>
      </c>
      <c r="H11" s="72">
        <f>IF(RES_hh_fec!H11=0,0,1000*11630*RES_hh_fec!H11/RES_hh_num!H11)</f>
        <v>9208.021729549062</v>
      </c>
      <c r="I11" s="72">
        <f>IF(RES_hh_fec!I11=0,0,1000*11630*RES_hh_fec!I11/RES_hh_num!I11)</f>
        <v>8842.4112691946048</v>
      </c>
      <c r="J11" s="72">
        <f>IF(RES_hh_fec!J11=0,0,1000*11630*RES_hh_fec!J11/RES_hh_num!J11)</f>
        <v>8810.0062952333974</v>
      </c>
      <c r="K11" s="72">
        <f>IF(RES_hh_fec!K11=0,0,1000*11630*RES_hh_fec!K11/RES_hh_num!K11)</f>
        <v>9289.6679287190527</v>
      </c>
      <c r="L11" s="72">
        <f>IF(RES_hh_fec!L11=0,0,1000*11630*RES_hh_fec!L11/RES_hh_num!L11)</f>
        <v>9615.9292926502476</v>
      </c>
      <c r="M11" s="72">
        <f>IF(RES_hh_fec!M11=0,0,1000*11630*RES_hh_fec!M11/RES_hh_num!M11)</f>
        <v>9027.2941027165798</v>
      </c>
      <c r="N11" s="72">
        <f>IF(RES_hh_fec!N11=0,0,1000*11630*RES_hh_fec!N11/RES_hh_num!N11)</f>
        <v>9282.1812414791875</v>
      </c>
      <c r="O11" s="72">
        <f>IF(RES_hh_fec!O11=0,0,1000*11630*RES_hh_fec!O11/RES_hh_num!O11)</f>
        <v>8803.627882301158</v>
      </c>
      <c r="P11" s="72">
        <f>IF(RES_hh_fec!P11=0,0,1000*11630*RES_hh_fec!P11/RES_hh_num!P11)</f>
        <v>8434.0334351063339</v>
      </c>
      <c r="Q11" s="72">
        <f>IF(RES_hh_fec!Q11=0,0,1000*11630*RES_hh_fec!Q11/RES_hh_num!Q11)</f>
        <v>8156.1071961360894</v>
      </c>
      <c r="R11" s="72">
        <f>IF(RES_hh_fec!R11=0,0,1000*11630*RES_hh_fec!R11/RES_hh_num!R11)</f>
        <v>8730.5980144032546</v>
      </c>
      <c r="S11" s="72">
        <f>IF(RES_hh_fec!S11=0,0,1000*11630*RES_hh_fec!S11/RES_hh_num!S11)</f>
        <v>9007.3706348583182</v>
      </c>
      <c r="T11" s="72">
        <f>IF(RES_hh_fec!T11=0,0,1000*11630*RES_hh_fec!T11/RES_hh_num!T11)</f>
        <v>9397.9257569515739</v>
      </c>
      <c r="U11" s="72">
        <f>IF(RES_hh_fec!U11=0,0,1000*11630*RES_hh_fec!U11/RES_hh_num!U11)</f>
        <v>9047.133083349212</v>
      </c>
      <c r="V11" s="72">
        <f>IF(RES_hh_fec!V11=0,0,1000*11630*RES_hh_fec!V11/RES_hh_num!V11)</f>
        <v>8758.7166768167572</v>
      </c>
      <c r="W11" s="72">
        <f>IF(RES_hh_fec!W11=0,0,1000*11630*RES_hh_fec!W11/RES_hh_num!W11)</f>
        <v>9861.8355531590605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2361.9242257109699</v>
      </c>
      <c r="P12" s="72">
        <f>IF(RES_hh_fec!P12=0,0,1000*11630*RES_hh_fec!P12/RES_hh_num!P12)</f>
        <v>1960.7043155028446</v>
      </c>
      <c r="Q12" s="72">
        <f>IF(RES_hh_fec!Q12=0,0,1000*11630*RES_hh_fec!Q12/RES_hh_num!Q12)</f>
        <v>1815.1542380354101</v>
      </c>
      <c r="R12" s="72">
        <f>IF(RES_hh_fec!R12=0,0,1000*11630*RES_hh_fec!R12/RES_hh_num!R12)</f>
        <v>1941.9362710009843</v>
      </c>
      <c r="S12" s="72">
        <f>IF(RES_hh_fec!S12=0,0,1000*11630*RES_hh_fec!S12/RES_hh_num!S12)</f>
        <v>2433.7611420576472</v>
      </c>
      <c r="T12" s="72">
        <f>IF(RES_hh_fec!T12=0,0,1000*11630*RES_hh_fec!T12/RES_hh_num!T12)</f>
        <v>2636.6890205472605</v>
      </c>
      <c r="U12" s="72">
        <f>IF(RES_hh_fec!U12=0,0,1000*11630*RES_hh_fec!U12/RES_hh_num!U12)</f>
        <v>2117.8754587454951</v>
      </c>
      <c r="V12" s="72">
        <f>IF(RES_hh_fec!V12=0,0,1000*11630*RES_hh_fec!V12/RES_hh_num!V12)</f>
        <v>1990.0174380983756</v>
      </c>
      <c r="W12" s="72">
        <f>IF(RES_hh_fec!W12=0,0,1000*11630*RES_hh_fec!W12/RES_hh_num!W12)</f>
        <v>3092.3466174689956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7920.6131023355574</v>
      </c>
      <c r="C13" s="74">
        <f>IF(RES_hh_fec!C13=0,0,1000*11630*RES_hh_fec!C13/RES_hh_num!C13)</f>
        <v>8376.2886832882614</v>
      </c>
      <c r="D13" s="74">
        <f>IF(RES_hh_fec!D13=0,0,1000*11630*RES_hh_fec!D13/RES_hh_num!D13)</f>
        <v>8585.6993386621816</v>
      </c>
      <c r="E13" s="74">
        <f>IF(RES_hh_fec!E13=0,0,1000*11630*RES_hh_fec!E13/RES_hh_num!E13)</f>
        <v>8068.3417500992664</v>
      </c>
      <c r="F13" s="74">
        <f>IF(RES_hh_fec!F13=0,0,1000*11630*RES_hh_fec!F13/RES_hh_num!F13)</f>
        <v>6589.8565088454197</v>
      </c>
      <c r="G13" s="74">
        <f>IF(RES_hh_fec!G13=0,0,1000*11630*RES_hh_fec!G13/RES_hh_num!G13)</f>
        <v>7575.166809156206</v>
      </c>
      <c r="H13" s="74">
        <f>IF(RES_hh_fec!H13=0,0,1000*11630*RES_hh_fec!H13/RES_hh_num!H13)</f>
        <v>9472.87989470305</v>
      </c>
      <c r="I13" s="74">
        <f>IF(RES_hh_fec!I13=0,0,1000*11630*RES_hh_fec!I13/RES_hh_num!I13)</f>
        <v>9356.4884889039695</v>
      </c>
      <c r="J13" s="74">
        <f>IF(RES_hh_fec!J13=0,0,1000*11630*RES_hh_fec!J13/RES_hh_num!J13)</f>
        <v>10290.608617605587</v>
      </c>
      <c r="K13" s="74">
        <f>IF(RES_hh_fec!K13=0,0,1000*11630*RES_hh_fec!K13/RES_hh_num!K13)</f>
        <v>10134.317249654208</v>
      </c>
      <c r="L13" s="74">
        <f>IF(RES_hh_fec!L13=0,0,1000*11630*RES_hh_fec!L13/RES_hh_num!L13)</f>
        <v>9523.2160554615475</v>
      </c>
      <c r="M13" s="74">
        <f>IF(RES_hh_fec!M13=0,0,1000*11630*RES_hh_fec!M13/RES_hh_num!M13)</f>
        <v>9788.7296544210494</v>
      </c>
      <c r="N13" s="74">
        <f>IF(RES_hh_fec!N13=0,0,1000*11630*RES_hh_fec!N13/RES_hh_num!N13)</f>
        <v>10992.768511200533</v>
      </c>
      <c r="O13" s="74">
        <f>IF(RES_hh_fec!O13=0,0,1000*11630*RES_hh_fec!O13/RES_hh_num!O13)</f>
        <v>7157.3955375862279</v>
      </c>
      <c r="P13" s="74">
        <f>IF(RES_hh_fec!P13=0,0,1000*11630*RES_hh_fec!P13/RES_hh_num!P13)</f>
        <v>8655.2648866559412</v>
      </c>
      <c r="Q13" s="74">
        <f>IF(RES_hh_fec!Q13=0,0,1000*11630*RES_hh_fec!Q13/RES_hh_num!Q13)</f>
        <v>11037.628993748402</v>
      </c>
      <c r="R13" s="74">
        <f>IF(RES_hh_fec!R13=0,0,1000*11630*RES_hh_fec!R13/RES_hh_num!R13)</f>
        <v>12502.983349221653</v>
      </c>
      <c r="S13" s="74">
        <f>IF(RES_hh_fec!S13=0,0,1000*11630*RES_hh_fec!S13/RES_hh_num!S13)</f>
        <v>13713.339945620997</v>
      </c>
      <c r="T13" s="74">
        <f>IF(RES_hh_fec!T13=0,0,1000*11630*RES_hh_fec!T13/RES_hh_num!T13)</f>
        <v>9421.2882732534472</v>
      </c>
      <c r="U13" s="74">
        <f>IF(RES_hh_fec!U13=0,0,1000*11630*RES_hh_fec!U13/RES_hh_num!U13)</f>
        <v>8864.7291602306395</v>
      </c>
      <c r="V13" s="74">
        <f>IF(RES_hh_fec!V13=0,0,1000*11630*RES_hh_fec!V13/RES_hh_num!V13)</f>
        <v>12191.904775926403</v>
      </c>
      <c r="W13" s="74">
        <f>IF(RES_hh_fec!W13=0,0,1000*11630*RES_hh_fec!W13/RES_hh_num!W13)</f>
        <v>6681.1658271477081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38.755258806088946</v>
      </c>
      <c r="C14" s="76">
        <f>IF(RES_hh_fec!C14=0,0,1000*11630*RES_hh_fec!C14/RES_hh_num!C14)</f>
        <v>40.06959869528562</v>
      </c>
      <c r="D14" s="76">
        <f>IF(RES_hh_fec!D14=0,0,1000*11630*RES_hh_fec!D14/RES_hh_num!D14)</f>
        <v>40.935295827764698</v>
      </c>
      <c r="E14" s="76">
        <f>IF(RES_hh_fec!E14=0,0,1000*11630*RES_hh_fec!E14/RES_hh_num!E14)</f>
        <v>41.638569632255752</v>
      </c>
      <c r="F14" s="76">
        <f>IF(RES_hh_fec!F14=0,0,1000*11630*RES_hh_fec!F14/RES_hh_num!F14)</f>
        <v>42.357839121611669</v>
      </c>
      <c r="G14" s="76">
        <f>IF(RES_hh_fec!G14=0,0,1000*11630*RES_hh_fec!G14/RES_hh_num!G14)</f>
        <v>44.146765350270954</v>
      </c>
      <c r="H14" s="76">
        <f>IF(RES_hh_fec!H14=0,0,1000*11630*RES_hh_fec!H14/RES_hh_num!H14)</f>
        <v>47.759979942320378</v>
      </c>
      <c r="I14" s="76">
        <f>IF(RES_hh_fec!I14=0,0,1000*11630*RES_hh_fec!I14/RES_hh_num!I14)</f>
        <v>47.208257644893074</v>
      </c>
      <c r="J14" s="76">
        <f>IF(RES_hh_fec!J14=0,0,1000*11630*RES_hh_fec!J14/RES_hh_num!J14)</f>
        <v>47.266115483983278</v>
      </c>
      <c r="K14" s="76">
        <f>IF(RES_hh_fec!K14=0,0,1000*11630*RES_hh_fec!K14/RES_hh_num!K14)</f>
        <v>48.705485767223841</v>
      </c>
      <c r="L14" s="76">
        <f>IF(RES_hh_fec!L14=0,0,1000*11630*RES_hh_fec!L14/RES_hh_num!L14)</f>
        <v>50.650191382240251</v>
      </c>
      <c r="M14" s="76">
        <f>IF(RES_hh_fec!M14=0,0,1000*11630*RES_hh_fec!M14/RES_hh_num!M14)</f>
        <v>48.916036896913212</v>
      </c>
      <c r="N14" s="76">
        <f>IF(RES_hh_fec!N14=0,0,1000*11630*RES_hh_fec!N14/RES_hh_num!N14)</f>
        <v>49.743302382018356</v>
      </c>
      <c r="O14" s="76">
        <f>IF(RES_hh_fec!O14=0,0,1000*11630*RES_hh_fec!O14/RES_hh_num!O14)</f>
        <v>47.815345636202522</v>
      </c>
      <c r="P14" s="76">
        <f>IF(RES_hh_fec!P14=0,0,1000*11630*RES_hh_fec!P14/RES_hh_num!P14)</f>
        <v>45.162384294135741</v>
      </c>
      <c r="Q14" s="76">
        <f>IF(RES_hh_fec!Q14=0,0,1000*11630*RES_hh_fec!Q14/RES_hh_num!Q14)</f>
        <v>43.557051904143229</v>
      </c>
      <c r="R14" s="76">
        <f>IF(RES_hh_fec!R14=0,0,1000*11630*RES_hh_fec!R14/RES_hh_num!R14)</f>
        <v>46.895781932612962</v>
      </c>
      <c r="S14" s="76">
        <f>IF(RES_hh_fec!S14=0,0,1000*11630*RES_hh_fec!S14/RES_hh_num!S14)</f>
        <v>48.929871559883971</v>
      </c>
      <c r="T14" s="76">
        <f>IF(RES_hh_fec!T14=0,0,1000*11630*RES_hh_fec!T14/RES_hh_num!T14)</f>
        <v>52.590967358817245</v>
      </c>
      <c r="U14" s="76">
        <f>IF(RES_hh_fec!U14=0,0,1000*11630*RES_hh_fec!U14/RES_hh_num!U14)</f>
        <v>51.392830718540388</v>
      </c>
      <c r="V14" s="76">
        <f>IF(RES_hh_fec!V14=0,0,1000*11630*RES_hh_fec!V14/RES_hh_num!V14)</f>
        <v>52.933771731386287</v>
      </c>
      <c r="W14" s="76">
        <f>IF(RES_hh_fec!W14=0,0,1000*11630*RES_hh_fec!W14/RES_hh_num!W14)</f>
        <v>58.557260720619524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9.6888354185113382E-3</v>
      </c>
      <c r="C15" s="69">
        <f t="shared" si="0"/>
        <v>1.178756655368258E-2</v>
      </c>
      <c r="D15" s="69">
        <f t="shared" si="0"/>
        <v>1.6167576478691385E-2</v>
      </c>
      <c r="E15" s="69">
        <f t="shared" si="0"/>
        <v>2.7447625389028219E-2</v>
      </c>
      <c r="F15" s="69">
        <f t="shared" si="0"/>
        <v>4.9283194097808729E-2</v>
      </c>
      <c r="G15" s="69">
        <f t="shared" si="0"/>
        <v>8.9948295108481763E-2</v>
      </c>
      <c r="H15" s="69">
        <f t="shared" si="0"/>
        <v>0.22905636127675633</v>
      </c>
      <c r="I15" s="69">
        <f t="shared" si="0"/>
        <v>0.23825593433113354</v>
      </c>
      <c r="J15" s="69">
        <f t="shared" si="0"/>
        <v>0.2928456659559498</v>
      </c>
      <c r="K15" s="69">
        <f t="shared" si="0"/>
        <v>0.37439041429762293</v>
      </c>
      <c r="L15" s="69">
        <f t="shared" si="0"/>
        <v>1.1561221595618345</v>
      </c>
      <c r="M15" s="69">
        <f t="shared" si="0"/>
        <v>0.50249947841024356</v>
      </c>
      <c r="N15" s="69">
        <f t="shared" si="0"/>
        <v>0.85365374633011692</v>
      </c>
      <c r="O15" s="69">
        <f t="shared" si="0"/>
        <v>0.62847334910203867</v>
      </c>
      <c r="P15" s="69">
        <f t="shared" si="0"/>
        <v>1.0401182404310994</v>
      </c>
      <c r="Q15" s="69">
        <f t="shared" si="0"/>
        <v>0.87767264923903565</v>
      </c>
      <c r="R15" s="69">
        <f t="shared" si="0"/>
        <v>0.75509898066688574</v>
      </c>
      <c r="S15" s="69">
        <f t="shared" si="0"/>
        <v>0.74983268327352282</v>
      </c>
      <c r="T15" s="69">
        <f t="shared" si="0"/>
        <v>1.0320310758756441</v>
      </c>
      <c r="U15" s="69">
        <f t="shared" si="0"/>
        <v>0.90091837176513057</v>
      </c>
      <c r="V15" s="69">
        <f t="shared" si="0"/>
        <v>0.79081612275524271</v>
      </c>
      <c r="W15" s="69">
        <f t="shared" si="0"/>
        <v>1.5366236493349612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9.6888354185113382E-3</v>
      </c>
      <c r="C16" s="72">
        <f>IF(RES_hh_fec!C16=0,0,1000*11630*RES_hh_fec!C16/RES_hh_num!C$3)</f>
        <v>1.178756655368258E-2</v>
      </c>
      <c r="D16" s="72">
        <f>IF(RES_hh_fec!D16=0,0,1000*11630*RES_hh_fec!D16/RES_hh_num!D$3)</f>
        <v>1.6167576478691385E-2</v>
      </c>
      <c r="E16" s="72">
        <f>IF(RES_hh_fec!E16=0,0,1000*11630*RES_hh_fec!E16/RES_hh_num!E$3)</f>
        <v>2.7447625389028219E-2</v>
      </c>
      <c r="F16" s="72">
        <f>IF(RES_hh_fec!F16=0,0,1000*11630*RES_hh_fec!F16/RES_hh_num!F$3)</f>
        <v>4.9283194097808729E-2</v>
      </c>
      <c r="G16" s="72">
        <f>IF(RES_hh_fec!G16=0,0,1000*11630*RES_hh_fec!G16/RES_hh_num!G$3)</f>
        <v>8.9948295108481763E-2</v>
      </c>
      <c r="H16" s="72">
        <f>IF(RES_hh_fec!H16=0,0,1000*11630*RES_hh_fec!H16/RES_hh_num!H$3)</f>
        <v>0.22905636127675633</v>
      </c>
      <c r="I16" s="72">
        <f>IF(RES_hh_fec!I16=0,0,1000*11630*RES_hh_fec!I16/RES_hh_num!I$3)</f>
        <v>0.23825593433113354</v>
      </c>
      <c r="J16" s="72">
        <f>IF(RES_hh_fec!J16=0,0,1000*11630*RES_hh_fec!J16/RES_hh_num!J$3)</f>
        <v>0.2928456659559498</v>
      </c>
      <c r="K16" s="72">
        <f>IF(RES_hh_fec!K16=0,0,1000*11630*RES_hh_fec!K16/RES_hh_num!K$3)</f>
        <v>0.37439041429762293</v>
      </c>
      <c r="L16" s="72">
        <f>IF(RES_hh_fec!L16=0,0,1000*11630*RES_hh_fec!L16/RES_hh_num!L$3)</f>
        <v>1.1561221595618345</v>
      </c>
      <c r="M16" s="72">
        <f>IF(RES_hh_fec!M16=0,0,1000*11630*RES_hh_fec!M16/RES_hh_num!M$3)</f>
        <v>0.50249947841024356</v>
      </c>
      <c r="N16" s="72">
        <f>IF(RES_hh_fec!N16=0,0,1000*11630*RES_hh_fec!N16/RES_hh_num!N$3)</f>
        <v>0.85365374633011692</v>
      </c>
      <c r="O16" s="72">
        <f>IF(RES_hh_fec!O16=0,0,1000*11630*RES_hh_fec!O16/RES_hh_num!O$3)</f>
        <v>0.62847334910203867</v>
      </c>
      <c r="P16" s="72">
        <f>IF(RES_hh_fec!P16=0,0,1000*11630*RES_hh_fec!P16/RES_hh_num!P$3)</f>
        <v>1.0401182404310994</v>
      </c>
      <c r="Q16" s="72">
        <f>IF(RES_hh_fec!Q16=0,0,1000*11630*RES_hh_fec!Q16/RES_hh_num!Q$3)</f>
        <v>0.87767264923903565</v>
      </c>
      <c r="R16" s="72">
        <f>IF(RES_hh_fec!R16=0,0,1000*11630*RES_hh_fec!R16/RES_hh_num!R$3)</f>
        <v>0.75509898066688574</v>
      </c>
      <c r="S16" s="72">
        <f>IF(RES_hh_fec!S16=0,0,1000*11630*RES_hh_fec!S16/RES_hh_num!S$3)</f>
        <v>0.74983268327352282</v>
      </c>
      <c r="T16" s="72">
        <f>IF(RES_hh_fec!T16=0,0,1000*11630*RES_hh_fec!T16/RES_hh_num!T$3)</f>
        <v>1.0320310758756441</v>
      </c>
      <c r="U16" s="72">
        <f>IF(RES_hh_fec!U16=0,0,1000*11630*RES_hh_fec!U16/RES_hh_num!U$3)</f>
        <v>0.90091837176513057</v>
      </c>
      <c r="V16" s="72">
        <f>IF(RES_hh_fec!V16=0,0,1000*11630*RES_hh_fec!V16/RES_hh_num!V$3)</f>
        <v>0.79081612275524271</v>
      </c>
      <c r="W16" s="72">
        <f>IF(RES_hh_fec!W16=0,0,1000*11630*RES_hh_fec!W16/RES_hh_num!W$3)</f>
        <v>1.5366236493349612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471.61815598077271</v>
      </c>
      <c r="C17" s="69">
        <f>IF(RES_hh_fec!C17=0,0,1000*11630*RES_hh_fec!C17/RES_hh_num!C17)</f>
        <v>497.19824142230664</v>
      </c>
      <c r="D17" s="69">
        <f>IF(RES_hh_fec!D17=0,0,1000*11630*RES_hh_fec!D17/RES_hh_num!D17)</f>
        <v>466.05826432735358</v>
      </c>
      <c r="E17" s="69">
        <f>IF(RES_hh_fec!E17=0,0,1000*11630*RES_hh_fec!E17/RES_hh_num!E17)</f>
        <v>505.53050707273491</v>
      </c>
      <c r="F17" s="69">
        <f>IF(RES_hh_fec!F17=0,0,1000*11630*RES_hh_fec!F17/RES_hh_num!F17)</f>
        <v>591.56970987072191</v>
      </c>
      <c r="G17" s="69">
        <f>IF(RES_hh_fec!G17=0,0,1000*11630*RES_hh_fec!G17/RES_hh_num!G17)</f>
        <v>616.6392011443105</v>
      </c>
      <c r="H17" s="69">
        <f>IF(RES_hh_fec!H17=0,0,1000*11630*RES_hh_fec!H17/RES_hh_num!H17)</f>
        <v>697.50749609176023</v>
      </c>
      <c r="I17" s="69">
        <f>IF(RES_hh_fec!I17=0,0,1000*11630*RES_hh_fec!I17/RES_hh_num!I17)</f>
        <v>656.96474543447096</v>
      </c>
      <c r="J17" s="69">
        <f>IF(RES_hh_fec!J17=0,0,1000*11630*RES_hh_fec!J17/RES_hh_num!J17)</f>
        <v>709.16101499649312</v>
      </c>
      <c r="K17" s="69">
        <f>IF(RES_hh_fec!K17=0,0,1000*11630*RES_hh_fec!K17/RES_hh_num!K17)</f>
        <v>724.76233707062318</v>
      </c>
      <c r="L17" s="69">
        <f>IF(RES_hh_fec!L17=0,0,1000*11630*RES_hh_fec!L17/RES_hh_num!L17)</f>
        <v>674.86721010535769</v>
      </c>
      <c r="M17" s="69">
        <f>IF(RES_hh_fec!M17=0,0,1000*11630*RES_hh_fec!M17/RES_hh_num!M17)</f>
        <v>710.60134896325178</v>
      </c>
      <c r="N17" s="69">
        <f>IF(RES_hh_fec!N17=0,0,1000*11630*RES_hh_fec!N17/RES_hh_num!N17)</f>
        <v>729.33122127141689</v>
      </c>
      <c r="O17" s="69">
        <f>IF(RES_hh_fec!O17=0,0,1000*11630*RES_hh_fec!O17/RES_hh_num!O17)</f>
        <v>681.0920510459116</v>
      </c>
      <c r="P17" s="69">
        <f>IF(RES_hh_fec!P17=0,0,1000*11630*RES_hh_fec!P17/RES_hh_num!P17)</f>
        <v>710.0849010436873</v>
      </c>
      <c r="Q17" s="69">
        <f>IF(RES_hh_fec!Q17=0,0,1000*11630*RES_hh_fec!Q17/RES_hh_num!Q17)</f>
        <v>695.56608250477927</v>
      </c>
      <c r="R17" s="69">
        <f>IF(RES_hh_fec!R17=0,0,1000*11630*RES_hh_fec!R17/RES_hh_num!R17)</f>
        <v>732.61649626658527</v>
      </c>
      <c r="S17" s="69">
        <f>IF(RES_hh_fec!S17=0,0,1000*11630*RES_hh_fec!S17/RES_hh_num!S17)</f>
        <v>735.36999752829274</v>
      </c>
      <c r="T17" s="69">
        <f>IF(RES_hh_fec!T17=0,0,1000*11630*RES_hh_fec!T17/RES_hh_num!T17)</f>
        <v>728.19605027808097</v>
      </c>
      <c r="U17" s="69">
        <f>IF(RES_hh_fec!U17=0,0,1000*11630*RES_hh_fec!U17/RES_hh_num!U17)</f>
        <v>680.20694167095496</v>
      </c>
      <c r="V17" s="69">
        <f>IF(RES_hh_fec!V17=0,0,1000*11630*RES_hh_fec!V17/RES_hh_num!V17)</f>
        <v>653.72712623210703</v>
      </c>
      <c r="W17" s="69">
        <f>IF(RES_hh_fec!W17=0,0,1000*11630*RES_hh_fec!W17/RES_hh_num!W17)</f>
        <v>1003.1193636872765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499.64192176926292</v>
      </c>
      <c r="C18" s="72">
        <f>IF(RES_hh_fec!C18=0,0,1000*11630*RES_hh_fec!C18/RES_hh_num!C18)</f>
        <v>465.70817542056551</v>
      </c>
      <c r="D18" s="72">
        <f>IF(RES_hh_fec!D18=0,0,1000*11630*RES_hh_fec!D18/RES_hh_num!D18)</f>
        <v>509.22892910805871</v>
      </c>
      <c r="E18" s="72">
        <f>IF(RES_hh_fec!E18=0,0,1000*11630*RES_hh_fec!E18/RES_hh_num!E18)</f>
        <v>588.50504748841229</v>
      </c>
      <c r="F18" s="72">
        <f>IF(RES_hh_fec!F18=0,0,1000*11630*RES_hh_fec!F18/RES_hh_num!F18)</f>
        <v>560.29866101270693</v>
      </c>
      <c r="G18" s="72">
        <f>IF(RES_hh_fec!G18=0,0,1000*11630*RES_hh_fec!G18/RES_hh_num!G18)</f>
        <v>609.59596415754766</v>
      </c>
      <c r="H18" s="72">
        <f>IF(RES_hh_fec!H18=0,0,1000*11630*RES_hh_fec!H18/RES_hh_num!H18)</f>
        <v>713.79001297991283</v>
      </c>
      <c r="I18" s="72">
        <f>IF(RES_hh_fec!I18=0,0,1000*11630*RES_hh_fec!I18/RES_hh_num!I18)</f>
        <v>736.54301870377674</v>
      </c>
      <c r="J18" s="72">
        <f>IF(RES_hh_fec!J18=0,0,1000*11630*RES_hh_fec!J18/RES_hh_num!J18)</f>
        <v>735.61457694413525</v>
      </c>
      <c r="K18" s="72">
        <f>IF(RES_hh_fec!K18=0,0,1000*11630*RES_hh_fec!K18/RES_hh_num!K18)</f>
        <v>659.34119286655687</v>
      </c>
      <c r="L18" s="72">
        <f>IF(RES_hh_fec!L18=0,0,1000*11630*RES_hh_fec!L18/RES_hh_num!L18)</f>
        <v>809.58880686159569</v>
      </c>
      <c r="M18" s="72">
        <f>IF(RES_hh_fec!M18=0,0,1000*11630*RES_hh_fec!M18/RES_hh_num!M18)</f>
        <v>885.34816547189325</v>
      </c>
      <c r="N18" s="72">
        <f>IF(RES_hh_fec!N18=0,0,1000*11630*RES_hh_fec!N18/RES_hh_num!N18)</f>
        <v>855.01453390150641</v>
      </c>
      <c r="O18" s="72">
        <f>IF(RES_hh_fec!O18=0,0,1000*11630*RES_hh_fec!O18/RES_hh_num!O18)</f>
        <v>907.14065034782334</v>
      </c>
      <c r="P18" s="72">
        <f>IF(RES_hh_fec!P18=0,0,1000*11630*RES_hh_fec!P18/RES_hh_num!P18)</f>
        <v>826.14931741789474</v>
      </c>
      <c r="Q18" s="72">
        <f>IF(RES_hh_fec!Q18=0,0,1000*11630*RES_hh_fec!Q18/RES_hh_num!Q18)</f>
        <v>709.22213474919204</v>
      </c>
      <c r="R18" s="72">
        <f>IF(RES_hh_fec!R18=0,0,1000*11630*RES_hh_fec!R18/RES_hh_num!R18)</f>
        <v>788.14576191495792</v>
      </c>
      <c r="S18" s="72">
        <f>IF(RES_hh_fec!S18=0,0,1000*11630*RES_hh_fec!S18/RES_hh_num!S18)</f>
        <v>882.16172337816442</v>
      </c>
      <c r="T18" s="72">
        <f>IF(RES_hh_fec!T18=0,0,1000*11630*RES_hh_fec!T18/RES_hh_num!T18)</f>
        <v>866.47091831061664</v>
      </c>
      <c r="U18" s="72">
        <f>IF(RES_hh_fec!U18=0,0,1000*11630*RES_hh_fec!U18/RES_hh_num!U18)</f>
        <v>778.54293053506024</v>
      </c>
      <c r="V18" s="72">
        <f>IF(RES_hh_fec!V18=0,0,1000*11630*RES_hh_fec!V18/RES_hh_num!V18)</f>
        <v>681.81740172101922</v>
      </c>
      <c r="W18" s="72">
        <f>IF(RES_hh_fec!W18=0,0,1000*11630*RES_hh_fec!W18/RES_hh_num!W18)</f>
        <v>1127.8088433260846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547.85917500088601</v>
      </c>
      <c r="C19" s="72">
        <f>IF(RES_hh_fec!C19=0,0,1000*11630*RES_hh_fec!C19/RES_hh_num!C19)</f>
        <v>554.54892148801071</v>
      </c>
      <c r="D19" s="72">
        <f>IF(RES_hh_fec!D19=0,0,1000*11630*RES_hh_fec!D19/RES_hh_num!D19)</f>
        <v>566.54657748177317</v>
      </c>
      <c r="E19" s="72">
        <f>IF(RES_hh_fec!E19=0,0,1000*11630*RES_hh_fec!E19/RES_hh_num!E19)</f>
        <v>615.77982760498685</v>
      </c>
      <c r="F19" s="72">
        <f>IF(RES_hh_fec!F19=0,0,1000*11630*RES_hh_fec!F19/RES_hh_num!F19)</f>
        <v>639.46174056652865</v>
      </c>
      <c r="G19" s="72">
        <f>IF(RES_hh_fec!G19=0,0,1000*11630*RES_hh_fec!G19/RES_hh_num!G19)</f>
        <v>740.86122238807025</v>
      </c>
      <c r="H19" s="72">
        <f>IF(RES_hh_fec!H19=0,0,1000*11630*RES_hh_fec!H19/RES_hh_num!H19)</f>
        <v>786.81818148189279</v>
      </c>
      <c r="I19" s="72">
        <f>IF(RES_hh_fec!I19=0,0,1000*11630*RES_hh_fec!I19/RES_hh_num!I19)</f>
        <v>711.7287228783033</v>
      </c>
      <c r="J19" s="72">
        <f>IF(RES_hh_fec!J19=0,0,1000*11630*RES_hh_fec!J19/RES_hh_num!J19)</f>
        <v>744.65409460630349</v>
      </c>
      <c r="K19" s="72">
        <f>IF(RES_hh_fec!K19=0,0,1000*11630*RES_hh_fec!K19/RES_hh_num!K19)</f>
        <v>782.93524892631467</v>
      </c>
      <c r="L19" s="72">
        <f>IF(RES_hh_fec!L19=0,0,1000*11630*RES_hh_fec!L19/RES_hh_num!L19)</f>
        <v>822.84201329291216</v>
      </c>
      <c r="M19" s="72">
        <f>IF(RES_hh_fec!M19=0,0,1000*11630*RES_hh_fec!M19/RES_hh_num!M19)</f>
        <v>880.27748035697186</v>
      </c>
      <c r="N19" s="72">
        <f>IF(RES_hh_fec!N19=0,0,1000*11630*RES_hh_fec!N19/RES_hh_num!N19)</f>
        <v>898.55037413752166</v>
      </c>
      <c r="O19" s="72">
        <f>IF(RES_hh_fec!O19=0,0,1000*11630*RES_hh_fec!O19/RES_hh_num!O19)</f>
        <v>831.67985291759487</v>
      </c>
      <c r="P19" s="72">
        <f>IF(RES_hh_fec!P19=0,0,1000*11630*RES_hh_fec!P19/RES_hh_num!P19)</f>
        <v>825.38346684582643</v>
      </c>
      <c r="Q19" s="72">
        <f>IF(RES_hh_fec!Q19=0,0,1000*11630*RES_hh_fec!Q19/RES_hh_num!Q19)</f>
        <v>764.22387215203003</v>
      </c>
      <c r="R19" s="72">
        <f>IF(RES_hh_fec!R19=0,0,1000*11630*RES_hh_fec!R19/RES_hh_num!R19)</f>
        <v>785.02882862426588</v>
      </c>
      <c r="S19" s="72">
        <f>IF(RES_hh_fec!S19=0,0,1000*11630*RES_hh_fec!S19/RES_hh_num!S19)</f>
        <v>763.0140638538968</v>
      </c>
      <c r="T19" s="72">
        <f>IF(RES_hh_fec!T19=0,0,1000*11630*RES_hh_fec!T19/RES_hh_num!T19)</f>
        <v>701.73016749493718</v>
      </c>
      <c r="U19" s="72">
        <f>IF(RES_hh_fec!U19=0,0,1000*11630*RES_hh_fec!U19/RES_hh_num!U19)</f>
        <v>628.50313221233216</v>
      </c>
      <c r="V19" s="72">
        <f>IF(RES_hh_fec!V19=0,0,1000*11630*RES_hh_fec!V19/RES_hh_num!V19)</f>
        <v>567.5789578065345</v>
      </c>
      <c r="W19" s="72">
        <f>IF(RES_hh_fec!W19=0,0,1000*11630*RES_hh_fec!W19/RES_hh_num!W19)</f>
        <v>1005.092409675579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975.29522695494188</v>
      </c>
      <c r="H20" s="72">
        <f>IF(RES_hh_fec!H20=0,0,1000*11630*RES_hh_fec!H20/RES_hh_num!H20)</f>
        <v>734.80089731981218</v>
      </c>
      <c r="I20" s="72">
        <f>IF(RES_hh_fec!I20=0,0,1000*11630*RES_hh_fec!I20/RES_hh_num!I20)</f>
        <v>514.7758429611473</v>
      </c>
      <c r="J20" s="72">
        <f>IF(RES_hh_fec!J20=0,0,1000*11630*RES_hh_fec!J20/RES_hh_num!J20)</f>
        <v>666.01821270419282</v>
      </c>
      <c r="K20" s="72">
        <f>IF(RES_hh_fec!K20=0,0,1000*11630*RES_hh_fec!K20/RES_hh_num!K20)</f>
        <v>621.17663331920812</v>
      </c>
      <c r="L20" s="72">
        <f>IF(RES_hh_fec!L20=0,0,1000*11630*RES_hh_fec!L20/RES_hh_num!L20)</f>
        <v>822.28985275653883</v>
      </c>
      <c r="M20" s="72">
        <f>IF(RES_hh_fec!M20=0,0,1000*11630*RES_hh_fec!M20/RES_hh_num!M20)</f>
        <v>789.3105047758412</v>
      </c>
      <c r="N20" s="72">
        <f>IF(RES_hh_fec!N20=0,0,1000*11630*RES_hh_fec!N20/RES_hh_num!N20)</f>
        <v>1027.637490086558</v>
      </c>
      <c r="O20" s="72">
        <f>IF(RES_hh_fec!O20=0,0,1000*11630*RES_hh_fec!O20/RES_hh_num!O20)</f>
        <v>769.94871876997377</v>
      </c>
      <c r="P20" s="72">
        <f>IF(RES_hh_fec!P20=0,0,1000*11630*RES_hh_fec!P20/RES_hh_num!P20)</f>
        <v>856.53078800671926</v>
      </c>
      <c r="Q20" s="72">
        <f>IF(RES_hh_fec!Q20=0,0,1000*11630*RES_hh_fec!Q20/RES_hh_num!Q20)</f>
        <v>653.71014655277668</v>
      </c>
      <c r="R20" s="72">
        <f>IF(RES_hh_fec!R20=0,0,1000*11630*RES_hh_fec!R20/RES_hh_num!R20)</f>
        <v>812.52002524314264</v>
      </c>
      <c r="S20" s="72">
        <f>IF(RES_hh_fec!S20=0,0,1000*11630*RES_hh_fec!S20/RES_hh_num!S20)</f>
        <v>865.30977478999694</v>
      </c>
      <c r="T20" s="72">
        <f>IF(RES_hh_fec!T20=0,0,1000*11630*RES_hh_fec!T20/RES_hh_num!T20)</f>
        <v>841.56587703282355</v>
      </c>
      <c r="U20" s="72">
        <f>IF(RES_hh_fec!U20=0,0,1000*11630*RES_hh_fec!U20/RES_hh_num!U20)</f>
        <v>746.31846879103614</v>
      </c>
      <c r="V20" s="72">
        <f>IF(RES_hh_fec!V20=0,0,1000*11630*RES_hh_fec!V20/RES_hh_num!V20)</f>
        <v>720.37042250631703</v>
      </c>
      <c r="W20" s="72">
        <f>IF(RES_hh_fec!W20=0,0,1000*11630*RES_hh_fec!W20/RES_hh_num!W20)</f>
        <v>1111.6332660774829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577.44709856432496</v>
      </c>
      <c r="C21" s="72">
        <f>IF(RES_hh_fec!C21=0,0,1000*11630*RES_hh_fec!C21/RES_hh_num!C21)</f>
        <v>607.41501254088575</v>
      </c>
      <c r="D21" s="72">
        <f>IF(RES_hh_fec!D21=0,0,1000*11630*RES_hh_fec!D21/RES_hh_num!D21)</f>
        <v>554.81152395233505</v>
      </c>
      <c r="E21" s="72">
        <f>IF(RES_hh_fec!E21=0,0,1000*11630*RES_hh_fec!E21/RES_hh_num!E21)</f>
        <v>607.64343033885496</v>
      </c>
      <c r="F21" s="72">
        <f>IF(RES_hh_fec!F21=0,0,1000*11630*RES_hh_fec!F21/RES_hh_num!F21)</f>
        <v>730.33731416065996</v>
      </c>
      <c r="G21" s="72">
        <f>IF(RES_hh_fec!G21=0,0,1000*11630*RES_hh_fec!G21/RES_hh_num!G21)</f>
        <v>754.64127782605976</v>
      </c>
      <c r="H21" s="72">
        <f>IF(RES_hh_fec!H21=0,0,1000*11630*RES_hh_fec!H21/RES_hh_num!H21)</f>
        <v>809.3597066575561</v>
      </c>
      <c r="I21" s="72">
        <f>IF(RES_hh_fec!I21=0,0,1000*11630*RES_hh_fec!I21/RES_hh_num!I21)</f>
        <v>800.39943133359611</v>
      </c>
      <c r="J21" s="72">
        <f>IF(RES_hh_fec!J21=0,0,1000*11630*RES_hh_fec!J21/RES_hh_num!J21)</f>
        <v>844.79827173497449</v>
      </c>
      <c r="K21" s="72">
        <f>IF(RES_hh_fec!K21=0,0,1000*11630*RES_hh_fec!K21/RES_hh_num!K21)</f>
        <v>837.46890759131702</v>
      </c>
      <c r="L21" s="72">
        <f>IF(RES_hh_fec!L21=0,0,1000*11630*RES_hh_fec!L21/RES_hh_num!L21)</f>
        <v>844.19019435162454</v>
      </c>
      <c r="M21" s="72">
        <f>IF(RES_hh_fec!M21=0,0,1000*11630*RES_hh_fec!M21/RES_hh_num!M21)</f>
        <v>862.46444149432477</v>
      </c>
      <c r="N21" s="72">
        <f>IF(RES_hh_fec!N21=0,0,1000*11630*RES_hh_fec!N21/RES_hh_num!N21)</f>
        <v>854.07300080927473</v>
      </c>
      <c r="O21" s="72">
        <f>IF(RES_hh_fec!O21=0,0,1000*11630*RES_hh_fec!O21/RES_hh_num!O21)</f>
        <v>787.59838851573465</v>
      </c>
      <c r="P21" s="72">
        <f>IF(RES_hh_fec!P21=0,0,1000*11630*RES_hh_fec!P21/RES_hh_num!P21)</f>
        <v>811.6789664058565</v>
      </c>
      <c r="Q21" s="72">
        <f>IF(RES_hh_fec!Q21=0,0,1000*11630*RES_hh_fec!Q21/RES_hh_num!Q21)</f>
        <v>790.31991995876979</v>
      </c>
      <c r="R21" s="72">
        <f>IF(RES_hh_fec!R21=0,0,1000*11630*RES_hh_fec!R21/RES_hh_num!R21)</f>
        <v>854.09614381883375</v>
      </c>
      <c r="S21" s="72">
        <f>IF(RES_hh_fec!S21=0,0,1000*11630*RES_hh_fec!S21/RES_hh_num!S21)</f>
        <v>824.46316943063243</v>
      </c>
      <c r="T21" s="72">
        <f>IF(RES_hh_fec!T21=0,0,1000*11630*RES_hh_fec!T21/RES_hh_num!T21)</f>
        <v>785.73039467893875</v>
      </c>
      <c r="U21" s="72">
        <f>IF(RES_hh_fec!U21=0,0,1000*11630*RES_hh_fec!U21/RES_hh_num!U21)</f>
        <v>702.03976514327519</v>
      </c>
      <c r="V21" s="72">
        <f>IF(RES_hh_fec!V21=0,0,1000*11630*RES_hh_fec!V21/RES_hh_num!V21)</f>
        <v>679.45299771408168</v>
      </c>
      <c r="W21" s="72">
        <f>IF(RES_hh_fec!W21=0,0,1000*11630*RES_hh_fec!W21/RES_hh_num!W21)</f>
        <v>1079.2272037914211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650.01934494149737</v>
      </c>
      <c r="C22" s="72">
        <f>IF(RES_hh_fec!C22=0,0,1000*11630*RES_hh_fec!C22/RES_hh_num!C22)</f>
        <v>660.09486068181491</v>
      </c>
      <c r="D22" s="72">
        <f>IF(RES_hh_fec!D22=0,0,1000*11630*RES_hh_fec!D22/RES_hh_num!D22)</f>
        <v>643.63842388127443</v>
      </c>
      <c r="E22" s="72">
        <f>IF(RES_hh_fec!E22=0,0,1000*11630*RES_hh_fec!E22/RES_hh_num!E22)</f>
        <v>699.24924400943655</v>
      </c>
      <c r="F22" s="72">
        <f>IF(RES_hh_fec!F22=0,0,1000*11630*RES_hh_fec!F22/RES_hh_num!F22)</f>
        <v>773.92781634482105</v>
      </c>
      <c r="G22" s="72">
        <f>IF(RES_hh_fec!G22=0,0,1000*11630*RES_hh_fec!G22/RES_hh_num!G22)</f>
        <v>824.35590224427654</v>
      </c>
      <c r="H22" s="72">
        <f>IF(RES_hh_fec!H22=0,0,1000*11630*RES_hh_fec!H22/RES_hh_num!H22)</f>
        <v>857.83156546458929</v>
      </c>
      <c r="I22" s="72">
        <f>IF(RES_hh_fec!I22=0,0,1000*11630*RES_hh_fec!I22/RES_hh_num!I22)</f>
        <v>844.81586662798088</v>
      </c>
      <c r="J22" s="72">
        <f>IF(RES_hh_fec!J22=0,0,1000*11630*RES_hh_fec!J22/RES_hh_num!J22)</f>
        <v>855.06867465276412</v>
      </c>
      <c r="K22" s="72">
        <f>IF(RES_hh_fec!K22=0,0,1000*11630*RES_hh_fec!K22/RES_hh_num!K22)</f>
        <v>839.95997951643676</v>
      </c>
      <c r="L22" s="72">
        <f>IF(RES_hh_fec!L22=0,0,1000*11630*RES_hh_fec!L22/RES_hh_num!L22)</f>
        <v>781.52196908453845</v>
      </c>
      <c r="M22" s="72">
        <f>IF(RES_hh_fec!M22=0,0,1000*11630*RES_hh_fec!M22/RES_hh_num!M22)</f>
        <v>781.21112734576923</v>
      </c>
      <c r="N22" s="72">
        <f>IF(RES_hh_fec!N22=0,0,1000*11630*RES_hh_fec!N22/RES_hh_num!N22)</f>
        <v>768.01383142069369</v>
      </c>
      <c r="O22" s="72">
        <f>IF(RES_hh_fec!O22=0,0,1000*11630*RES_hh_fec!O22/RES_hh_num!O22)</f>
        <v>734.72772968967161</v>
      </c>
      <c r="P22" s="72">
        <f>IF(RES_hh_fec!P22=0,0,1000*11630*RES_hh_fec!P22/RES_hh_num!P22)</f>
        <v>740.12053186012201</v>
      </c>
      <c r="Q22" s="72">
        <f>IF(RES_hh_fec!Q22=0,0,1000*11630*RES_hh_fec!Q22/RES_hh_num!Q22)</f>
        <v>749.68430758250884</v>
      </c>
      <c r="R22" s="72">
        <f>IF(RES_hh_fec!R22=0,0,1000*11630*RES_hh_fec!R22/RES_hh_num!R22)</f>
        <v>764.87313611470984</v>
      </c>
      <c r="S22" s="72">
        <f>IF(RES_hh_fec!S22=0,0,1000*11630*RES_hh_fec!S22/RES_hh_num!S22)</f>
        <v>763.77225880072058</v>
      </c>
      <c r="T22" s="72">
        <f>IF(RES_hh_fec!T22=0,0,1000*11630*RES_hh_fec!T22/RES_hh_num!T22)</f>
        <v>756.7462589612486</v>
      </c>
      <c r="U22" s="72">
        <f>IF(RES_hh_fec!U22=0,0,1000*11630*RES_hh_fec!U22/RES_hh_num!U22)</f>
        <v>725.10930876806503</v>
      </c>
      <c r="V22" s="72">
        <f>IF(RES_hh_fec!V22=0,0,1000*11630*RES_hh_fec!V22/RES_hh_num!V22)</f>
        <v>702.18043586194472</v>
      </c>
      <c r="W22" s="72">
        <f>IF(RES_hh_fec!W22=0,0,1000*11630*RES_hh_fec!W22/RES_hh_num!W22)</f>
        <v>1043.2644021008771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370.29400247088455</v>
      </c>
      <c r="C24" s="72">
        <f>IF(RES_hh_fec!C24=0,0,1000*11630*RES_hh_fec!C24/RES_hh_num!C24)</f>
        <v>396.21220230926224</v>
      </c>
      <c r="D24" s="72">
        <f>IF(RES_hh_fec!D24=0,0,1000*11630*RES_hh_fec!D24/RES_hh_num!D24)</f>
        <v>379.26598457408284</v>
      </c>
      <c r="E24" s="72">
        <f>IF(RES_hh_fec!E24=0,0,1000*11630*RES_hh_fec!E24/RES_hh_num!E24)</f>
        <v>410.02495231211833</v>
      </c>
      <c r="F24" s="72">
        <f>IF(RES_hh_fec!F24=0,0,1000*11630*RES_hh_fec!F24/RES_hh_num!F24)</f>
        <v>479.80333692032087</v>
      </c>
      <c r="G24" s="72">
        <f>IF(RES_hh_fec!G24=0,0,1000*11630*RES_hh_fec!G24/RES_hh_num!G24)</f>
        <v>498.86587741563125</v>
      </c>
      <c r="H24" s="72">
        <f>IF(RES_hh_fec!H24=0,0,1000*11630*RES_hh_fec!H24/RES_hh_num!H24)</f>
        <v>582.20731349695893</v>
      </c>
      <c r="I24" s="72">
        <f>IF(RES_hh_fec!I24=0,0,1000*11630*RES_hh_fec!I24/RES_hh_num!I24)</f>
        <v>543.54710510241853</v>
      </c>
      <c r="J24" s="72">
        <f>IF(RES_hh_fec!J24=0,0,1000*11630*RES_hh_fec!J24/RES_hh_num!J24)</f>
        <v>584.46076805343534</v>
      </c>
      <c r="K24" s="72">
        <f>IF(RES_hh_fec!K24=0,0,1000*11630*RES_hh_fec!K24/RES_hh_num!K24)</f>
        <v>609.90315762870785</v>
      </c>
      <c r="L24" s="72">
        <f>IF(RES_hh_fec!L24=0,0,1000*11630*RES_hh_fec!L24/RES_hh_num!L24)</f>
        <v>574.78322583867441</v>
      </c>
      <c r="M24" s="72">
        <f>IF(RES_hh_fec!M24=0,0,1000*11630*RES_hh_fec!M24/RES_hh_num!M24)</f>
        <v>605.10399874829488</v>
      </c>
      <c r="N24" s="72">
        <f>IF(RES_hh_fec!N24=0,0,1000*11630*RES_hh_fec!N24/RES_hh_num!N24)</f>
        <v>635.77208777629892</v>
      </c>
      <c r="O24" s="72">
        <f>IF(RES_hh_fec!O24=0,0,1000*11630*RES_hh_fec!O24/RES_hh_num!O24)</f>
        <v>592.65308776708571</v>
      </c>
      <c r="P24" s="72">
        <f>IF(RES_hh_fec!P24=0,0,1000*11630*RES_hh_fec!P24/RES_hh_num!P24)</f>
        <v>623.6373649624154</v>
      </c>
      <c r="Q24" s="72">
        <f>IF(RES_hh_fec!Q24=0,0,1000*11630*RES_hh_fec!Q24/RES_hh_num!Q24)</f>
        <v>610.34850240629567</v>
      </c>
      <c r="R24" s="72">
        <f>IF(RES_hh_fec!R24=0,0,1000*11630*RES_hh_fec!R24/RES_hh_num!R24)</f>
        <v>651.52034994479686</v>
      </c>
      <c r="S24" s="72">
        <f>IF(RES_hh_fec!S24=0,0,1000*11630*RES_hh_fec!S24/RES_hh_num!S24)</f>
        <v>655.26693919594766</v>
      </c>
      <c r="T24" s="72">
        <f>IF(RES_hh_fec!T24=0,0,1000*11630*RES_hh_fec!T24/RES_hh_num!T24)</f>
        <v>653.15106006892415</v>
      </c>
      <c r="U24" s="72">
        <f>IF(RES_hh_fec!U24=0,0,1000*11630*RES_hh_fec!U24/RES_hh_num!U24)</f>
        <v>620.19500932207598</v>
      </c>
      <c r="V24" s="72">
        <f>IF(RES_hh_fec!V24=0,0,1000*11630*RES_hh_fec!V24/RES_hh_num!V24)</f>
        <v>587.39919224946232</v>
      </c>
      <c r="W24" s="72">
        <f>IF(RES_hh_fec!W24=0,0,1000*11630*RES_hh_fec!W24/RES_hh_num!W24)</f>
        <v>913.38258007977527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468.03605384264603</v>
      </c>
      <c r="C25" s="74">
        <f>IF(RES_hh_fec!C25=0,0,1000*11630*RES_hh_fec!C25/RES_hh_num!C25)</f>
        <v>548.31077726240392</v>
      </c>
      <c r="D25" s="74">
        <f>IF(RES_hh_fec!D25=0,0,1000*11630*RES_hh_fec!D25/RES_hh_num!D25)</f>
        <v>412.88146655554925</v>
      </c>
      <c r="E25" s="74">
        <f>IF(RES_hh_fec!E25=0,0,1000*11630*RES_hh_fec!E25/RES_hh_num!E25)</f>
        <v>456.45595850111528</v>
      </c>
      <c r="F25" s="74">
        <f>IF(RES_hh_fec!F25=0,0,1000*11630*RES_hh_fec!F25/RES_hh_num!F25)</f>
        <v>645.2971134084172</v>
      </c>
      <c r="G25" s="74">
        <f>IF(RES_hh_fec!G25=0,0,1000*11630*RES_hh_fec!G25/RES_hh_num!G25)</f>
        <v>641.57669339608185</v>
      </c>
      <c r="H25" s="74">
        <f>IF(RES_hh_fec!H25=0,0,1000*11630*RES_hh_fec!H25/RES_hh_num!H25)</f>
        <v>766.86235494184348</v>
      </c>
      <c r="I25" s="74">
        <f>IF(RES_hh_fec!I25=0,0,1000*11630*RES_hh_fec!I25/RES_hh_num!I25)</f>
        <v>635.40321357641915</v>
      </c>
      <c r="J25" s="74">
        <f>IF(RES_hh_fec!J25=0,0,1000*11630*RES_hh_fec!J25/RES_hh_num!J25)</f>
        <v>779.04699885665275</v>
      </c>
      <c r="K25" s="74">
        <f>IF(RES_hh_fec!K25=0,0,1000*11630*RES_hh_fec!K25/RES_hh_num!K25)</f>
        <v>827.56970172219883</v>
      </c>
      <c r="L25" s="74">
        <f>IF(RES_hh_fec!L25=0,0,1000*11630*RES_hh_fec!L25/RES_hh_num!L25)</f>
        <v>657.47347017466939</v>
      </c>
      <c r="M25" s="74">
        <f>IF(RES_hh_fec!M25=0,0,1000*11630*RES_hh_fec!M25/RES_hh_num!M25)</f>
        <v>753.47465601199553</v>
      </c>
      <c r="N25" s="74">
        <f>IF(RES_hh_fec!N25=0,0,1000*11630*RES_hh_fec!N25/RES_hh_num!N25)</f>
        <v>802.9300415826832</v>
      </c>
      <c r="O25" s="74">
        <f>IF(RES_hh_fec!O25=0,0,1000*11630*RES_hh_fec!O25/RES_hh_num!O25)</f>
        <v>711.19945215092912</v>
      </c>
      <c r="P25" s="74">
        <f>IF(RES_hh_fec!P25=0,0,1000*11630*RES_hh_fec!P25/RES_hh_num!P25)</f>
        <v>797.0842663524262</v>
      </c>
      <c r="Q25" s="74">
        <f>IF(RES_hh_fec!Q25=0,0,1000*11630*RES_hh_fec!Q25/RES_hh_num!Q25)</f>
        <v>773.7547782138671</v>
      </c>
      <c r="R25" s="74">
        <f>IF(RES_hh_fec!R25=0,0,1000*11630*RES_hh_fec!R25/RES_hh_num!R25)</f>
        <v>803.32956848239303</v>
      </c>
      <c r="S25" s="74">
        <f>IF(RES_hh_fec!S25=0,0,1000*11630*RES_hh_fec!S25/RES_hh_num!S25)</f>
        <v>801.1942988951389</v>
      </c>
      <c r="T25" s="74">
        <f>IF(RES_hh_fec!T25=0,0,1000*11630*RES_hh_fec!T25/RES_hh_num!T25)</f>
        <v>794.67729157262795</v>
      </c>
      <c r="U25" s="74">
        <f>IF(RES_hh_fec!U25=0,0,1000*11630*RES_hh_fec!U25/RES_hh_num!U25)</f>
        <v>718.33216086352923</v>
      </c>
      <c r="V25" s="74">
        <f>IF(RES_hh_fec!V25=0,0,1000*11630*RES_hh_fec!V25/RES_hh_num!V25)</f>
        <v>705.49164222435513</v>
      </c>
      <c r="W25" s="74">
        <f>IF(RES_hh_fec!W25=0,0,1000*11630*RES_hh_fec!W25/RES_hh_num!W25)</f>
        <v>1065.2837217632157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787.44970897591293</v>
      </c>
      <c r="C27" s="69">
        <f>IF(RES_hh_fec!C27=0,0,1000*11630*RES_hh_fec!C27/RES_hh_num!C27)</f>
        <v>783.0431374273661</v>
      </c>
      <c r="D27" s="69">
        <f>IF(RES_hh_fec!D27=0,0,1000*11630*RES_hh_fec!D27/RES_hh_num!D27)</f>
        <v>748.98723608198236</v>
      </c>
      <c r="E27" s="69">
        <f>IF(RES_hh_fec!E27=0,0,1000*11630*RES_hh_fec!E27/RES_hh_num!E27)</f>
        <v>767.42460293549618</v>
      </c>
      <c r="F27" s="69">
        <f>IF(RES_hh_fec!F27=0,0,1000*11630*RES_hh_fec!F27/RES_hh_num!F27)</f>
        <v>768.93807971886088</v>
      </c>
      <c r="G27" s="69">
        <f>IF(RES_hh_fec!G27=0,0,1000*11630*RES_hh_fec!G27/RES_hh_num!G27)</f>
        <v>774.89601106911573</v>
      </c>
      <c r="H27" s="69">
        <f>IF(RES_hh_fec!H27=0,0,1000*11630*RES_hh_fec!H27/RES_hh_num!H27)</f>
        <v>834.71060401679608</v>
      </c>
      <c r="I27" s="69">
        <f>IF(RES_hh_fec!I27=0,0,1000*11630*RES_hh_fec!I27/RES_hh_num!I27)</f>
        <v>792.58163584683587</v>
      </c>
      <c r="J27" s="69">
        <f>IF(RES_hh_fec!J27=0,0,1000*11630*RES_hh_fec!J27/RES_hh_num!J27)</f>
        <v>843.54617539126343</v>
      </c>
      <c r="K27" s="69">
        <f>IF(RES_hh_fec!K27=0,0,1000*11630*RES_hh_fec!K27/RES_hh_num!K27)</f>
        <v>812.59152919429926</v>
      </c>
      <c r="L27" s="69">
        <f>IF(RES_hh_fec!L27=0,0,1000*11630*RES_hh_fec!L27/RES_hh_num!L27)</f>
        <v>715.34184749127564</v>
      </c>
      <c r="M27" s="69">
        <f>IF(RES_hh_fec!M27=0,0,1000*11630*RES_hh_fec!M27/RES_hh_num!M27)</f>
        <v>795.91923342954556</v>
      </c>
      <c r="N27" s="69">
        <f>IF(RES_hh_fec!N27=0,0,1000*11630*RES_hh_fec!N27/RES_hh_num!N27)</f>
        <v>804.69858728725376</v>
      </c>
      <c r="O27" s="69">
        <f>IF(RES_hh_fec!O27=0,0,1000*11630*RES_hh_fec!O27/RES_hh_num!O27)</f>
        <v>703.84044119555676</v>
      </c>
      <c r="P27" s="69">
        <f>IF(RES_hh_fec!P27=0,0,1000*11630*RES_hh_fec!P27/RES_hh_num!P27)</f>
        <v>670.69751123262097</v>
      </c>
      <c r="Q27" s="69">
        <f>IF(RES_hh_fec!Q27=0,0,1000*11630*RES_hh_fec!Q27/RES_hh_num!Q27)</f>
        <v>546.57110568410008</v>
      </c>
      <c r="R27" s="69">
        <f>IF(RES_hh_fec!R27=0,0,1000*11630*RES_hh_fec!R27/RES_hh_num!R27)</f>
        <v>564.28514489249028</v>
      </c>
      <c r="S27" s="69">
        <f>IF(RES_hh_fec!S27=0,0,1000*11630*RES_hh_fec!S27/RES_hh_num!S27)</f>
        <v>540.22296618359235</v>
      </c>
      <c r="T27" s="69">
        <f>IF(RES_hh_fec!T27=0,0,1000*11630*RES_hh_fec!T27/RES_hh_num!T27)</f>
        <v>633.39827323790735</v>
      </c>
      <c r="U27" s="69">
        <f>IF(RES_hh_fec!U27=0,0,1000*11630*RES_hh_fec!U27/RES_hh_num!U27)</f>
        <v>655.3146389702905</v>
      </c>
      <c r="V27" s="69">
        <f>IF(RES_hh_fec!V27=0,0,1000*11630*RES_hh_fec!V27/RES_hh_num!V27)</f>
        <v>602.11996977111528</v>
      </c>
      <c r="W27" s="69">
        <f>IF(RES_hh_fec!W27=0,0,1000*11630*RES_hh_fec!W27/RES_hh_num!W27)</f>
        <v>610.84856657098828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798.88501953689865</v>
      </c>
      <c r="C28" s="72">
        <f>IF(RES_hh_fec!C28=0,0,1000*11630*RES_hh_fec!C28/RES_hh_num!C28)</f>
        <v>723.72463021567262</v>
      </c>
      <c r="D28" s="72">
        <f>IF(RES_hh_fec!D28=0,0,1000*11630*RES_hh_fec!D28/RES_hh_num!D28)</f>
        <v>777.697508000776</v>
      </c>
      <c r="E28" s="72">
        <f>IF(RES_hh_fec!E28=0,0,1000*11630*RES_hh_fec!E28/RES_hh_num!E28)</f>
        <v>840.78191356109562</v>
      </c>
      <c r="F28" s="72">
        <f>IF(RES_hh_fec!F28=0,0,1000*11630*RES_hh_fec!F28/RES_hh_num!F28)</f>
        <v>745.69046463770189</v>
      </c>
      <c r="G28" s="72">
        <f>IF(RES_hh_fec!G28=0,0,1000*11630*RES_hh_fec!G28/RES_hh_num!G28)</f>
        <v>780.49528664345462</v>
      </c>
      <c r="H28" s="72">
        <f>IF(RES_hh_fec!H28=0,0,1000*11630*RES_hh_fec!H28/RES_hh_num!H28)</f>
        <v>916.88469228099871</v>
      </c>
      <c r="I28" s="72">
        <f>IF(RES_hh_fec!I28=0,0,1000*11630*RES_hh_fec!I28/RES_hh_num!I28)</f>
        <v>903.31160525426162</v>
      </c>
      <c r="J28" s="72">
        <f>IF(RES_hh_fec!J28=0,0,1000*11630*RES_hh_fec!J28/RES_hh_num!J28)</f>
        <v>922.89915311819266</v>
      </c>
      <c r="K28" s="72">
        <f>IF(RES_hh_fec!K28=0,0,1000*11630*RES_hh_fec!K28/RES_hh_num!K28)</f>
        <v>778.94551945881108</v>
      </c>
      <c r="L28" s="72">
        <f>IF(RES_hh_fec!L28=0,0,1000*11630*RES_hh_fec!L28/RES_hh_num!L28)</f>
        <v>858.87166188114634</v>
      </c>
      <c r="M28" s="72">
        <f>IF(RES_hh_fec!M28=0,0,1000*11630*RES_hh_fec!M28/RES_hh_num!M28)</f>
        <v>886.44019278046142</v>
      </c>
      <c r="N28" s="72">
        <f>IF(RES_hh_fec!N28=0,0,1000*11630*RES_hh_fec!N28/RES_hh_num!N28)</f>
        <v>837.29297293624529</v>
      </c>
      <c r="O28" s="72">
        <f>IF(RES_hh_fec!O28=0,0,1000*11630*RES_hh_fec!O28/RES_hh_num!O28)</f>
        <v>815.82329710450767</v>
      </c>
      <c r="P28" s="72">
        <f>IF(RES_hh_fec!P28=0,0,1000*11630*RES_hh_fec!P28/RES_hh_num!P28)</f>
        <v>721.90890228110982</v>
      </c>
      <c r="Q28" s="72">
        <f>IF(RES_hh_fec!Q28=0,0,1000*11630*RES_hh_fec!Q28/RES_hh_num!Q28)</f>
        <v>596.37533812938852</v>
      </c>
      <c r="R28" s="72">
        <f>IF(RES_hh_fec!R28=0,0,1000*11630*RES_hh_fec!R28/RES_hh_num!R28)</f>
        <v>650.7463866833283</v>
      </c>
      <c r="S28" s="72">
        <f>IF(RES_hh_fec!S28=0,0,1000*11630*RES_hh_fec!S28/RES_hh_num!S28)</f>
        <v>732.36899807580437</v>
      </c>
      <c r="T28" s="72">
        <f>IF(RES_hh_fec!T28=0,0,1000*11630*RES_hh_fec!T28/RES_hh_num!T28)</f>
        <v>767.93399071532644</v>
      </c>
      <c r="U28" s="72">
        <f>IF(RES_hh_fec!U28=0,0,1000*11630*RES_hh_fec!U28/RES_hh_num!U28)</f>
        <v>671.92988989436299</v>
      </c>
      <c r="V28" s="72">
        <f>IF(RES_hh_fec!V28=0,0,1000*11630*RES_hh_fec!V28/RES_hh_num!V28)</f>
        <v>559.88922712667011</v>
      </c>
      <c r="W28" s="72">
        <f>IF(RES_hh_fec!W28=0,0,1000*11630*RES_hh_fec!W28/RES_hh_num!W28)</f>
        <v>743.5045137494609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797.26137943072536</v>
      </c>
      <c r="C29" s="72">
        <f>IF(RES_hh_fec!C29=0,0,1000*11630*RES_hh_fec!C29/RES_hh_num!C29)</f>
        <v>785.77266928639096</v>
      </c>
      <c r="D29" s="72">
        <f>IF(RES_hh_fec!D29=0,0,1000*11630*RES_hh_fec!D29/RES_hh_num!D29)</f>
        <v>783.13039539004842</v>
      </c>
      <c r="E29" s="72">
        <f>IF(RES_hh_fec!E29=0,0,1000*11630*RES_hh_fec!E29/RES_hh_num!E29)</f>
        <v>801.89778207836946</v>
      </c>
      <c r="F29" s="72">
        <f>IF(RES_hh_fec!F29=0,0,1000*11630*RES_hh_fec!F29/RES_hh_num!F29)</f>
        <v>774.45965023866233</v>
      </c>
      <c r="G29" s="72">
        <f>IF(RES_hh_fec!G29=0,0,1000*11630*RES_hh_fec!G29/RES_hh_num!G29)</f>
        <v>850.34715825766125</v>
      </c>
      <c r="H29" s="72">
        <f>IF(RES_hh_fec!H29=0,0,1000*11630*RES_hh_fec!H29/RES_hh_num!H29)</f>
        <v>923.13688540562316</v>
      </c>
      <c r="I29" s="72">
        <f>IF(RES_hh_fec!I29=0,0,1000*11630*RES_hh_fec!I29/RES_hh_num!I29)</f>
        <v>782.09182642587075</v>
      </c>
      <c r="J29" s="72">
        <f>IF(RES_hh_fec!J29=0,0,1000*11630*RES_hh_fec!J29/RES_hh_num!J29)</f>
        <v>842.72341951347596</v>
      </c>
      <c r="K29" s="72">
        <f>IF(RES_hh_fec!K29=0,0,1000*11630*RES_hh_fec!K29/RES_hh_num!K29)</f>
        <v>839.30218255135594</v>
      </c>
      <c r="L29" s="72">
        <f>IF(RES_hh_fec!L29=0,0,1000*11630*RES_hh_fec!L29/RES_hh_num!L29)</f>
        <v>827.31803085095419</v>
      </c>
      <c r="M29" s="72">
        <f>IF(RES_hh_fec!M29=0,0,1000*11630*RES_hh_fec!M29/RES_hh_num!M29)</f>
        <v>895.184496148844</v>
      </c>
      <c r="N29" s="72">
        <f>IF(RES_hh_fec!N29=0,0,1000*11630*RES_hh_fec!N29/RES_hh_num!N29)</f>
        <v>903.78163942475965</v>
      </c>
      <c r="O29" s="72">
        <f>IF(RES_hh_fec!O29=0,0,1000*11630*RES_hh_fec!O29/RES_hh_num!O29)</f>
        <v>761.26938142491906</v>
      </c>
      <c r="P29" s="72">
        <f>IF(RES_hh_fec!P29=0,0,1000*11630*RES_hh_fec!P29/RES_hh_num!P29)</f>
        <v>707.51434703877908</v>
      </c>
      <c r="Q29" s="72">
        <f>IF(RES_hh_fec!Q29=0,0,1000*11630*RES_hh_fec!Q29/RES_hh_num!Q29)</f>
        <v>578.53621144129602</v>
      </c>
      <c r="R29" s="72">
        <f>IF(RES_hh_fec!R29=0,0,1000*11630*RES_hh_fec!R29/RES_hh_num!R29)</f>
        <v>622.41157262583386</v>
      </c>
      <c r="S29" s="72">
        <f>IF(RES_hh_fec!S29=0,0,1000*11630*RES_hh_fec!S29/RES_hh_num!S29)</f>
        <v>676.31471286068472</v>
      </c>
      <c r="T29" s="72">
        <f>IF(RES_hh_fec!T29=0,0,1000*11630*RES_hh_fec!T29/RES_hh_num!T29)</f>
        <v>649.53563111575784</v>
      </c>
      <c r="U29" s="72">
        <f>IF(RES_hh_fec!U29=0,0,1000*11630*RES_hh_fec!U29/RES_hh_num!U29)</f>
        <v>746.6379435457784</v>
      </c>
      <c r="V29" s="72">
        <f>IF(RES_hh_fec!V29=0,0,1000*11630*RES_hh_fec!V29/RES_hh_num!V29)</f>
        <v>697.74091629228201</v>
      </c>
      <c r="W29" s="72">
        <f>IF(RES_hh_fec!W29=0,0,1000*11630*RES_hh_fec!W29/RES_hh_num!W29)</f>
        <v>640.34332115914765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804.65445403024046</v>
      </c>
      <c r="C30" s="72">
        <f>IF(RES_hh_fec!C30=0,0,1000*11630*RES_hh_fec!C30/RES_hh_num!C30)</f>
        <v>795.87117088604259</v>
      </c>
      <c r="D30" s="72">
        <f>IF(RES_hh_fec!D30=0,0,1000*11630*RES_hh_fec!D30/RES_hh_num!D30)</f>
        <v>740.08651989759346</v>
      </c>
      <c r="E30" s="72">
        <f>IF(RES_hh_fec!E30=0,0,1000*11630*RES_hh_fec!E30/RES_hh_num!E30)</f>
        <v>776.42751583660777</v>
      </c>
      <c r="F30" s="72">
        <f>IF(RES_hh_fec!F30=0,0,1000*11630*RES_hh_fec!F30/RES_hh_num!F30)</f>
        <v>821.774638188278</v>
      </c>
      <c r="G30" s="72">
        <f>IF(RES_hh_fec!G30=0,0,1000*11630*RES_hh_fec!G30/RES_hh_num!G30)</f>
        <v>829.59459195040245</v>
      </c>
      <c r="H30" s="72">
        <f>IF(RES_hh_fec!H30=0,0,1000*11630*RES_hh_fec!H30/RES_hh_num!H30)</f>
        <v>874.49771301011697</v>
      </c>
      <c r="I30" s="72">
        <f>IF(RES_hh_fec!I30=0,0,1000*11630*RES_hh_fec!I30/RES_hh_num!I30)</f>
        <v>912.03428046467468</v>
      </c>
      <c r="J30" s="72">
        <f>IF(RES_hh_fec!J30=0,0,1000*11630*RES_hh_fec!J30/RES_hh_num!J30)</f>
        <v>959.4455800099995</v>
      </c>
      <c r="K30" s="72">
        <f>IF(RES_hh_fec!K30=0,0,1000*11630*RES_hh_fec!K30/RES_hh_num!K30)</f>
        <v>890.10011373863802</v>
      </c>
      <c r="L30" s="72">
        <f>IF(RES_hh_fec!L30=0,0,1000*11630*RES_hh_fec!L30/RES_hh_num!L30)</f>
        <v>825.38256568697568</v>
      </c>
      <c r="M30" s="72">
        <f>IF(RES_hh_fec!M30=0,0,1000*11630*RES_hh_fec!M30/RES_hh_num!M30)</f>
        <v>887.23344894574461</v>
      </c>
      <c r="N30" s="72">
        <f>IF(RES_hh_fec!N30=0,0,1000*11630*RES_hh_fec!N30/RES_hh_num!N30)</f>
        <v>861.38094255286001</v>
      </c>
      <c r="O30" s="72">
        <f>IF(RES_hh_fec!O30=0,0,1000*11630*RES_hh_fec!O30/RES_hh_num!O30)</f>
        <v>750.24764571767037</v>
      </c>
      <c r="P30" s="72">
        <f>IF(RES_hh_fec!P30=0,0,1000*11630*RES_hh_fec!P30/RES_hh_num!P30)</f>
        <v>714.72739810557482</v>
      </c>
      <c r="Q30" s="72">
        <f>IF(RES_hh_fec!Q30=0,0,1000*11630*RES_hh_fec!Q30/RES_hh_num!Q30)</f>
        <v>577.20332520585976</v>
      </c>
      <c r="R30" s="72">
        <f>IF(RES_hh_fec!R30=0,0,1000*11630*RES_hh_fec!R30/RES_hh_num!R30)</f>
        <v>621.10855517808795</v>
      </c>
      <c r="S30" s="72">
        <f>IF(RES_hh_fec!S30=0,0,1000*11630*RES_hh_fec!S30/RES_hh_num!S30)</f>
        <v>572.55907487655293</v>
      </c>
      <c r="T30" s="72">
        <f>IF(RES_hh_fec!T30=0,0,1000*11630*RES_hh_fec!T30/RES_hh_num!T30)</f>
        <v>684.84389791444903</v>
      </c>
      <c r="U30" s="72">
        <f>IF(RES_hh_fec!U30=0,0,1000*11630*RES_hh_fec!U30/RES_hh_num!U30)</f>
        <v>687.61841492064957</v>
      </c>
      <c r="V30" s="72">
        <f>IF(RES_hh_fec!V30=0,0,1000*11630*RES_hh_fec!V30/RES_hh_num!V30)</f>
        <v>656.150918789</v>
      </c>
      <c r="W30" s="72">
        <f>IF(RES_hh_fec!W30=0,0,1000*11630*RES_hh_fec!W30/RES_hh_num!W30)</f>
        <v>716.65410724680589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800.83094971014395</v>
      </c>
      <c r="C31" s="72">
        <f>IF(RES_hh_fec!C31=0,0,1000*11630*RES_hh_fec!C31/RES_hh_num!C31)</f>
        <v>795.5174900779466</v>
      </c>
      <c r="D31" s="72">
        <f>IF(RES_hh_fec!D31=0,0,1000*11630*RES_hh_fec!D31/RES_hh_num!D31)</f>
        <v>759.73695858556766</v>
      </c>
      <c r="E31" s="72">
        <f>IF(RES_hh_fec!E31=0,0,1000*11630*RES_hh_fec!E31/RES_hh_num!E31)</f>
        <v>781.81605298559452</v>
      </c>
      <c r="F31" s="72">
        <f>IF(RES_hh_fec!F31=0,0,1000*11630*RES_hh_fec!F31/RES_hh_num!F31)</f>
        <v>810.11006014275256</v>
      </c>
      <c r="G31" s="72">
        <f>IF(RES_hh_fec!G31=0,0,1000*11630*RES_hh_fec!G31/RES_hh_num!G31)</f>
        <v>834.66982385659389</v>
      </c>
      <c r="H31" s="72">
        <f>IF(RES_hh_fec!H31=0,0,1000*11630*RES_hh_fec!H31/RES_hh_num!H31)</f>
        <v>884.78597500297781</v>
      </c>
      <c r="I31" s="72">
        <f>IF(RES_hh_fec!I31=0,0,1000*11630*RES_hh_fec!I31/RES_hh_num!I31)</f>
        <v>858.2503960725079</v>
      </c>
      <c r="J31" s="72">
        <f>IF(RES_hh_fec!J31=0,0,1000*11630*RES_hh_fec!J31/RES_hh_num!J31)</f>
        <v>930.24858622030092</v>
      </c>
      <c r="K31" s="72">
        <f>IF(RES_hh_fec!K31=0,0,1000*11630*RES_hh_fec!K31/RES_hh_num!K31)</f>
        <v>904.18865452663783</v>
      </c>
      <c r="L31" s="72">
        <f>IF(RES_hh_fec!L31=0,0,1000*11630*RES_hh_fec!L31/RES_hh_num!L31)</f>
        <v>825.7552383309785</v>
      </c>
      <c r="M31" s="72">
        <f>IF(RES_hh_fec!M31=0,0,1000*11630*RES_hh_fec!M31/RES_hh_num!M31)</f>
        <v>863.08151480163451</v>
      </c>
      <c r="N31" s="72">
        <f>IF(RES_hh_fec!N31=0,0,1000*11630*RES_hh_fec!N31/RES_hh_num!N31)</f>
        <v>855.86278521048541</v>
      </c>
      <c r="O31" s="72">
        <f>IF(RES_hh_fec!O31=0,0,1000*11630*RES_hh_fec!O31/RES_hh_num!O31)</f>
        <v>765.00627864363685</v>
      </c>
      <c r="P31" s="72">
        <f>IF(RES_hh_fec!P31=0,0,1000*11630*RES_hh_fec!P31/RES_hh_num!P31)</f>
        <v>710.96119159561192</v>
      </c>
      <c r="Q31" s="72">
        <f>IF(RES_hh_fec!Q31=0,0,1000*11630*RES_hh_fec!Q31/RES_hh_num!Q31)</f>
        <v>637.85421204096701</v>
      </c>
      <c r="R31" s="72">
        <f>IF(RES_hh_fec!R31=0,0,1000*11630*RES_hh_fec!R31/RES_hh_num!R31)</f>
        <v>621.67093624012762</v>
      </c>
      <c r="S31" s="72">
        <f>IF(RES_hh_fec!S31=0,0,1000*11630*RES_hh_fec!S31/RES_hh_num!S31)</f>
        <v>622.10500121894677</v>
      </c>
      <c r="T31" s="72">
        <f>IF(RES_hh_fec!T31=0,0,1000*11630*RES_hh_fec!T31/RES_hh_num!T31)</f>
        <v>663.05796066343385</v>
      </c>
      <c r="U31" s="72">
        <f>IF(RES_hh_fec!U31=0,0,1000*11630*RES_hh_fec!U31/RES_hh_num!U31)</f>
        <v>684.65039922393839</v>
      </c>
      <c r="V31" s="72">
        <f>IF(RES_hh_fec!V31=0,0,1000*11630*RES_hh_fec!V31/RES_hh_num!V31)</f>
        <v>674.91659820250459</v>
      </c>
      <c r="W31" s="72">
        <f>IF(RES_hh_fec!W31=0,0,1000*11630*RES_hh_fec!W31/RES_hh_num!W31)</f>
        <v>710.61676901092949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585.03298295576224</v>
      </c>
      <c r="C32" s="77">
        <f>IF(RES_hh_fec!C32=0,0,1000*11630*RES_hh_fec!C32/RES_hh_num!C32)</f>
        <v>700.29121180580637</v>
      </c>
      <c r="D32" s="77">
        <f>IF(RES_hh_fec!D32=0,0,1000*11630*RES_hh_fec!D32/RES_hh_num!D32)</f>
        <v>351.05264790871087</v>
      </c>
      <c r="E32" s="77">
        <f>IF(RES_hh_fec!E32=0,0,1000*11630*RES_hh_fec!E32/RES_hh_num!E32)</f>
        <v>497.58368973348075</v>
      </c>
      <c r="F32" s="77">
        <f>IF(RES_hh_fec!F32=0,0,1000*11630*RES_hh_fec!F32/RES_hh_num!F32)</f>
        <v>694.13973331986847</v>
      </c>
      <c r="G32" s="77">
        <f>IF(RES_hh_fec!G32=0,0,1000*11630*RES_hh_fec!G32/RES_hh_num!G32)</f>
        <v>525.99748881447181</v>
      </c>
      <c r="H32" s="77">
        <f>IF(RES_hh_fec!H32=0,0,1000*11630*RES_hh_fec!H32/RES_hh_num!H32)</f>
        <v>671.37664626896071</v>
      </c>
      <c r="I32" s="77">
        <f>IF(RES_hh_fec!I32=0,0,1000*11630*RES_hh_fec!I32/RES_hh_num!I32)</f>
        <v>758.80215080924154</v>
      </c>
      <c r="J32" s="77">
        <f>IF(RES_hh_fec!J32=0,0,1000*11630*RES_hh_fec!J32/RES_hh_num!J32)</f>
        <v>803.25963451108441</v>
      </c>
      <c r="K32" s="77">
        <f>IF(RES_hh_fec!K32=0,0,1000*11630*RES_hh_fec!K32/RES_hh_num!K32)</f>
        <v>756.63370466005085</v>
      </c>
      <c r="L32" s="77">
        <f>IF(RES_hh_fec!L32=0,0,1000*11630*RES_hh_fec!L32/RES_hh_num!L32)</f>
        <v>558.20948617159252</v>
      </c>
      <c r="M32" s="77">
        <f>IF(RES_hh_fec!M32=0,0,1000*11630*RES_hh_fec!M32/RES_hh_num!M32)</f>
        <v>647.69221917080404</v>
      </c>
      <c r="N32" s="77">
        <f>IF(RES_hh_fec!N32=0,0,1000*11630*RES_hh_fec!N32/RES_hh_num!N32)</f>
        <v>663.6856277224216</v>
      </c>
      <c r="O32" s="77">
        <f>IF(RES_hh_fec!O32=0,0,1000*11630*RES_hh_fec!O32/RES_hh_num!O32)</f>
        <v>605.0262895951596</v>
      </c>
      <c r="P32" s="77">
        <f>IF(RES_hh_fec!P32=0,0,1000*11630*RES_hh_fec!P32/RES_hh_num!P32)</f>
        <v>600.14183954202144</v>
      </c>
      <c r="Q32" s="77">
        <f>IF(RES_hh_fec!Q32=0,0,1000*11630*RES_hh_fec!Q32/RES_hh_num!Q32)</f>
        <v>450.67500191965752</v>
      </c>
      <c r="R32" s="77">
        <f>IF(RES_hh_fec!R32=0,0,1000*11630*RES_hh_fec!R32/RES_hh_num!R32)</f>
        <v>423.86366523527488</v>
      </c>
      <c r="S32" s="77">
        <f>IF(RES_hh_fec!S32=0,0,1000*11630*RES_hh_fec!S32/RES_hh_num!S32)</f>
        <v>271.8069605419459</v>
      </c>
      <c r="T32" s="77">
        <f>IF(RES_hh_fec!T32=0,0,1000*11630*RES_hh_fec!T32/RES_hh_num!T32)</f>
        <v>569.42717063314137</v>
      </c>
      <c r="U32" s="77">
        <f>IF(RES_hh_fec!U32=0,0,1000*11630*RES_hh_fec!U32/RES_hh_num!U32)</f>
        <v>501.40842010791033</v>
      </c>
      <c r="V32" s="77">
        <f>IF(RES_hh_fec!V32=0,0,1000*11630*RES_hh_fec!V32/RES_hh_num!V32)</f>
        <v>449.77154088952688</v>
      </c>
      <c r="W32" s="77">
        <f>IF(RES_hh_fec!W32=0,0,1000*11630*RES_hh_fec!W32/RES_hh_num!W32)</f>
        <v>519.08947623428742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5765.9229806296116</v>
      </c>
      <c r="C3" s="65">
        <f>IF(RES_hh_tes!C3=0,0,1000*11630*RES_hh_tes!C3/RES_hh_num!C3)</f>
        <v>6085.2544430629878</v>
      </c>
      <c r="D3" s="65">
        <f>IF(RES_hh_tes!D3=0,0,1000*11630*RES_hh_tes!D3/RES_hh_num!D3)</f>
        <v>6303.4676841579458</v>
      </c>
      <c r="E3" s="65">
        <f>IF(RES_hh_tes!E3=0,0,1000*11630*RES_hh_tes!E3/RES_hh_num!E3)</f>
        <v>6475.0324449004811</v>
      </c>
      <c r="F3" s="65">
        <f>IF(RES_hh_tes!F3=0,0,1000*11630*RES_hh_tes!F3/RES_hh_num!F3)</f>
        <v>6616.839212024317</v>
      </c>
      <c r="G3" s="65">
        <f>IF(RES_hh_tes!G3=0,0,1000*11630*RES_hh_tes!G3/RES_hh_num!G3)</f>
        <v>6869.6673978287663</v>
      </c>
      <c r="H3" s="65">
        <f>IF(RES_hh_tes!H3=0,0,1000*11630*RES_hh_tes!H3/RES_hh_num!H3)</f>
        <v>7504.9256428755862</v>
      </c>
      <c r="I3" s="65">
        <f>IF(RES_hh_tes!I3=0,0,1000*11630*RES_hh_tes!I3/RES_hh_num!I3)</f>
        <v>7339.3136549455803</v>
      </c>
      <c r="J3" s="65">
        <f>IF(RES_hh_tes!J3=0,0,1000*11630*RES_hh_tes!J3/RES_hh_num!J3)</f>
        <v>7501.3301728011602</v>
      </c>
      <c r="K3" s="65">
        <f>IF(RES_hh_tes!K3=0,0,1000*11630*RES_hh_tes!K3/RES_hh_num!K3)</f>
        <v>7777.9871365481722</v>
      </c>
      <c r="L3" s="65">
        <f>IF(RES_hh_tes!L3=0,0,1000*11630*RES_hh_tes!L3/RES_hh_num!L3)</f>
        <v>7936.7333335071489</v>
      </c>
      <c r="M3" s="65">
        <f>IF(RES_hh_tes!M3=0,0,1000*11630*RES_hh_tes!M3/RES_hh_num!M3)</f>
        <v>7816.9014294157159</v>
      </c>
      <c r="N3" s="65">
        <f>IF(RES_hh_tes!N3=0,0,1000*11630*RES_hh_tes!N3/RES_hh_num!N3)</f>
        <v>8062.7975172483466</v>
      </c>
      <c r="O3" s="65">
        <f>IF(RES_hh_tes!O3=0,0,1000*11630*RES_hh_tes!O3/RES_hh_num!O3)</f>
        <v>7768.0920900588826</v>
      </c>
      <c r="P3" s="65">
        <f>IF(RES_hh_tes!P3=0,0,1000*11630*RES_hh_tes!P3/RES_hh_num!P3)</f>
        <v>7464.7614206824046</v>
      </c>
      <c r="Q3" s="65">
        <f>IF(RES_hh_tes!Q3=0,0,1000*11630*RES_hh_tes!Q3/RES_hh_num!Q3)</f>
        <v>7229.1792071638047</v>
      </c>
      <c r="R3" s="65">
        <f>IF(RES_hh_tes!R3=0,0,1000*11630*RES_hh_tes!R3/RES_hh_num!R3)</f>
        <v>7729.0706980649857</v>
      </c>
      <c r="S3" s="65">
        <f>IF(RES_hh_tes!S3=0,0,1000*11630*RES_hh_tes!S3/RES_hh_num!S3)</f>
        <v>8030.5419985611597</v>
      </c>
      <c r="T3" s="65">
        <f>IF(RES_hh_tes!T3=0,0,1000*11630*RES_hh_tes!T3/RES_hh_num!T3)</f>
        <v>8465.4888120578162</v>
      </c>
      <c r="U3" s="65">
        <f>IF(RES_hh_tes!U3=0,0,1000*11630*RES_hh_tes!U3/RES_hh_num!U3)</f>
        <v>8176.8099281701834</v>
      </c>
      <c r="V3" s="65">
        <f>IF(RES_hh_tes!V3=0,0,1000*11630*RES_hh_tes!V3/RES_hh_num!V3)</f>
        <v>8211.6709352687249</v>
      </c>
      <c r="W3" s="65">
        <f>IF(RES_hh_tes!W3=0,0,1000*11630*RES_hh_tes!W3/RES_hh_num!W3)</f>
        <v>9408.3625637130335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5032.5207629018869</v>
      </c>
      <c r="C4" s="69">
        <f>IF(RES_hh_tes!C4=0,0,1000*11630*RES_hh_tes!C4/RES_hh_num!C4)</f>
        <v>5333.4385743217954</v>
      </c>
      <c r="D4" s="69">
        <f>IF(RES_hh_tes!D4=0,0,1000*11630*RES_hh_tes!D4/RES_hh_num!D4)</f>
        <v>5588.6729304205555</v>
      </c>
      <c r="E4" s="69">
        <f>IF(RES_hh_tes!E4=0,0,1000*11630*RES_hh_tes!E4/RES_hh_num!E4)</f>
        <v>5717.8915889237069</v>
      </c>
      <c r="F4" s="69">
        <f>IF(RES_hh_tes!F4=0,0,1000*11630*RES_hh_tes!F4/RES_hh_num!F4)</f>
        <v>5790.6537703090917</v>
      </c>
      <c r="G4" s="69">
        <f>IF(RES_hh_tes!G4=0,0,1000*11630*RES_hh_tes!G4/RES_hh_num!G4)</f>
        <v>6020.0530999248067</v>
      </c>
      <c r="H4" s="69">
        <f>IF(RES_hh_tes!H4=0,0,1000*11630*RES_hh_tes!H4/RES_hh_num!H4)</f>
        <v>6546.4901095021769</v>
      </c>
      <c r="I4" s="69">
        <f>IF(RES_hh_tes!I4=0,0,1000*11630*RES_hh_tes!I4/RES_hh_num!I4)</f>
        <v>6413.9642530645833</v>
      </c>
      <c r="J4" s="69">
        <f>IF(RES_hh_tes!J4=0,0,1000*11630*RES_hh_tes!J4/RES_hh_num!J4)</f>
        <v>6491.8178685138082</v>
      </c>
      <c r="K4" s="69">
        <f>IF(RES_hh_tes!K4=0,0,1000*11630*RES_hh_tes!K4/RES_hh_num!K4)</f>
        <v>6771.6549228177837</v>
      </c>
      <c r="L4" s="69">
        <f>IF(RES_hh_tes!L4=0,0,1000*11630*RES_hh_tes!L4/RES_hh_num!L4)</f>
        <v>7026.2869003035175</v>
      </c>
      <c r="M4" s="69">
        <f>IF(RES_hh_tes!M4=0,0,1000*11630*RES_hh_tes!M4/RES_hh_num!M4)</f>
        <v>6825.1067480102965</v>
      </c>
      <c r="N4" s="69">
        <f>IF(RES_hh_tes!N4=0,0,1000*11630*RES_hh_tes!N4/RES_hh_num!N4)</f>
        <v>7039.2208321652779</v>
      </c>
      <c r="O4" s="69">
        <f>IF(RES_hh_tes!O4=0,0,1000*11630*RES_hh_tes!O4/RES_hh_num!O4)</f>
        <v>6831.0361798954527</v>
      </c>
      <c r="P4" s="69">
        <f>IF(RES_hh_tes!P4=0,0,1000*11630*RES_hh_tes!P4/RES_hh_num!P4)</f>
        <v>6522.9119635845918</v>
      </c>
      <c r="Q4" s="69">
        <f>IF(RES_hh_tes!Q4=0,0,1000*11630*RES_hh_tes!Q4/RES_hh_num!Q4)</f>
        <v>6378.0942840378302</v>
      </c>
      <c r="R4" s="69">
        <f>IF(RES_hh_tes!R4=0,0,1000*11630*RES_hh_tes!R4/RES_hh_num!R4)</f>
        <v>6836.1483969696228</v>
      </c>
      <c r="S4" s="69">
        <f>IF(RES_hh_tes!S4=0,0,1000*11630*RES_hh_tes!S4/RES_hh_num!S4)</f>
        <v>7149.6936531587562</v>
      </c>
      <c r="T4" s="69">
        <f>IF(RES_hh_tes!T4=0,0,1000*11630*RES_hh_tes!T4/RES_hh_num!T4)</f>
        <v>7508.8957260723546</v>
      </c>
      <c r="U4" s="69">
        <f>IF(RES_hh_tes!U4=0,0,1000*11630*RES_hh_tes!U4/RES_hh_num!U4)</f>
        <v>7232.791281123933</v>
      </c>
      <c r="V4" s="69">
        <f>IF(RES_hh_tes!V4=0,0,1000*11630*RES_hh_tes!V4/RES_hh_num!V4)</f>
        <v>7307.9926316038918</v>
      </c>
      <c r="W4" s="69">
        <f>IF(RES_hh_tes!W4=0,0,1000*11630*RES_hh_tes!W4/RES_hh_num!W4)</f>
        <v>8192.3053955110718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5073.4169855068449</v>
      </c>
      <c r="C5" s="72">
        <f>IF(RES_hh_tes!C5=0,0,1000*11630*RES_hh_tes!C5/RES_hh_num!C5)</f>
        <v>4900.3675048606929</v>
      </c>
      <c r="D5" s="72">
        <f>IF(RES_hh_tes!D5=0,0,1000*11630*RES_hh_tes!D5/RES_hh_num!D5)</f>
        <v>5643.7249029162576</v>
      </c>
      <c r="E5" s="72">
        <f>IF(RES_hh_tes!E5=0,0,1000*11630*RES_hh_tes!E5/RES_hh_num!E5)</f>
        <v>6103.988482533061</v>
      </c>
      <c r="F5" s="72">
        <f>IF(RES_hh_tes!F5=0,0,1000*11630*RES_hh_tes!F5/RES_hh_num!F5)</f>
        <v>5371.5474689095136</v>
      </c>
      <c r="G5" s="72">
        <f>IF(RES_hh_tes!G5=0,0,1000*11630*RES_hh_tes!G5/RES_hh_num!G5)</f>
        <v>5684.9933535093132</v>
      </c>
      <c r="H5" s="72">
        <f>IF(RES_hh_tes!H5=0,0,1000*11630*RES_hh_tes!H5/RES_hh_num!H5)</f>
        <v>6675.8814224751222</v>
      </c>
      <c r="I5" s="72">
        <f>IF(RES_hh_tes!I5=0,0,1000*11630*RES_hh_tes!I5/RES_hh_num!I5)</f>
        <v>6641.1800964513532</v>
      </c>
      <c r="J5" s="72">
        <f>IF(RES_hh_tes!J5=0,0,1000*11630*RES_hh_tes!J5/RES_hh_num!J5)</f>
        <v>6587.9971445794836</v>
      </c>
      <c r="K5" s="72">
        <f>IF(RES_hh_tes!K5=0,0,1000*11630*RES_hh_tes!K5/RES_hh_num!K5)</f>
        <v>5960.9515272132958</v>
      </c>
      <c r="L5" s="72">
        <f>IF(RES_hh_tes!L5=0,0,1000*11630*RES_hh_tes!L5/RES_hh_num!L5)</f>
        <v>7271.2673105335971</v>
      </c>
      <c r="M5" s="72">
        <f>IF(RES_hh_tes!M5=0,0,1000*11630*RES_hh_tes!M5/RES_hh_num!M5)</f>
        <v>7077.5601698393957</v>
      </c>
      <c r="N5" s="72">
        <f>IF(RES_hh_tes!N5=0,0,1000*11630*RES_hh_tes!N5/RES_hh_num!N5)</f>
        <v>6883.9926485900414</v>
      </c>
      <c r="O5" s="72">
        <f>IF(RES_hh_tes!O5=0,0,1000*11630*RES_hh_tes!O5/RES_hh_num!O5)</f>
        <v>7271.3404774959472</v>
      </c>
      <c r="P5" s="72">
        <f>IF(RES_hh_tes!P5=0,0,1000*11630*RES_hh_tes!P5/RES_hh_num!P5)</f>
        <v>6597.7420410424602</v>
      </c>
      <c r="Q5" s="72">
        <f>IF(RES_hh_tes!Q5=0,0,1000*11630*RES_hh_tes!Q5/RES_hh_num!Q5)</f>
        <v>5774.1770684356843</v>
      </c>
      <c r="R5" s="72">
        <f>IF(RES_hh_tes!R5=0,0,1000*11630*RES_hh_tes!R5/RES_hh_num!R5)</f>
        <v>6502.944882504361</v>
      </c>
      <c r="S5" s="72">
        <f>IF(RES_hh_tes!S5=0,0,1000*11630*RES_hh_tes!S5/RES_hh_num!S5)</f>
        <v>7447.6901106395981</v>
      </c>
      <c r="T5" s="72">
        <f>IF(RES_hh_tes!T5=0,0,1000*11630*RES_hh_tes!T5/RES_hh_num!T5)</f>
        <v>8140.3399444305969</v>
      </c>
      <c r="U5" s="72">
        <f>IF(RES_hh_tes!U5=0,0,1000*11630*RES_hh_tes!U5/RES_hh_num!U5)</f>
        <v>7157.1150768339749</v>
      </c>
      <c r="V5" s="72">
        <f>IF(RES_hh_tes!V5=0,0,1000*11630*RES_hh_tes!V5/RES_hh_num!V5)</f>
        <v>6590.5317686036478</v>
      </c>
      <c r="W5" s="72">
        <f>IF(RES_hh_tes!W5=0,0,1000*11630*RES_hh_tes!W5/RES_hh_num!W5)</f>
        <v>8345.6409642877734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4967.2141439590159</v>
      </c>
      <c r="C6" s="72">
        <f>IF(RES_hh_tes!C6=0,0,1000*11630*RES_hh_tes!C6/RES_hh_num!C6)</f>
        <v>5214.7121959910819</v>
      </c>
      <c r="D6" s="72">
        <f>IF(RES_hh_tes!D6=0,0,1000*11630*RES_hh_tes!D6/RES_hh_num!D6)</f>
        <v>5551.2231489541837</v>
      </c>
      <c r="E6" s="72">
        <f>IF(RES_hh_tes!E6=0,0,1000*11630*RES_hh_tes!E6/RES_hh_num!E6)</f>
        <v>5718.8475027126078</v>
      </c>
      <c r="F6" s="72">
        <f>IF(RES_hh_tes!F6=0,0,1000*11630*RES_hh_tes!F6/RES_hh_num!F6)</f>
        <v>5526.2739434443138</v>
      </c>
      <c r="G6" s="72">
        <f>IF(RES_hh_tes!G6=0,0,1000*11630*RES_hh_tes!G6/RES_hh_num!G6)</f>
        <v>6202.0595744467919</v>
      </c>
      <c r="H6" s="72">
        <f>IF(RES_hh_tes!H6=0,0,1000*11630*RES_hh_tes!H6/RES_hh_num!H6)</f>
        <v>6398.4913769088489</v>
      </c>
      <c r="I6" s="72">
        <f>IF(RES_hh_tes!I6=0,0,1000*11630*RES_hh_tes!I6/RES_hh_num!I6)</f>
        <v>5346.1155216479747</v>
      </c>
      <c r="J6" s="72">
        <f>IF(RES_hh_tes!J6=0,0,1000*11630*RES_hh_tes!J6/RES_hh_num!J6)</f>
        <v>5047.6532918895737</v>
      </c>
      <c r="K6" s="72">
        <f>IF(RES_hh_tes!K6=0,0,1000*11630*RES_hh_tes!K6/RES_hh_num!K6)</f>
        <v>5372.8091777201907</v>
      </c>
      <c r="L6" s="72">
        <f>IF(RES_hh_tes!L6=0,0,1000*11630*RES_hh_tes!L6/RES_hh_num!L6)</f>
        <v>6340.4740504332476</v>
      </c>
      <c r="M6" s="72">
        <f>IF(RES_hh_tes!M6=0,0,1000*11630*RES_hh_tes!M6/RES_hh_num!M6)</f>
        <v>6976.025376162288</v>
      </c>
      <c r="N6" s="72">
        <f>IF(RES_hh_tes!N6=0,0,1000*11630*RES_hh_tes!N6/RES_hh_num!N6)</f>
        <v>7272.0968776462487</v>
      </c>
      <c r="O6" s="72">
        <f>IF(RES_hh_tes!O6=0,0,1000*11630*RES_hh_tes!O6/RES_hh_num!O6)</f>
        <v>6848.5235205282979</v>
      </c>
      <c r="P6" s="72">
        <f>IF(RES_hh_tes!P6=0,0,1000*11630*RES_hh_tes!P6/RES_hh_num!P6)</f>
        <v>6378.7054387641465</v>
      </c>
      <c r="Q6" s="72">
        <f>IF(RES_hh_tes!Q6=0,0,1000*11630*RES_hh_tes!Q6/RES_hh_num!Q6)</f>
        <v>5846.914425625032</v>
      </c>
      <c r="R6" s="72">
        <f>IF(RES_hh_tes!R6=0,0,1000*11630*RES_hh_tes!R6/RES_hh_num!R6)</f>
        <v>6815.1433157686961</v>
      </c>
      <c r="S6" s="72">
        <f>IF(RES_hh_tes!S6=0,0,1000*11630*RES_hh_tes!S6/RES_hh_num!S6)</f>
        <v>7699.4432659602726</v>
      </c>
      <c r="T6" s="72">
        <f>IF(RES_hh_tes!T6=0,0,1000*11630*RES_hh_tes!T6/RES_hh_num!T6)</f>
        <v>6434.4909298259145</v>
      </c>
      <c r="U6" s="72">
        <f>IF(RES_hh_tes!U6=0,0,1000*11630*RES_hh_tes!U6/RES_hh_num!U6)</f>
        <v>7240.9130607404468</v>
      </c>
      <c r="V6" s="72">
        <f>IF(RES_hh_tes!V6=0,0,1000*11630*RES_hh_tes!V6/RES_hh_num!V6)</f>
        <v>7251.3858803523899</v>
      </c>
      <c r="W6" s="72">
        <f>IF(RES_hh_tes!W6=0,0,1000*11630*RES_hh_tes!W6/RES_hh_num!W6)</f>
        <v>7748.4392536895057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0</v>
      </c>
      <c r="C7" s="72">
        <f>IF(RES_hh_tes!C7=0,0,1000*11630*RES_hh_tes!C7/RES_hh_num!C7)</f>
        <v>0</v>
      </c>
      <c r="D7" s="72">
        <f>IF(RES_hh_tes!D7=0,0,1000*11630*RES_hh_tes!D7/RES_hh_num!D7)</f>
        <v>0</v>
      </c>
      <c r="E7" s="72">
        <f>IF(RES_hh_tes!E7=0,0,1000*11630*RES_hh_tes!E7/RES_hh_num!E7)</f>
        <v>0</v>
      </c>
      <c r="F7" s="72">
        <f>IF(RES_hh_tes!F7=0,0,1000*11630*RES_hh_tes!F7/RES_hh_num!F7)</f>
        <v>0</v>
      </c>
      <c r="G7" s="72">
        <f>IF(RES_hh_tes!G7=0,0,1000*11630*RES_hh_tes!G7/RES_hh_num!G7)</f>
        <v>8679.1450547341919</v>
      </c>
      <c r="H7" s="72">
        <f>IF(RES_hh_tes!H7=0,0,1000*11630*RES_hh_tes!H7/RES_hh_num!H7)</f>
        <v>6218.9666158664468</v>
      </c>
      <c r="I7" s="72">
        <f>IF(RES_hh_tes!I7=0,0,1000*11630*RES_hh_tes!I7/RES_hh_num!I7)</f>
        <v>4534.8236276999069</v>
      </c>
      <c r="J7" s="72">
        <f>IF(RES_hh_tes!J7=0,0,1000*11630*RES_hh_tes!J7/RES_hh_num!J7)</f>
        <v>5421.4591956738668</v>
      </c>
      <c r="K7" s="72">
        <f>IF(RES_hh_tes!K7=0,0,1000*11630*RES_hh_tes!K7/RES_hh_num!K7)</f>
        <v>5103.3303203182459</v>
      </c>
      <c r="L7" s="72">
        <f>IF(RES_hh_tes!L7=0,0,1000*11630*RES_hh_tes!L7/RES_hh_num!L7)</f>
        <v>7427.8902856601853</v>
      </c>
      <c r="M7" s="72">
        <f>IF(RES_hh_tes!M7=0,0,1000*11630*RES_hh_tes!M7/RES_hh_num!M7)</f>
        <v>6515.0301844991172</v>
      </c>
      <c r="N7" s="72">
        <f>IF(RES_hh_tes!N7=0,0,1000*11630*RES_hh_tes!N7/RES_hh_num!N7)</f>
        <v>8384.361290731249</v>
      </c>
      <c r="O7" s="72">
        <f>IF(RES_hh_tes!O7=0,0,1000*11630*RES_hh_tes!O7/RES_hh_num!O7)</f>
        <v>6456.2020632184367</v>
      </c>
      <c r="P7" s="72">
        <f>IF(RES_hh_tes!P7=0,0,1000*11630*RES_hh_tes!P7/RES_hh_num!P7)</f>
        <v>6624.7418419584683</v>
      </c>
      <c r="Q7" s="72">
        <f>IF(RES_hh_tes!Q7=0,0,1000*11630*RES_hh_tes!Q7/RES_hh_num!Q7)</f>
        <v>5075.9125591344437</v>
      </c>
      <c r="R7" s="72">
        <f>IF(RES_hh_tes!R7=0,0,1000*11630*RES_hh_tes!R7/RES_hh_num!R7)</f>
        <v>6580.1956830253421</v>
      </c>
      <c r="S7" s="72">
        <f>IF(RES_hh_tes!S7=0,0,1000*11630*RES_hh_tes!S7/RES_hh_num!S7)</f>
        <v>7442.3470850815829</v>
      </c>
      <c r="T7" s="72">
        <f>IF(RES_hh_tes!T7=0,0,1000*11630*RES_hh_tes!T7/RES_hh_num!T7)</f>
        <v>7781.5609857061154</v>
      </c>
      <c r="U7" s="72">
        <f>IF(RES_hh_tes!U7=0,0,1000*11630*RES_hh_tes!U7/RES_hh_num!U7)</f>
        <v>7124.6615670157007</v>
      </c>
      <c r="V7" s="72">
        <f>IF(RES_hh_tes!V7=0,0,1000*11630*RES_hh_tes!V7/RES_hh_num!V7)</f>
        <v>7220.39677294375</v>
      </c>
      <c r="W7" s="72">
        <f>IF(RES_hh_tes!W7=0,0,1000*11630*RES_hh_tes!W7/RES_hh_num!W7)</f>
        <v>8115.7859933608279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4937.5908529811313</v>
      </c>
      <c r="C8" s="72">
        <f>IF(RES_hh_tes!C8=0,0,1000*11630*RES_hh_tes!C8/RES_hh_num!C8)</f>
        <v>5195.0492918311074</v>
      </c>
      <c r="D8" s="72">
        <f>IF(RES_hh_tes!D8=0,0,1000*11630*RES_hh_tes!D8/RES_hh_num!D8)</f>
        <v>5328.0681401920147</v>
      </c>
      <c r="E8" s="72">
        <f>IF(RES_hh_tes!E8=0,0,1000*11630*RES_hh_tes!E8/RES_hh_num!E8)</f>
        <v>5533.6359690422751</v>
      </c>
      <c r="F8" s="72">
        <f>IF(RES_hh_tes!F8=0,0,1000*11630*RES_hh_tes!F8/RES_hh_num!F8)</f>
        <v>5774.8667523153317</v>
      </c>
      <c r="G8" s="72">
        <f>IF(RES_hh_tes!G8=0,0,1000*11630*RES_hh_tes!G8/RES_hh_num!G8)</f>
        <v>6005.0642572451952</v>
      </c>
      <c r="H8" s="72">
        <f>IF(RES_hh_tes!H8=0,0,1000*11630*RES_hh_tes!H8/RES_hh_num!H8)</f>
        <v>6215.0803954524999</v>
      </c>
      <c r="I8" s="72">
        <f>IF(RES_hh_tes!I8=0,0,1000*11630*RES_hh_tes!I8/RES_hh_num!I8)</f>
        <v>6479.3167859725136</v>
      </c>
      <c r="J8" s="72">
        <f>IF(RES_hh_tes!J8=0,0,1000*11630*RES_hh_tes!J8/RES_hh_num!J8)</f>
        <v>6383.4108106689637</v>
      </c>
      <c r="K8" s="72">
        <f>IF(RES_hh_tes!K8=0,0,1000*11630*RES_hh_tes!K8/RES_hh_num!K8)</f>
        <v>6450.3635748218221</v>
      </c>
      <c r="L8" s="72">
        <f>IF(RES_hh_tes!L8=0,0,1000*11630*RES_hh_tes!L8/RES_hh_num!L8)</f>
        <v>7226.49496754948</v>
      </c>
      <c r="M8" s="72">
        <f>IF(RES_hh_tes!M8=0,0,1000*11630*RES_hh_tes!M8/RES_hh_num!M8)</f>
        <v>6810.7114179137543</v>
      </c>
      <c r="N8" s="72">
        <f>IF(RES_hh_tes!N8=0,0,1000*11630*RES_hh_tes!N8/RES_hh_num!N8)</f>
        <v>6758.1119070589002</v>
      </c>
      <c r="O8" s="72">
        <f>IF(RES_hh_tes!O8=0,0,1000*11630*RES_hh_tes!O8/RES_hh_num!O8)</f>
        <v>6481.8153713912552</v>
      </c>
      <c r="P8" s="72">
        <f>IF(RES_hh_tes!P8=0,0,1000*11630*RES_hh_tes!P8/RES_hh_num!P8)</f>
        <v>6198.7493061182413</v>
      </c>
      <c r="Q8" s="72">
        <f>IF(RES_hh_tes!Q8=0,0,1000*11630*RES_hh_tes!Q8/RES_hh_num!Q8)</f>
        <v>6137.0238926804859</v>
      </c>
      <c r="R8" s="72">
        <f>IF(RES_hh_tes!R8=0,0,1000*11630*RES_hh_tes!R8/RES_hh_num!R8)</f>
        <v>6900.7131661544372</v>
      </c>
      <c r="S8" s="72">
        <f>IF(RES_hh_tes!S8=0,0,1000*11630*RES_hh_tes!S8/RES_hh_num!S8)</f>
        <v>7096.744078882818</v>
      </c>
      <c r="T8" s="72">
        <f>IF(RES_hh_tes!T8=0,0,1000*11630*RES_hh_tes!T8/RES_hh_num!T8)</f>
        <v>7348.114245558626</v>
      </c>
      <c r="U8" s="72">
        <f>IF(RES_hh_tes!U8=0,0,1000*11630*RES_hh_tes!U8/RES_hh_num!U8)</f>
        <v>6899.4899737532205</v>
      </c>
      <c r="V8" s="72">
        <f>IF(RES_hh_tes!V8=0,0,1000*11630*RES_hh_tes!V8/RES_hh_num!V8)</f>
        <v>7129.8412648732046</v>
      </c>
      <c r="W8" s="72">
        <f>IF(RES_hh_tes!W8=0,0,1000*11630*RES_hh_tes!W8/RES_hh_num!W8)</f>
        <v>8356.0686565504257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5023.6188937000898</v>
      </c>
      <c r="C9" s="72">
        <f>IF(RES_hh_tes!C9=0,0,1000*11630*RES_hh_tes!C9/RES_hh_num!C9)</f>
        <v>5320.5727315467475</v>
      </c>
      <c r="D9" s="72">
        <f>IF(RES_hh_tes!D9=0,0,1000*11630*RES_hh_tes!D9/RES_hh_num!D9)</f>
        <v>5419.3412088343384</v>
      </c>
      <c r="E9" s="72">
        <f>IF(RES_hh_tes!E9=0,0,1000*11630*RES_hh_tes!E9/RES_hh_num!E9)</f>
        <v>5592.5346993555222</v>
      </c>
      <c r="F9" s="72">
        <f>IF(RES_hh_tes!F9=0,0,1000*11630*RES_hh_tes!F9/RES_hh_num!F9)</f>
        <v>5780.9034085609983</v>
      </c>
      <c r="G9" s="72">
        <f>IF(RES_hh_tes!G9=0,0,1000*11630*RES_hh_tes!G9/RES_hh_num!G9)</f>
        <v>6048.6799982893772</v>
      </c>
      <c r="H9" s="72">
        <f>IF(RES_hh_tes!H9=0,0,1000*11630*RES_hh_tes!H9/RES_hh_num!H9)</f>
        <v>6410.2175024795788</v>
      </c>
      <c r="I9" s="72">
        <f>IF(RES_hh_tes!I9=0,0,1000*11630*RES_hh_tes!I9/RES_hh_num!I9)</f>
        <v>6316.7028455630762</v>
      </c>
      <c r="J9" s="72">
        <f>IF(RES_hh_tes!J9=0,0,1000*11630*RES_hh_tes!J9/RES_hh_num!J9)</f>
        <v>6502.9759817384402</v>
      </c>
      <c r="K9" s="72">
        <f>IF(RES_hh_tes!K9=0,0,1000*11630*RES_hh_tes!K9/RES_hh_num!K9)</f>
        <v>6800.932099758169</v>
      </c>
      <c r="L9" s="72">
        <f>IF(RES_hh_tes!L9=0,0,1000*11630*RES_hh_tes!L9/RES_hh_num!L9)</f>
        <v>6735.8583834064602</v>
      </c>
      <c r="M9" s="72">
        <f>IF(RES_hh_tes!M9=0,0,1000*11630*RES_hh_tes!M9/RES_hh_num!M9)</f>
        <v>6779.5198333664957</v>
      </c>
      <c r="N9" s="72">
        <f>IF(RES_hh_tes!N9=0,0,1000*11630*RES_hh_tes!N9/RES_hh_num!N9)</f>
        <v>6979.9884354146634</v>
      </c>
      <c r="O9" s="72">
        <f>IF(RES_hh_tes!O9=0,0,1000*11630*RES_hh_tes!O9/RES_hh_num!O9)</f>
        <v>6888.14292045198</v>
      </c>
      <c r="P9" s="72">
        <f>IF(RES_hh_tes!P9=0,0,1000*11630*RES_hh_tes!P9/RES_hh_num!P9)</f>
        <v>6531.9303418509053</v>
      </c>
      <c r="Q9" s="72">
        <f>IF(RES_hh_tes!Q9=0,0,1000*11630*RES_hh_tes!Q9/RES_hh_num!Q9)</f>
        <v>6445.4698147234922</v>
      </c>
      <c r="R9" s="72">
        <f>IF(RES_hh_tes!R9=0,0,1000*11630*RES_hh_tes!R9/RES_hh_num!R9)</f>
        <v>6679.1530454692474</v>
      </c>
      <c r="S9" s="72">
        <f>IF(RES_hh_tes!S9=0,0,1000*11630*RES_hh_tes!S9/RES_hh_num!S9)</f>
        <v>6849.1576957095313</v>
      </c>
      <c r="T9" s="72">
        <f>IF(RES_hh_tes!T9=0,0,1000*11630*RES_hh_tes!T9/RES_hh_num!T9)</f>
        <v>7307.3485851896012</v>
      </c>
      <c r="U9" s="72">
        <f>IF(RES_hh_tes!U9=0,0,1000*11630*RES_hh_tes!U9/RES_hh_num!U9)</f>
        <v>7272.5331122124135</v>
      </c>
      <c r="V9" s="72">
        <f>IF(RES_hh_tes!V9=0,0,1000*11630*RES_hh_tes!V9/RES_hh_num!V9)</f>
        <v>7642.462287220671</v>
      </c>
      <c r="W9" s="72">
        <f>IF(RES_hh_tes!W9=0,0,1000*11630*RES_hh_tes!W9/RES_hh_num!W9)</f>
        <v>7757.9912463934434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4979.9699803986341</v>
      </c>
      <c r="C11" s="72">
        <f>IF(RES_hh_tes!C11=0,0,1000*11630*RES_hh_tes!C11/RES_hh_num!C11)</f>
        <v>5304.6397860857087</v>
      </c>
      <c r="D11" s="72">
        <f>IF(RES_hh_tes!D11=0,0,1000*11630*RES_hh_tes!D11/RES_hh_num!D11)</f>
        <v>5651.3645598142975</v>
      </c>
      <c r="E11" s="72">
        <f>IF(RES_hh_tes!E11=0,0,1000*11630*RES_hh_tes!E11/RES_hh_num!E11)</f>
        <v>5728.9022700042951</v>
      </c>
      <c r="F11" s="72">
        <f>IF(RES_hh_tes!F11=0,0,1000*11630*RES_hh_tes!F11/RES_hh_num!F11)</f>
        <v>5749.4808407924384</v>
      </c>
      <c r="G11" s="72">
        <f>IF(RES_hh_tes!G11=0,0,1000*11630*RES_hh_tes!G11/RES_hh_num!G11)</f>
        <v>5941.0891927475832</v>
      </c>
      <c r="H11" s="72">
        <f>IF(RES_hh_tes!H11=0,0,1000*11630*RES_hh_tes!H11/RES_hh_num!H11)</f>
        <v>6603.7973442135135</v>
      </c>
      <c r="I11" s="72">
        <f>IF(RES_hh_tes!I11=0,0,1000*11630*RES_hh_tes!I11/RES_hh_num!I11)</f>
        <v>6370.0913047070535</v>
      </c>
      <c r="J11" s="72">
        <f>IF(RES_hh_tes!J11=0,0,1000*11630*RES_hh_tes!J11/RES_hh_num!J11)</f>
        <v>6400.9472891676214</v>
      </c>
      <c r="K11" s="72">
        <f>IF(RES_hh_tes!K11=0,0,1000*11630*RES_hh_tes!K11/RES_hh_num!K11)</f>
        <v>6796.8345327341067</v>
      </c>
      <c r="L11" s="72">
        <f>IF(RES_hh_tes!L11=0,0,1000*11630*RES_hh_tes!L11/RES_hh_num!L11)</f>
        <v>7101.522198701362</v>
      </c>
      <c r="M11" s="72">
        <f>IF(RES_hh_tes!M11=0,0,1000*11630*RES_hh_tes!M11/RES_hh_num!M11)</f>
        <v>6735.9114993044695</v>
      </c>
      <c r="N11" s="72">
        <f>IF(RES_hh_tes!N11=0,0,1000*11630*RES_hh_tes!N11/RES_hh_num!N11)</f>
        <v>7016.6294152645305</v>
      </c>
      <c r="O11" s="72">
        <f>IF(RES_hh_tes!O11=0,0,1000*11630*RES_hh_tes!O11/RES_hh_num!O11)</f>
        <v>6757.1309514114773</v>
      </c>
      <c r="P11" s="72">
        <f>IF(RES_hh_tes!P11=0,0,1000*11630*RES_hh_tes!P11/RES_hh_num!P11)</f>
        <v>6497.5918494646539</v>
      </c>
      <c r="Q11" s="72">
        <f>IF(RES_hh_tes!Q11=0,0,1000*11630*RES_hh_tes!Q11/RES_hh_num!Q11)</f>
        <v>6331.2496627698147</v>
      </c>
      <c r="R11" s="72">
        <f>IF(RES_hh_tes!R11=0,0,1000*11630*RES_hh_tes!R11/RES_hh_num!R11)</f>
        <v>6847.4948273927066</v>
      </c>
      <c r="S11" s="72">
        <f>IF(RES_hh_tes!S11=0,0,1000*11630*RES_hh_tes!S11/RES_hh_num!S11)</f>
        <v>7142.248930340942</v>
      </c>
      <c r="T11" s="72">
        <f>IF(RES_hh_tes!T11=0,0,1000*11630*RES_hh_tes!T11/RES_hh_num!T11)</f>
        <v>7508.0198013518566</v>
      </c>
      <c r="U11" s="72">
        <f>IF(RES_hh_tes!U11=0,0,1000*11630*RES_hh_tes!U11/RES_hh_num!U11)</f>
        <v>7299.0575283496009</v>
      </c>
      <c r="V11" s="72">
        <f>IF(RES_hh_tes!V11=0,0,1000*11630*RES_hh_tes!V11/RES_hh_num!V11)</f>
        <v>7131.6238895736351</v>
      </c>
      <c r="W11" s="72">
        <f>IF(RES_hh_tes!W11=0,0,1000*11630*RES_hh_tes!W11/RES_hh_num!W11)</f>
        <v>8139.8387868853197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6495.5110159870683</v>
      </c>
      <c r="P12" s="72">
        <f>IF(RES_hh_tes!P12=0,0,1000*11630*RES_hh_tes!P12/RES_hh_num!P12)</f>
        <v>5542.7563886098278</v>
      </c>
      <c r="Q12" s="72">
        <f>IF(RES_hh_tes!Q12=0,0,1000*11630*RES_hh_tes!Q12/RES_hh_num!Q12)</f>
        <v>5302.7508154231364</v>
      </c>
      <c r="R12" s="72">
        <f>IF(RES_hh_tes!R12=0,0,1000*11630*RES_hh_tes!R12/RES_hh_num!R12)</f>
        <v>5805.9379701958987</v>
      </c>
      <c r="S12" s="72">
        <f>IF(RES_hh_tes!S12=0,0,1000*11630*RES_hh_tes!S12/RES_hh_num!S12)</f>
        <v>7392.0374586610824</v>
      </c>
      <c r="T12" s="72">
        <f>IF(RES_hh_tes!T12=0,0,1000*11630*RES_hh_tes!T12/RES_hh_num!T12)</f>
        <v>8082.1747012145815</v>
      </c>
      <c r="U12" s="72">
        <f>IF(RES_hh_tes!U12=0,0,1000*11630*RES_hh_tes!U12/RES_hh_num!U12)</f>
        <v>6542.0473856017452</v>
      </c>
      <c r="V12" s="72">
        <f>IF(RES_hh_tes!V12=0,0,1000*11630*RES_hh_tes!V12/RES_hh_num!V12)</f>
        <v>6188.2334163888809</v>
      </c>
      <c r="W12" s="72">
        <f>IF(RES_hh_tes!W12=0,0,1000*11630*RES_hh_tes!W12/RES_hh_num!W12)</f>
        <v>9692.68634083711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4999.7584245309145</v>
      </c>
      <c r="C13" s="74">
        <f>IF(RES_hh_tes!C13=0,0,1000*11630*RES_hh_tes!C13/RES_hh_num!C13)</f>
        <v>5313.7858983230371</v>
      </c>
      <c r="D13" s="74">
        <f>IF(RES_hh_tes!D13=0,0,1000*11630*RES_hh_tes!D13/RES_hh_num!D13)</f>
        <v>5485.4021922970487</v>
      </c>
      <c r="E13" s="74">
        <f>IF(RES_hh_tes!E13=0,0,1000*11630*RES_hh_tes!E13/RES_hh_num!E13)</f>
        <v>5215.1529552256115</v>
      </c>
      <c r="F13" s="74">
        <f>IF(RES_hh_tes!F13=0,0,1000*11630*RES_hh_tes!F13/RES_hh_num!F13)</f>
        <v>4335.4201479390067</v>
      </c>
      <c r="G13" s="74">
        <f>IF(RES_hh_tes!G13=0,0,1000*11630*RES_hh_tes!G13/RES_hh_num!G13)</f>
        <v>5077.6874961707854</v>
      </c>
      <c r="H13" s="74">
        <f>IF(RES_hh_tes!H13=0,0,1000*11630*RES_hh_tes!H13/RES_hh_num!H13)</f>
        <v>6437.6464482730844</v>
      </c>
      <c r="I13" s="74">
        <f>IF(RES_hh_tes!I13=0,0,1000*11630*RES_hh_tes!I13/RES_hh_num!I13)</f>
        <v>6414.5469635593772</v>
      </c>
      <c r="J13" s="74">
        <f>IF(RES_hh_tes!J13=0,0,1000*11630*RES_hh_tes!J13/RES_hh_num!J13)</f>
        <v>7100.7952183401821</v>
      </c>
      <c r="K13" s="74">
        <f>IF(RES_hh_tes!K13=0,0,1000*11630*RES_hh_tes!K13/RES_hh_num!K13)</f>
        <v>7022.6094772516353</v>
      </c>
      <c r="L13" s="74">
        <f>IF(RES_hh_tes!L13=0,0,1000*11630*RES_hh_tes!L13/RES_hh_num!L13)</f>
        <v>6623.3741803211451</v>
      </c>
      <c r="M13" s="74">
        <f>IF(RES_hh_tes!M13=0,0,1000*11630*RES_hh_tes!M13/RES_hh_num!M13)</f>
        <v>6835.2996801954505</v>
      </c>
      <c r="N13" s="74">
        <f>IF(RES_hh_tes!N13=0,0,1000*11630*RES_hh_tes!N13/RES_hh_num!N13)</f>
        <v>7724.4751718039315</v>
      </c>
      <c r="O13" s="74">
        <f>IF(RES_hh_tes!O13=0,0,1000*11630*RES_hh_tes!O13/RES_hh_num!O13)</f>
        <v>5083.675779114853</v>
      </c>
      <c r="P13" s="74">
        <f>IF(RES_hh_tes!P13=0,0,1000*11630*RES_hh_tes!P13/RES_hh_num!P13)</f>
        <v>6223.9005362536564</v>
      </c>
      <c r="Q13" s="74">
        <f>IF(RES_hh_tes!Q13=0,0,1000*11630*RES_hh_tes!Q13/RES_hh_num!Q13)</f>
        <v>8001.986320881012</v>
      </c>
      <c r="R13" s="74">
        <f>IF(RES_hh_tes!R13=0,0,1000*11630*RES_hh_tes!R13/RES_hh_num!R13)</f>
        <v>9103.6651601407393</v>
      </c>
      <c r="S13" s="74">
        <f>IF(RES_hh_tes!S13=0,0,1000*11630*RES_hh_tes!S13/RES_hh_num!S13)</f>
        <v>10054.73684412518</v>
      </c>
      <c r="T13" s="74">
        <f>IF(RES_hh_tes!T13=0,0,1000*11630*RES_hh_tes!T13/RES_hh_num!T13)</f>
        <v>6940.5948993453021</v>
      </c>
      <c r="U13" s="74">
        <f>IF(RES_hh_tes!U13=0,0,1000*11630*RES_hh_tes!U13/RES_hh_num!U13)</f>
        <v>6607.3194160629319</v>
      </c>
      <c r="V13" s="74">
        <f>IF(RES_hh_tes!V13=0,0,1000*11630*RES_hh_tes!V13/RES_hh_num!V13)</f>
        <v>9208.3418841837047</v>
      </c>
      <c r="W13" s="74">
        <f>IF(RES_hh_tes!W13=0,0,1000*11630*RES_hh_tes!W13/RES_hh_num!W13)</f>
        <v>5086.2746189752243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38.755258806088946</v>
      </c>
      <c r="C14" s="76">
        <f>IF(RES_hh_tes!C14=0,0,1000*11630*RES_hh_tes!C14/RES_hh_num!C14)</f>
        <v>40.06959869528562</v>
      </c>
      <c r="D14" s="76">
        <f>IF(RES_hh_tes!D14=0,0,1000*11630*RES_hh_tes!D14/RES_hh_num!D14)</f>
        <v>40.935295827764698</v>
      </c>
      <c r="E14" s="76">
        <f>IF(RES_hh_tes!E14=0,0,1000*11630*RES_hh_tes!E14/RES_hh_num!E14)</f>
        <v>41.638569632255752</v>
      </c>
      <c r="F14" s="76">
        <f>IF(RES_hh_tes!F14=0,0,1000*11630*RES_hh_tes!F14/RES_hh_num!F14)</f>
        <v>42.357839121611669</v>
      </c>
      <c r="G14" s="76">
        <f>IF(RES_hh_tes!G14=0,0,1000*11630*RES_hh_tes!G14/RES_hh_num!G14)</f>
        <v>44.146765350270954</v>
      </c>
      <c r="H14" s="76">
        <f>IF(RES_hh_tes!H14=0,0,1000*11630*RES_hh_tes!H14/RES_hh_num!H14)</f>
        <v>47.759979942320378</v>
      </c>
      <c r="I14" s="76">
        <f>IF(RES_hh_tes!I14=0,0,1000*11630*RES_hh_tes!I14/RES_hh_num!I14)</f>
        <v>47.208257644893074</v>
      </c>
      <c r="J14" s="76">
        <f>IF(RES_hh_tes!J14=0,0,1000*11630*RES_hh_tes!J14/RES_hh_num!J14)</f>
        <v>47.266115483983278</v>
      </c>
      <c r="K14" s="76">
        <f>IF(RES_hh_tes!K14=0,0,1000*11630*RES_hh_tes!K14/RES_hh_num!K14)</f>
        <v>48.705485767223841</v>
      </c>
      <c r="L14" s="76">
        <f>IF(RES_hh_tes!L14=0,0,1000*11630*RES_hh_tes!L14/RES_hh_num!L14)</f>
        <v>50.650191382240251</v>
      </c>
      <c r="M14" s="76">
        <f>IF(RES_hh_tes!M14=0,0,1000*11630*RES_hh_tes!M14/RES_hh_num!M14)</f>
        <v>48.916036896913212</v>
      </c>
      <c r="N14" s="76">
        <f>IF(RES_hh_tes!N14=0,0,1000*11630*RES_hh_tes!N14/RES_hh_num!N14)</f>
        <v>49.743302382018356</v>
      </c>
      <c r="O14" s="76">
        <f>IF(RES_hh_tes!O14=0,0,1000*11630*RES_hh_tes!O14/RES_hh_num!O14)</f>
        <v>47.815345636202522</v>
      </c>
      <c r="P14" s="76">
        <f>IF(RES_hh_tes!P14=0,0,1000*11630*RES_hh_tes!P14/RES_hh_num!P14)</f>
        <v>45.162384294135741</v>
      </c>
      <c r="Q14" s="76">
        <f>IF(RES_hh_tes!Q14=0,0,1000*11630*RES_hh_tes!Q14/RES_hh_num!Q14)</f>
        <v>43.557051904143229</v>
      </c>
      <c r="R14" s="76">
        <f>IF(RES_hh_tes!R14=0,0,1000*11630*RES_hh_tes!R14/RES_hh_num!R14)</f>
        <v>46.895781932612962</v>
      </c>
      <c r="S14" s="76">
        <f>IF(RES_hh_tes!S14=0,0,1000*11630*RES_hh_tes!S14/RES_hh_num!S14)</f>
        <v>48.929871559883971</v>
      </c>
      <c r="T14" s="76">
        <f>IF(RES_hh_tes!T14=0,0,1000*11630*RES_hh_tes!T14/RES_hh_num!T14)</f>
        <v>52.590967358817245</v>
      </c>
      <c r="U14" s="76">
        <f>IF(RES_hh_tes!U14=0,0,1000*11630*RES_hh_tes!U14/RES_hh_num!U14)</f>
        <v>51.392830718540388</v>
      </c>
      <c r="V14" s="76">
        <f>IF(RES_hh_tes!V14=0,0,1000*11630*RES_hh_tes!V14/RES_hh_num!V14)</f>
        <v>52.933771731386287</v>
      </c>
      <c r="W14" s="76">
        <f>IF(RES_hh_tes!W14=0,0,1000*11630*RES_hh_tes!W14/RES_hh_num!W14)</f>
        <v>58.557260720619524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1.9171710026883053E-2</v>
      </c>
      <c r="C15" s="69">
        <f t="shared" si="0"/>
        <v>2.3922467467834267E-2</v>
      </c>
      <c r="D15" s="69">
        <f t="shared" si="0"/>
        <v>3.4555255186780105E-2</v>
      </c>
      <c r="E15" s="69">
        <f t="shared" si="0"/>
        <v>7.2275849649094559E-2</v>
      </c>
      <c r="F15" s="69">
        <f t="shared" si="0"/>
        <v>0.13838930123563928</v>
      </c>
      <c r="G15" s="69">
        <f t="shared" si="0"/>
        <v>0.26396971253574647</v>
      </c>
      <c r="H15" s="69">
        <f t="shared" si="0"/>
        <v>0.69268104687627763</v>
      </c>
      <c r="I15" s="69">
        <f t="shared" si="0"/>
        <v>0.7402314270657715</v>
      </c>
      <c r="J15" s="69">
        <f t="shared" si="0"/>
        <v>0.93085962232561903</v>
      </c>
      <c r="K15" s="69">
        <f t="shared" si="0"/>
        <v>1.2152383697250411</v>
      </c>
      <c r="L15" s="69">
        <f t="shared" si="0"/>
        <v>3.8350099733952261</v>
      </c>
      <c r="M15" s="69">
        <f t="shared" si="0"/>
        <v>1.7002072973360904</v>
      </c>
      <c r="N15" s="69">
        <f t="shared" si="0"/>
        <v>2.9742432726507837</v>
      </c>
      <c r="O15" s="69">
        <f t="shared" si="0"/>
        <v>2.2667057360609806</v>
      </c>
      <c r="P15" s="69">
        <f t="shared" si="0"/>
        <v>3.9218835103054772</v>
      </c>
      <c r="Q15" s="69">
        <f t="shared" si="0"/>
        <v>3.4547433501402711</v>
      </c>
      <c r="R15" s="69">
        <f t="shared" si="0"/>
        <v>3.0952781758773829</v>
      </c>
      <c r="S15" s="69">
        <f t="shared" si="0"/>
        <v>3.1766375790834802</v>
      </c>
      <c r="T15" s="69">
        <f t="shared" si="0"/>
        <v>4.4934691726257334</v>
      </c>
      <c r="U15" s="69">
        <f t="shared" si="0"/>
        <v>4.0105068407571789</v>
      </c>
      <c r="V15" s="69">
        <f t="shared" si="0"/>
        <v>3.5990789843025834</v>
      </c>
      <c r="W15" s="69">
        <f t="shared" si="0"/>
        <v>7.1331500830779317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1.9171710026883053E-2</v>
      </c>
      <c r="C16" s="72">
        <f>IF(RES_hh_tes!C16=0,0,1000*11630*RES_hh_tes!C16/RES_hh_num!C$3)</f>
        <v>2.3922467467834267E-2</v>
      </c>
      <c r="D16" s="72">
        <f>IF(RES_hh_tes!D16=0,0,1000*11630*RES_hh_tes!D16/RES_hh_num!D$3)</f>
        <v>3.4555255186780105E-2</v>
      </c>
      <c r="E16" s="72">
        <f>IF(RES_hh_tes!E16=0,0,1000*11630*RES_hh_tes!E16/RES_hh_num!E$3)</f>
        <v>7.2275849649094559E-2</v>
      </c>
      <c r="F16" s="72">
        <f>IF(RES_hh_tes!F16=0,0,1000*11630*RES_hh_tes!F16/RES_hh_num!F$3)</f>
        <v>0.13838930123563928</v>
      </c>
      <c r="G16" s="72">
        <f>IF(RES_hh_tes!G16=0,0,1000*11630*RES_hh_tes!G16/RES_hh_num!G$3)</f>
        <v>0.26396971253574647</v>
      </c>
      <c r="H16" s="72">
        <f>IF(RES_hh_tes!H16=0,0,1000*11630*RES_hh_tes!H16/RES_hh_num!H$3)</f>
        <v>0.69268104687627763</v>
      </c>
      <c r="I16" s="72">
        <f>IF(RES_hh_tes!I16=0,0,1000*11630*RES_hh_tes!I16/RES_hh_num!I$3)</f>
        <v>0.7402314270657715</v>
      </c>
      <c r="J16" s="72">
        <f>IF(RES_hh_tes!J16=0,0,1000*11630*RES_hh_tes!J16/RES_hh_num!J$3)</f>
        <v>0.93085962232561903</v>
      </c>
      <c r="K16" s="72">
        <f>IF(RES_hh_tes!K16=0,0,1000*11630*RES_hh_tes!K16/RES_hh_num!K$3)</f>
        <v>1.2152383697250411</v>
      </c>
      <c r="L16" s="72">
        <f>IF(RES_hh_tes!L16=0,0,1000*11630*RES_hh_tes!L16/RES_hh_num!L$3)</f>
        <v>3.8350099733952261</v>
      </c>
      <c r="M16" s="72">
        <f>IF(RES_hh_tes!M16=0,0,1000*11630*RES_hh_tes!M16/RES_hh_num!M$3)</f>
        <v>1.7002072973360904</v>
      </c>
      <c r="N16" s="72">
        <f>IF(RES_hh_tes!N16=0,0,1000*11630*RES_hh_tes!N16/RES_hh_num!N$3)</f>
        <v>2.9742432726507837</v>
      </c>
      <c r="O16" s="72">
        <f>IF(RES_hh_tes!O16=0,0,1000*11630*RES_hh_tes!O16/RES_hh_num!O$3)</f>
        <v>2.2667057360609806</v>
      </c>
      <c r="P16" s="72">
        <f>IF(RES_hh_tes!P16=0,0,1000*11630*RES_hh_tes!P16/RES_hh_num!P$3)</f>
        <v>3.9218835103054772</v>
      </c>
      <c r="Q16" s="72">
        <f>IF(RES_hh_tes!Q16=0,0,1000*11630*RES_hh_tes!Q16/RES_hh_num!Q$3)</f>
        <v>3.4547433501402711</v>
      </c>
      <c r="R16" s="72">
        <f>IF(RES_hh_tes!R16=0,0,1000*11630*RES_hh_tes!R16/RES_hh_num!R$3)</f>
        <v>3.0952781758773829</v>
      </c>
      <c r="S16" s="72">
        <f>IF(RES_hh_tes!S16=0,0,1000*11630*RES_hh_tes!S16/RES_hh_num!S$3)</f>
        <v>3.1766375790834802</v>
      </c>
      <c r="T16" s="72">
        <f>IF(RES_hh_tes!T16=0,0,1000*11630*RES_hh_tes!T16/RES_hh_num!T$3)</f>
        <v>4.4934691726257334</v>
      </c>
      <c r="U16" s="72">
        <f>IF(RES_hh_tes!U16=0,0,1000*11630*RES_hh_tes!U16/RES_hh_num!U$3)</f>
        <v>4.0105068407571789</v>
      </c>
      <c r="V16" s="72">
        <f>IF(RES_hh_tes!V16=0,0,1000*11630*RES_hh_tes!V16/RES_hh_num!V$3)</f>
        <v>3.5990789843025834</v>
      </c>
      <c r="W16" s="72">
        <f>IF(RES_hh_tes!W16=0,0,1000*11630*RES_hh_tes!W16/RES_hh_num!W$3)</f>
        <v>7.1331500830779317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279.87878905711528</v>
      </c>
      <c r="C17" s="69">
        <f>IF(RES_hh_tes!C17=0,0,1000*11630*RES_hh_tes!C17/RES_hh_num!C17)</f>
        <v>299.10065039673492</v>
      </c>
      <c r="D17" s="69">
        <f>IF(RES_hh_tes!D17=0,0,1000*11630*RES_hh_tes!D17/RES_hh_num!D17)</f>
        <v>282.53801860220648</v>
      </c>
      <c r="E17" s="69">
        <f>IF(RES_hh_tes!E17=0,0,1000*11630*RES_hh_tes!E17/RES_hh_num!E17)</f>
        <v>308.89418558499472</v>
      </c>
      <c r="F17" s="69">
        <f>IF(RES_hh_tes!F17=0,0,1000*11630*RES_hh_tes!F17/RES_hh_num!F17)</f>
        <v>365.81175548726907</v>
      </c>
      <c r="G17" s="69">
        <f>IF(RES_hh_tes!G17=0,0,1000*11630*RES_hh_tes!G17/RES_hh_num!G17)</f>
        <v>383.41598243277593</v>
      </c>
      <c r="H17" s="69">
        <f>IF(RES_hh_tes!H17=0,0,1000*11630*RES_hh_tes!H17/RES_hh_num!H17)</f>
        <v>439.20676871857563</v>
      </c>
      <c r="I17" s="69">
        <f>IF(RES_hh_tes!I17=0,0,1000*11630*RES_hh_tes!I17/RES_hh_num!I17)</f>
        <v>414.65308174197378</v>
      </c>
      <c r="J17" s="69">
        <f>IF(RES_hh_tes!J17=0,0,1000*11630*RES_hh_tes!J17/RES_hh_num!J17)</f>
        <v>456.73857230151481</v>
      </c>
      <c r="K17" s="69">
        <f>IF(RES_hh_tes!K17=0,0,1000*11630*RES_hh_tes!K17/RES_hh_num!K17)</f>
        <v>475.53464445723728</v>
      </c>
      <c r="L17" s="69">
        <f>IF(RES_hh_tes!L17=0,0,1000*11630*RES_hh_tes!L17/RES_hh_num!L17)</f>
        <v>451.35517284564082</v>
      </c>
      <c r="M17" s="69">
        <f>IF(RES_hh_tes!M17=0,0,1000*11630*RES_hh_tes!M17/RES_hh_num!M17)</f>
        <v>484.22401786240738</v>
      </c>
      <c r="N17" s="69">
        <f>IF(RES_hh_tes!N17=0,0,1000*11630*RES_hh_tes!N17/RES_hh_num!N17)</f>
        <v>508.74981393572074</v>
      </c>
      <c r="O17" s="69">
        <f>IF(RES_hh_tes!O17=0,0,1000*11630*RES_hh_tes!O17/RES_hh_num!O17)</f>
        <v>485.26278034510966</v>
      </c>
      <c r="P17" s="69">
        <f>IF(RES_hh_tes!P17=0,0,1000*11630*RES_hh_tes!P17/RES_hh_num!P17)</f>
        <v>508.68867534126895</v>
      </c>
      <c r="Q17" s="69">
        <f>IF(RES_hh_tes!Q17=0,0,1000*11630*RES_hh_tes!Q17/RES_hh_num!Q17)</f>
        <v>503.25630866996283</v>
      </c>
      <c r="R17" s="69">
        <f>IF(RES_hh_tes!R17=0,0,1000*11630*RES_hh_tes!R17/RES_hh_num!R17)</f>
        <v>537.18538669792724</v>
      </c>
      <c r="S17" s="69">
        <f>IF(RES_hh_tes!S17=0,0,1000*11630*RES_hh_tes!S17/RES_hh_num!S17)</f>
        <v>546.57412436313143</v>
      </c>
      <c r="T17" s="69">
        <f>IF(RES_hh_tes!T17=0,0,1000*11630*RES_hh_tes!T17/RES_hh_num!T17)</f>
        <v>548.19446896394447</v>
      </c>
      <c r="U17" s="69">
        <f>IF(RES_hh_tes!U17=0,0,1000*11630*RES_hh_tes!U17/RES_hh_num!U17)</f>
        <v>520.89624280035184</v>
      </c>
      <c r="V17" s="69">
        <f>IF(RES_hh_tes!V17=0,0,1000*11630*RES_hh_tes!V17/RES_hh_num!V17)</f>
        <v>508.16136953425587</v>
      </c>
      <c r="W17" s="69">
        <f>IF(RES_hh_tes!W17=0,0,1000*11630*RES_hh_tes!W17/RES_hh_num!W17)</f>
        <v>795.58750216393878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287.77534230147529</v>
      </c>
      <c r="C18" s="72">
        <f>IF(RES_hh_tes!C18=0,0,1000*11630*RES_hh_tes!C18/RES_hh_num!C18)</f>
        <v>270.01248515605045</v>
      </c>
      <c r="D18" s="72">
        <f>IF(RES_hh_tes!D18=0,0,1000*11630*RES_hh_tes!D18/RES_hh_num!D18)</f>
        <v>298.61639701296696</v>
      </c>
      <c r="E18" s="72">
        <f>IF(RES_hh_tes!E18=0,0,1000*11630*RES_hh_tes!E18/RES_hh_num!E18)</f>
        <v>347.67490783857625</v>
      </c>
      <c r="F18" s="72">
        <f>IF(RES_hh_tes!F18=0,0,1000*11630*RES_hh_tes!F18/RES_hh_num!F18)</f>
        <v>332.37355092140092</v>
      </c>
      <c r="G18" s="72">
        <f>IF(RES_hh_tes!G18=0,0,1000*11630*RES_hh_tes!G18/RES_hh_num!G18)</f>
        <v>364.31925118749416</v>
      </c>
      <c r="H18" s="72">
        <f>IF(RES_hh_tes!H18=0,0,1000*11630*RES_hh_tes!H18/RES_hh_num!H18)</f>
        <v>430.51067315922762</v>
      </c>
      <c r="I18" s="72">
        <f>IF(RES_hh_tes!I18=0,0,1000*11630*RES_hh_tes!I18/RES_hh_num!I18)</f>
        <v>448.76273822817762</v>
      </c>
      <c r="J18" s="72">
        <f>IF(RES_hh_tes!J18=0,0,1000*11630*RES_hh_tes!J18/RES_hh_num!J18)</f>
        <v>452.25560059464868</v>
      </c>
      <c r="K18" s="72">
        <f>IF(RES_hh_tes!K18=0,0,1000*11630*RES_hh_tes!K18/RES_hh_num!K18)</f>
        <v>409.34280215126034</v>
      </c>
      <c r="L18" s="72">
        <f>IF(RES_hh_tes!L18=0,0,1000*11630*RES_hh_tes!L18/RES_hh_num!L18)</f>
        <v>508.2005740686115</v>
      </c>
      <c r="M18" s="72">
        <f>IF(RES_hh_tes!M18=0,0,1000*11630*RES_hh_tes!M18/RES_hh_num!M18)</f>
        <v>560.53064189342581</v>
      </c>
      <c r="N18" s="72">
        <f>IF(RES_hh_tes!N18=0,0,1000*11630*RES_hh_tes!N18/RES_hh_num!N18)</f>
        <v>546.79346248926311</v>
      </c>
      <c r="O18" s="72">
        <f>IF(RES_hh_tes!O18=0,0,1000*11630*RES_hh_tes!O18/RES_hh_num!O18)</f>
        <v>584.55305938408458</v>
      </c>
      <c r="P18" s="72">
        <f>IF(RES_hh_tes!P18=0,0,1000*11630*RES_hh_tes!P18/RES_hh_num!P18)</f>
        <v>534.63695256072401</v>
      </c>
      <c r="Q18" s="72">
        <f>IF(RES_hh_tes!Q18=0,0,1000*11630*RES_hh_tes!Q18/RES_hh_num!Q18)</f>
        <v>461.27459103382949</v>
      </c>
      <c r="R18" s="72">
        <f>IF(RES_hh_tes!R18=0,0,1000*11630*RES_hh_tes!R18/RES_hh_num!R18)</f>
        <v>515.08575922602972</v>
      </c>
      <c r="S18" s="72">
        <f>IF(RES_hh_tes!S18=0,0,1000*11630*RES_hh_tes!S18/RES_hh_num!S18)</f>
        <v>584.63707093037954</v>
      </c>
      <c r="T18" s="72">
        <f>IF(RES_hh_tes!T18=0,0,1000*11630*RES_hh_tes!T18/RES_hh_num!T18)</f>
        <v>580.7818087182203</v>
      </c>
      <c r="U18" s="72">
        <f>IF(RES_hh_tes!U18=0,0,1000*11630*RES_hh_tes!U18/RES_hh_num!U18)</f>
        <v>528.75625123720613</v>
      </c>
      <c r="V18" s="72">
        <f>IF(RES_hh_tes!V18=0,0,1000*11630*RES_hh_tes!V18/RES_hh_num!V18)</f>
        <v>473.20223903812217</v>
      </c>
      <c r="W18" s="72">
        <f>IF(RES_hh_tes!W18=0,0,1000*11630*RES_hh_tes!W18/RES_hh_num!W18)</f>
        <v>794.50337708009545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285.86078899611346</v>
      </c>
      <c r="C19" s="72">
        <f>IF(RES_hh_tes!C19=0,0,1000*11630*RES_hh_tes!C19/RES_hh_num!C19)</f>
        <v>290.83134600107735</v>
      </c>
      <c r="D19" s="72">
        <f>IF(RES_hh_tes!D19=0,0,1000*11630*RES_hh_tes!D19/RES_hh_num!D19)</f>
        <v>298.71687139463921</v>
      </c>
      <c r="E19" s="72">
        <f>IF(RES_hh_tes!E19=0,0,1000*11630*RES_hh_tes!E19/RES_hh_num!E19)</f>
        <v>326.37855297461851</v>
      </c>
      <c r="F19" s="72">
        <f>IF(RES_hh_tes!F19=0,0,1000*11630*RES_hh_tes!F19/RES_hh_num!F19)</f>
        <v>340.67450268424756</v>
      </c>
      <c r="G19" s="72">
        <f>IF(RES_hh_tes!G19=0,0,1000*11630*RES_hh_tes!G19/RES_hh_num!G19)</f>
        <v>398.24021774171587</v>
      </c>
      <c r="H19" s="72">
        <f>IF(RES_hh_tes!H19=0,0,1000*11630*RES_hh_tes!H19/RES_hh_num!H19)</f>
        <v>428.75600089208268</v>
      </c>
      <c r="I19" s="72">
        <f>IF(RES_hh_tes!I19=0,0,1000*11630*RES_hh_tes!I19/RES_hh_num!I19)</f>
        <v>391.18808629946363</v>
      </c>
      <c r="J19" s="72">
        <f>IF(RES_hh_tes!J19=0,0,1000*11630*RES_hh_tes!J19/RES_hh_num!J19)</f>
        <v>410.7650196290212</v>
      </c>
      <c r="K19" s="72">
        <f>IF(RES_hh_tes!K19=0,0,1000*11630*RES_hh_tes!K19/RES_hh_num!K19)</f>
        <v>438.4959827711794</v>
      </c>
      <c r="L19" s="72">
        <f>IF(RES_hh_tes!L19=0,0,1000*11630*RES_hh_tes!L19/RES_hh_num!L19)</f>
        <v>468.34578423000431</v>
      </c>
      <c r="M19" s="72">
        <f>IF(RES_hh_tes!M19=0,0,1000*11630*RES_hh_tes!M19/RES_hh_num!M19)</f>
        <v>508.63442183138187</v>
      </c>
      <c r="N19" s="72">
        <f>IF(RES_hh_tes!N19=0,0,1000*11630*RES_hh_tes!N19/RES_hh_num!N19)</f>
        <v>526.6601259922686</v>
      </c>
      <c r="O19" s="72">
        <f>IF(RES_hh_tes!O19=0,0,1000*11630*RES_hh_tes!O19/RES_hh_num!O19)</f>
        <v>495.92500830359643</v>
      </c>
      <c r="P19" s="72">
        <f>IF(RES_hh_tes!P19=0,0,1000*11630*RES_hh_tes!P19/RES_hh_num!P19)</f>
        <v>501.39078230554378</v>
      </c>
      <c r="Q19" s="72">
        <f>IF(RES_hh_tes!Q19=0,0,1000*11630*RES_hh_tes!Q19/RES_hh_num!Q19)</f>
        <v>478.05756787727711</v>
      </c>
      <c r="R19" s="72">
        <f>IF(RES_hh_tes!R19=0,0,1000*11630*RES_hh_tes!R19/RES_hh_num!R19)</f>
        <v>523.03301311073187</v>
      </c>
      <c r="S19" s="72">
        <f>IF(RES_hh_tes!S19=0,0,1000*11630*RES_hh_tes!S19/RES_hh_num!S19)</f>
        <v>553.19600170589672</v>
      </c>
      <c r="T19" s="72">
        <f>IF(RES_hh_tes!T19=0,0,1000*11630*RES_hh_tes!T19/RES_hh_num!T19)</f>
        <v>547.69727095798999</v>
      </c>
      <c r="U19" s="72">
        <f>IF(RES_hh_tes!U19=0,0,1000*11630*RES_hh_tes!U19/RES_hh_num!U19)</f>
        <v>516.71267872356214</v>
      </c>
      <c r="V19" s="72">
        <f>IF(RES_hh_tes!V19=0,0,1000*11630*RES_hh_tes!V19/RES_hh_num!V19)</f>
        <v>481.48347241566944</v>
      </c>
      <c r="W19" s="72">
        <f>IF(RES_hh_tes!W19=0,0,1000*11630*RES_hh_tes!W19/RES_hh_num!W19)</f>
        <v>872.02561217027039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564.76176536080538</v>
      </c>
      <c r="H20" s="72">
        <f>IF(RES_hh_tes!H20=0,0,1000*11630*RES_hh_tes!H20/RES_hh_num!H20)</f>
        <v>426.10946416525161</v>
      </c>
      <c r="I20" s="72">
        <f>IF(RES_hh_tes!I20=0,0,1000*11630*RES_hh_tes!I20/RES_hh_num!I20)</f>
        <v>299.30014877864102</v>
      </c>
      <c r="J20" s="72">
        <f>IF(RES_hh_tes!J20=0,0,1000*11630*RES_hh_tes!J20/RES_hh_num!J20)</f>
        <v>389.33704825753159</v>
      </c>
      <c r="K20" s="72">
        <f>IF(RES_hh_tes!K20=0,0,1000*11630*RES_hh_tes!K20/RES_hh_num!K20)</f>
        <v>365.33322473444889</v>
      </c>
      <c r="L20" s="72">
        <f>IF(RES_hh_tes!L20=0,0,1000*11630*RES_hh_tes!L20/RES_hh_num!L20)</f>
        <v>487.2478542009917</v>
      </c>
      <c r="M20" s="72">
        <f>IF(RES_hh_tes!M20=0,0,1000*11630*RES_hh_tes!M20/RES_hh_num!M20)</f>
        <v>471.20484524493895</v>
      </c>
      <c r="N20" s="72">
        <f>IF(RES_hh_tes!N20=0,0,1000*11630*RES_hh_tes!N20/RES_hh_num!N20)</f>
        <v>618.67054852985837</v>
      </c>
      <c r="O20" s="72">
        <f>IF(RES_hh_tes!O20=0,0,1000*11630*RES_hh_tes!O20/RES_hh_num!O20)</f>
        <v>467.52794238328812</v>
      </c>
      <c r="P20" s="72">
        <f>IF(RES_hh_tes!P20=0,0,1000*11630*RES_hh_tes!P20/RES_hh_num!P20)</f>
        <v>525.83476053116738</v>
      </c>
      <c r="Q20" s="72">
        <f>IF(RES_hh_tes!Q20=0,0,1000*11630*RES_hh_tes!Q20/RES_hh_num!Q20)</f>
        <v>407.07069159050195</v>
      </c>
      <c r="R20" s="72">
        <f>IF(RES_hh_tes!R20=0,0,1000*11630*RES_hh_tes!R20/RES_hh_num!R20)</f>
        <v>525.12220366463816</v>
      </c>
      <c r="S20" s="72">
        <f>IF(RES_hh_tes!S20=0,0,1000*11630*RES_hh_tes!S20/RES_hh_num!S20)</f>
        <v>578.2420604632091</v>
      </c>
      <c r="T20" s="72">
        <f>IF(RES_hh_tes!T20=0,0,1000*11630*RES_hh_tes!T20/RES_hh_num!T20)</f>
        <v>576.98201010619357</v>
      </c>
      <c r="U20" s="72">
        <f>IF(RES_hh_tes!U20=0,0,1000*11630*RES_hh_tes!U20/RES_hh_num!U20)</f>
        <v>520.65779017779494</v>
      </c>
      <c r="V20" s="72">
        <f>IF(RES_hh_tes!V20=0,0,1000*11630*RES_hh_tes!V20/RES_hh_num!V20)</f>
        <v>510.83967331895951</v>
      </c>
      <c r="W20" s="72">
        <f>IF(RES_hh_tes!W20=0,0,1000*11630*RES_hh_tes!W20/RES_hh_num!W20)</f>
        <v>801.0258578131718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280.94525821406415</v>
      </c>
      <c r="C21" s="72">
        <f>IF(RES_hh_tes!C21=0,0,1000*11630*RES_hh_tes!C21/RES_hh_num!C21)</f>
        <v>297.74817384639084</v>
      </c>
      <c r="D21" s="72">
        <f>IF(RES_hh_tes!D21=0,0,1000*11630*RES_hh_tes!D21/RES_hh_num!D21)</f>
        <v>275.13717669322153</v>
      </c>
      <c r="E21" s="72">
        <f>IF(RES_hh_tes!E21=0,0,1000*11630*RES_hh_tes!E21/RES_hh_num!E21)</f>
        <v>305.62122395195553</v>
      </c>
      <c r="F21" s="72">
        <f>IF(RES_hh_tes!F21=0,0,1000*11630*RES_hh_tes!F21/RES_hh_num!F21)</f>
        <v>372.92077003331758</v>
      </c>
      <c r="G21" s="72">
        <f>IF(RES_hh_tes!G21=0,0,1000*11630*RES_hh_tes!G21/RES_hh_num!G21)</f>
        <v>391.09985910002564</v>
      </c>
      <c r="H21" s="72">
        <f>IF(RES_hh_tes!H21=0,0,1000*11630*RES_hh_tes!H21/RES_hh_num!H21)</f>
        <v>425.20346628954383</v>
      </c>
      <c r="I21" s="72">
        <f>IF(RES_hh_tes!I21=0,0,1000*11630*RES_hh_tes!I21/RES_hh_num!I21)</f>
        <v>427.08694332065568</v>
      </c>
      <c r="J21" s="72">
        <f>IF(RES_hh_tes!J21=0,0,1000*11630*RES_hh_tes!J21/RES_hh_num!J21)</f>
        <v>457.84164077577412</v>
      </c>
      <c r="K21" s="72">
        <f>IF(RES_hh_tes!K21=0,0,1000*11630*RES_hh_tes!K21/RES_hh_num!K21)</f>
        <v>461.42927834684747</v>
      </c>
      <c r="L21" s="72">
        <f>IF(RES_hh_tes!L21=0,0,1000*11630*RES_hh_tes!L21/RES_hh_num!L21)</f>
        <v>473.78039368440284</v>
      </c>
      <c r="M21" s="72">
        <f>IF(RES_hh_tes!M21=0,0,1000*11630*RES_hh_tes!M21/RES_hh_num!M21)</f>
        <v>492.51421414161791</v>
      </c>
      <c r="N21" s="72">
        <f>IF(RES_hh_tes!N21=0,0,1000*11630*RES_hh_tes!N21/RES_hh_num!N21)</f>
        <v>497.69792421884921</v>
      </c>
      <c r="O21" s="72">
        <f>IF(RES_hh_tes!O21=0,0,1000*11630*RES_hh_tes!O21/RES_hh_num!O21)</f>
        <v>469.2548747901256</v>
      </c>
      <c r="P21" s="72">
        <f>IF(RES_hh_tes!P21=0,0,1000*11630*RES_hh_tes!P21/RES_hh_num!P21)</f>
        <v>491.61399244448944</v>
      </c>
      <c r="Q21" s="72">
        <f>IF(RES_hh_tes!Q21=0,0,1000*11630*RES_hh_tes!Q21/RES_hh_num!Q21)</f>
        <v>492.56394062949823</v>
      </c>
      <c r="R21" s="72">
        <f>IF(RES_hh_tes!R21=0,0,1000*11630*RES_hh_tes!R21/RES_hh_num!R21)</f>
        <v>551.85595924580434</v>
      </c>
      <c r="S21" s="72">
        <f>IF(RES_hh_tes!S21=0,0,1000*11630*RES_hh_tes!S21/RES_hh_num!S21)</f>
        <v>552.28089851741083</v>
      </c>
      <c r="T21" s="72">
        <f>IF(RES_hh_tes!T21=0,0,1000*11630*RES_hh_tes!T21/RES_hh_num!T21)</f>
        <v>545.25484828897777</v>
      </c>
      <c r="U21" s="72">
        <f>IF(RES_hh_tes!U21=0,0,1000*11630*RES_hh_tes!U21/RES_hh_num!U21)</f>
        <v>504.54828803933907</v>
      </c>
      <c r="V21" s="72">
        <f>IF(RES_hh_tes!V21=0,0,1000*11630*RES_hh_tes!V21/RES_hh_num!V21)</f>
        <v>505.24030780365956</v>
      </c>
      <c r="W21" s="72">
        <f>IF(RES_hh_tes!W21=0,0,1000*11630*RES_hh_tes!W21/RES_hh_num!W21)</f>
        <v>825.76733479746974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284.92799354375279</v>
      </c>
      <c r="C22" s="72">
        <f>IF(RES_hh_tes!C22=0,0,1000*11630*RES_hh_tes!C22/RES_hh_num!C22)</f>
        <v>293.24690928941823</v>
      </c>
      <c r="D22" s="72">
        <f>IF(RES_hh_tes!D22=0,0,1000*11630*RES_hh_tes!D22/RES_hh_num!D22)</f>
        <v>290.05888263687388</v>
      </c>
      <c r="E22" s="72">
        <f>IF(RES_hh_tes!E22=0,0,1000*11630*RES_hh_tes!E22/RES_hh_num!E22)</f>
        <v>318.74814900855421</v>
      </c>
      <c r="F22" s="72">
        <f>IF(RES_hh_tes!F22=0,0,1000*11630*RES_hh_tes!F22/RES_hh_num!F22)</f>
        <v>355.27323879252464</v>
      </c>
      <c r="G22" s="72">
        <f>IF(RES_hh_tes!G22=0,0,1000*11630*RES_hh_tes!G22/RES_hh_num!G22)</f>
        <v>384.21859189519938</v>
      </c>
      <c r="H22" s="72">
        <f>IF(RES_hh_tes!H22=0,0,1000*11630*RES_hh_tes!H22/RES_hh_num!H22)</f>
        <v>408.54514272621509</v>
      </c>
      <c r="I22" s="72">
        <f>IF(RES_hh_tes!I22=0,0,1000*11630*RES_hh_tes!I22/RES_hh_num!I22)</f>
        <v>420.12769244995627</v>
      </c>
      <c r="J22" s="72">
        <f>IF(RES_hh_tes!J22=0,0,1000*11630*RES_hh_tes!J22/RES_hh_num!J22)</f>
        <v>449.19293928569709</v>
      </c>
      <c r="K22" s="72">
        <f>IF(RES_hh_tes!K22=0,0,1000*11630*RES_hh_tes!K22/RES_hh_num!K22)</f>
        <v>468.2650711421316</v>
      </c>
      <c r="L22" s="72">
        <f>IF(RES_hh_tes!L22=0,0,1000*11630*RES_hh_tes!L22/RES_hh_num!L22)</f>
        <v>461.60064055628425</v>
      </c>
      <c r="M22" s="72">
        <f>IF(RES_hh_tes!M22=0,0,1000*11630*RES_hh_tes!M22/RES_hh_num!M22)</f>
        <v>487.33368243576848</v>
      </c>
      <c r="N22" s="72">
        <f>IF(RES_hh_tes!N22=0,0,1000*11630*RES_hh_tes!N22/RES_hh_num!N22)</f>
        <v>504.50348024674037</v>
      </c>
      <c r="O22" s="72">
        <f>IF(RES_hh_tes!O22=0,0,1000*11630*RES_hh_tes!O22/RES_hh_num!O22)</f>
        <v>501.09564251513314</v>
      </c>
      <c r="P22" s="72">
        <f>IF(RES_hh_tes!P22=0,0,1000*11630*RES_hh_tes!P22/RES_hh_num!P22)</f>
        <v>507.09001645300907</v>
      </c>
      <c r="Q22" s="72">
        <f>IF(RES_hh_tes!Q22=0,0,1000*11630*RES_hh_tes!Q22/RES_hh_num!Q22)</f>
        <v>516.65167842643677</v>
      </c>
      <c r="R22" s="72">
        <f>IF(RES_hh_tes!R22=0,0,1000*11630*RES_hh_tes!R22/RES_hh_num!R22)</f>
        <v>531.60943676911279</v>
      </c>
      <c r="S22" s="72">
        <f>IF(RES_hh_tes!S22=0,0,1000*11630*RES_hh_tes!S22/RES_hh_num!S22)</f>
        <v>536.82118791773803</v>
      </c>
      <c r="T22" s="72">
        <f>IF(RES_hh_tes!T22=0,0,1000*11630*RES_hh_tes!T22/RES_hh_num!T22)</f>
        <v>538.28150740068838</v>
      </c>
      <c r="U22" s="72">
        <f>IF(RES_hh_tes!U22=0,0,1000*11630*RES_hh_tes!U22/RES_hh_num!U22)</f>
        <v>524.20121012838104</v>
      </c>
      <c r="V22" s="72">
        <f>IF(RES_hh_tes!V22=0,0,1000*11630*RES_hh_tes!V22/RES_hh_num!V22)</f>
        <v>517.1084667894321</v>
      </c>
      <c r="W22" s="72">
        <f>IF(RES_hh_tes!W22=0,0,1000*11630*RES_hh_tes!W22/RES_hh_num!W22)</f>
        <v>781.75114339185404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278.26249852656031</v>
      </c>
      <c r="C24" s="72">
        <f>IF(RES_hh_tes!C24=0,0,1000*11630*RES_hh_tes!C24/RES_hh_num!C24)</f>
        <v>298.61623553523901</v>
      </c>
      <c r="D24" s="72">
        <f>IF(RES_hh_tes!D24=0,0,1000*11630*RES_hh_tes!D24/RES_hh_num!D24)</f>
        <v>286.70550723746754</v>
      </c>
      <c r="E24" s="72">
        <f>IF(RES_hh_tes!E24=0,0,1000*11630*RES_hh_tes!E24/RES_hh_num!E24)</f>
        <v>310.93982248224967</v>
      </c>
      <c r="F24" s="72">
        <f>IF(RES_hh_tes!F24=0,0,1000*11630*RES_hh_tes!F24/RES_hh_num!F24)</f>
        <v>364.99153669046171</v>
      </c>
      <c r="G24" s="72">
        <f>IF(RES_hh_tes!G24=0,0,1000*11630*RES_hh_tes!G24/RES_hh_num!G24)</f>
        <v>380.69220252502953</v>
      </c>
      <c r="H24" s="72">
        <f>IF(RES_hh_tes!H24=0,0,1000*11630*RES_hh_tes!H24/RES_hh_num!H24)</f>
        <v>445.16495772964481</v>
      </c>
      <c r="I24" s="72">
        <f>IF(RES_hh_tes!I24=0,0,1000*11630*RES_hh_tes!I24/RES_hh_num!I24)</f>
        <v>417.13566328149102</v>
      </c>
      <c r="J24" s="72">
        <f>IF(RES_hh_tes!J24=0,0,1000*11630*RES_hh_tes!J24/RES_hh_num!J24)</f>
        <v>452.24832417880424</v>
      </c>
      <c r="K24" s="72">
        <f>IF(RES_hh_tes!K24=0,0,1000*11630*RES_hh_tes!K24/RES_hh_num!K24)</f>
        <v>475.21267915345152</v>
      </c>
      <c r="L24" s="72">
        <f>IF(RES_hh_tes!L24=0,0,1000*11630*RES_hh_tes!L24/RES_hh_num!L24)</f>
        <v>451.92188504774543</v>
      </c>
      <c r="M24" s="72">
        <f>IF(RES_hh_tes!M24=0,0,1000*11630*RES_hh_tes!M24/RES_hh_num!M24)</f>
        <v>479.98263478124318</v>
      </c>
      <c r="N24" s="72">
        <f>IF(RES_hh_tes!N24=0,0,1000*11630*RES_hh_tes!N24/RES_hh_num!N24)</f>
        <v>510.2457826851217</v>
      </c>
      <c r="O24" s="72">
        <f>IF(RES_hh_tes!O24=0,0,1000*11630*RES_hh_tes!O24/RES_hh_num!O24)</f>
        <v>481.8869146842485</v>
      </c>
      <c r="P24" s="72">
        <f>IF(RES_hh_tes!P24=0,0,1000*11630*RES_hh_tes!P24/RES_hh_num!P24)</f>
        <v>508.68227987494657</v>
      </c>
      <c r="Q24" s="72">
        <f>IF(RES_hh_tes!Q24=0,0,1000*11630*RES_hh_tes!Q24/RES_hh_num!Q24)</f>
        <v>501.064106480644</v>
      </c>
      <c r="R24" s="72">
        <f>IF(RES_hh_tes!R24=0,0,1000*11630*RES_hh_tes!R24/RES_hh_num!R24)</f>
        <v>539.73491639265023</v>
      </c>
      <c r="S24" s="72">
        <f>IF(RES_hh_tes!S24=0,0,1000*11630*RES_hh_tes!S24/RES_hh_num!S24)</f>
        <v>548.09088767605783</v>
      </c>
      <c r="T24" s="72">
        <f>IF(RES_hh_tes!T24=0,0,1000*11630*RES_hh_tes!T24/RES_hh_num!T24)</f>
        <v>550.00499415578486</v>
      </c>
      <c r="U24" s="72">
        <f>IF(RES_hh_tes!U24=0,0,1000*11630*RES_hh_tes!U24/RES_hh_num!U24)</f>
        <v>526.91487846979601</v>
      </c>
      <c r="V24" s="72">
        <f>IF(RES_hh_tes!V24=0,0,1000*11630*RES_hh_tes!V24/RES_hh_num!V24)</f>
        <v>502.94045752464058</v>
      </c>
      <c r="W24" s="72">
        <f>IF(RES_hh_tes!W24=0,0,1000*11630*RES_hh_tes!W24/RES_hh_num!W24)</f>
        <v>793.17705972739986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273.59657096240278</v>
      </c>
      <c r="C25" s="74">
        <f>IF(RES_hh_tes!C25=0,0,1000*11630*RES_hh_tes!C25/RES_hh_num!C25)</f>
        <v>322.02677090833055</v>
      </c>
      <c r="D25" s="74">
        <f>IF(RES_hh_tes!D25=0,0,1000*11630*RES_hh_tes!D25/RES_hh_num!D25)</f>
        <v>243.82042455827136</v>
      </c>
      <c r="E25" s="74">
        <f>IF(RES_hh_tes!E25=0,0,1000*11630*RES_hh_tes!E25/RES_hh_num!E25)</f>
        <v>272.0268745110825</v>
      </c>
      <c r="F25" s="74">
        <f>IF(RES_hh_tes!F25=0,0,1000*11630*RES_hh_tes!F25/RES_hh_num!F25)</f>
        <v>388.49264206213928</v>
      </c>
      <c r="G25" s="74">
        <f>IF(RES_hh_tes!G25=0,0,1000*11630*RES_hh_tes!G25/RES_hh_num!G25)</f>
        <v>389.38660175022346</v>
      </c>
      <c r="H25" s="74">
        <f>IF(RES_hh_tes!H25=0,0,1000*11630*RES_hh_tes!H25/RES_hh_num!H25)</f>
        <v>468.88150262014</v>
      </c>
      <c r="I25" s="74">
        <f>IF(RES_hh_tes!I25=0,0,1000*11630*RES_hh_tes!I25/RES_hh_num!I25)</f>
        <v>389.80624147275807</v>
      </c>
      <c r="J25" s="74">
        <f>IF(RES_hh_tes!J25=0,0,1000*11630*RES_hh_tes!J25/RES_hh_num!J25)</f>
        <v>479.08666790753927</v>
      </c>
      <c r="K25" s="74">
        <f>IF(RES_hh_tes!K25=0,0,1000*11630*RES_hh_tes!K25/RES_hh_num!K25)</f>
        <v>509.88795769529094</v>
      </c>
      <c r="L25" s="74">
        <f>IF(RES_hh_tes!L25=0,0,1000*11630*RES_hh_tes!L25/RES_hh_num!L25)</f>
        <v>406.71155794103129</v>
      </c>
      <c r="M25" s="74">
        <f>IF(RES_hh_tes!M25=0,0,1000*11630*RES_hh_tes!M25/RES_hh_num!M25)</f>
        <v>469.02762245015447</v>
      </c>
      <c r="N25" s="74">
        <f>IF(RES_hh_tes!N25=0,0,1000*11630*RES_hh_tes!N25/RES_hh_num!N25)</f>
        <v>504.6061085186916</v>
      </c>
      <c r="O25" s="74">
        <f>IF(RES_hh_tes!O25=0,0,1000*11630*RES_hh_tes!O25/RES_hh_num!O25)</f>
        <v>452.45509909817963</v>
      </c>
      <c r="P25" s="74">
        <f>IF(RES_hh_tes!P25=0,0,1000*11630*RES_hh_tes!P25/RES_hh_num!P25)</f>
        <v>514.60475066681352</v>
      </c>
      <c r="Q25" s="74">
        <f>IF(RES_hh_tes!Q25=0,0,1000*11630*RES_hh_tes!Q25/RES_hh_num!Q25)</f>
        <v>507.08009996031666</v>
      </c>
      <c r="R25" s="74">
        <f>IF(RES_hh_tes!R25=0,0,1000*11630*RES_hh_tes!R25/RES_hh_num!R25)</f>
        <v>535.55316928230809</v>
      </c>
      <c r="S25" s="74">
        <f>IF(RES_hh_tes!S25=0,0,1000*11630*RES_hh_tes!S25/RES_hh_num!S25)</f>
        <v>543.394649812279</v>
      </c>
      <c r="T25" s="74">
        <f>IF(RES_hh_tes!T25=0,0,1000*11630*RES_hh_tes!T25/RES_hh_num!T25)</f>
        <v>552.06690319785321</v>
      </c>
      <c r="U25" s="74">
        <f>IF(RES_hh_tes!U25=0,0,1000*11630*RES_hh_tes!U25/RES_hh_num!U25)</f>
        <v>511.82083984971996</v>
      </c>
      <c r="V25" s="74">
        <f>IF(RES_hh_tes!V25=0,0,1000*11630*RES_hh_tes!V25/RES_hh_num!V25)</f>
        <v>514.32834426605609</v>
      </c>
      <c r="W25" s="74">
        <f>IF(RES_hh_tes!W25=0,0,1000*11630*RES_hh_tes!W25/RES_hh_num!W25)</f>
        <v>795.24997766009938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453.50425696058318</v>
      </c>
      <c r="C27" s="69">
        <f>IF(RES_hh_tes!C27=0,0,1000*11630*RES_hh_tes!C27/RES_hh_num!C27)</f>
        <v>452.69129587698933</v>
      </c>
      <c r="D27" s="69">
        <f>IF(RES_hh_tes!D27=0,0,1000*11630*RES_hh_tes!D27/RES_hh_num!D27)</f>
        <v>432.22217987999539</v>
      </c>
      <c r="E27" s="69">
        <f>IF(RES_hh_tes!E27=0,0,1000*11630*RES_hh_tes!E27/RES_hh_num!E27)</f>
        <v>448.1743945421311</v>
      </c>
      <c r="F27" s="69">
        <f>IF(RES_hh_tes!F27=0,0,1000*11630*RES_hh_tes!F27/RES_hh_num!F27)</f>
        <v>460.23529692672042</v>
      </c>
      <c r="G27" s="69">
        <f>IF(RES_hh_tes!G27=0,0,1000*11630*RES_hh_tes!G27/RES_hh_num!G27)</f>
        <v>465.93434575864774</v>
      </c>
      <c r="H27" s="69">
        <f>IF(RES_hh_tes!H27=0,0,1000*11630*RES_hh_tes!H27/RES_hh_num!H27)</f>
        <v>518.53608360795704</v>
      </c>
      <c r="I27" s="69">
        <f>IF(RES_hh_tes!I27=0,0,1000*11630*RES_hh_tes!I27/RES_hh_num!I27)</f>
        <v>509.9560887119577</v>
      </c>
      <c r="J27" s="69">
        <f>IF(RES_hh_tes!J27=0,0,1000*11630*RES_hh_tes!J27/RES_hh_num!J27)</f>
        <v>551.84287236351145</v>
      </c>
      <c r="K27" s="69">
        <f>IF(RES_hh_tes!K27=0,0,1000*11630*RES_hh_tes!K27/RES_hh_num!K27)</f>
        <v>529.58233090342515</v>
      </c>
      <c r="L27" s="69">
        <f>IF(RES_hh_tes!L27=0,0,1000*11630*RES_hh_tes!L27/RES_hh_num!L27)</f>
        <v>455.25625038459378</v>
      </c>
      <c r="M27" s="69">
        <f>IF(RES_hh_tes!M27=0,0,1000*11630*RES_hh_tes!M27/RES_hh_num!M27)</f>
        <v>505.87045624567639</v>
      </c>
      <c r="N27" s="69">
        <f>IF(RES_hh_tes!N27=0,0,1000*11630*RES_hh_tes!N27/RES_hh_num!N27)</f>
        <v>511.85262787469588</v>
      </c>
      <c r="O27" s="69">
        <f>IF(RES_hh_tes!O27=0,0,1000*11630*RES_hh_tes!O27/RES_hh_num!O27)</f>
        <v>449.52642408225842</v>
      </c>
      <c r="P27" s="69">
        <f>IF(RES_hh_tes!P27=0,0,1000*11630*RES_hh_tes!P27/RES_hh_num!P27)</f>
        <v>429.23889824623944</v>
      </c>
      <c r="Q27" s="69">
        <f>IF(RES_hh_tes!Q27=0,0,1000*11630*RES_hh_tes!Q27/RES_hh_num!Q27)</f>
        <v>344.37387110587122</v>
      </c>
      <c r="R27" s="69">
        <f>IF(RES_hh_tes!R27=0,0,1000*11630*RES_hh_tes!R27/RES_hh_num!R27)</f>
        <v>352.64163622155752</v>
      </c>
      <c r="S27" s="69">
        <f>IF(RES_hh_tes!S27=0,0,1000*11630*RES_hh_tes!S27/RES_hh_num!S27)</f>
        <v>331.09758346018765</v>
      </c>
      <c r="T27" s="69">
        <f>IF(RES_hh_tes!T27=0,0,1000*11630*RES_hh_tes!T27/RES_hh_num!T27)</f>
        <v>403.90514784889149</v>
      </c>
      <c r="U27" s="69">
        <f>IF(RES_hh_tes!U27=0,0,1000*11630*RES_hh_tes!U27/RES_hh_num!U27)</f>
        <v>419.11189740514106</v>
      </c>
      <c r="V27" s="69">
        <f>IF(RES_hh_tes!V27=0,0,1000*11630*RES_hh_tes!V27/RES_hh_num!V27)</f>
        <v>391.91785514627384</v>
      </c>
      <c r="W27" s="69">
        <f>IF(RES_hh_tes!W27=0,0,1000*11630*RES_hh_tes!W27/RES_hh_num!W27)</f>
        <v>413.33651595494393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458.77915333290315</v>
      </c>
      <c r="C28" s="72">
        <f>IF(RES_hh_tes!C28=0,0,1000*11630*RES_hh_tes!C28/RES_hh_num!C28)</f>
        <v>416.52660829780888</v>
      </c>
      <c r="D28" s="72">
        <f>IF(RES_hh_tes!D28=0,0,1000*11630*RES_hh_tes!D28/RES_hh_num!D28)</f>
        <v>448.8079718636983</v>
      </c>
      <c r="E28" s="72">
        <f>IF(RES_hh_tes!E28=0,0,1000*11630*RES_hh_tes!E28/RES_hh_num!E28)</f>
        <v>486.18962306033347</v>
      </c>
      <c r="F28" s="72">
        <f>IF(RES_hh_tes!F28=0,0,1000*11630*RES_hh_tes!F28/RES_hh_num!F28)</f>
        <v>431.92207482581324</v>
      </c>
      <c r="G28" s="72">
        <f>IF(RES_hh_tes!G28=0,0,1000*11630*RES_hh_tes!G28/RES_hh_num!G28)</f>
        <v>452.87185970847753</v>
      </c>
      <c r="H28" s="72">
        <f>IF(RES_hh_tes!H28=0,0,1000*11630*RES_hh_tes!H28/RES_hh_num!H28)</f>
        <v>532.92992521081749</v>
      </c>
      <c r="I28" s="72">
        <f>IF(RES_hh_tes!I28=0,0,1000*11630*RES_hh_tes!I28/RES_hh_num!I28)</f>
        <v>525.50312838814762</v>
      </c>
      <c r="J28" s="72">
        <f>IF(RES_hh_tes!J28=0,0,1000*11630*RES_hh_tes!J28/RES_hh_num!J28)</f>
        <v>537.20191848303728</v>
      </c>
      <c r="K28" s="72">
        <f>IF(RES_hh_tes!K28=0,0,1000*11630*RES_hh_tes!K28/RES_hh_num!K28)</f>
        <v>453.7339558884762</v>
      </c>
      <c r="L28" s="72">
        <f>IF(RES_hh_tes!L28=0,0,1000*11630*RES_hh_tes!L28/RES_hh_num!L28)</f>
        <v>500.7027018328032</v>
      </c>
      <c r="M28" s="72">
        <f>IF(RES_hh_tes!M28=0,0,1000*11630*RES_hh_tes!M28/RES_hh_num!M28)</f>
        <v>517.05724726867311</v>
      </c>
      <c r="N28" s="72">
        <f>IF(RES_hh_tes!N28=0,0,1000*11630*RES_hh_tes!N28/RES_hh_num!N28)</f>
        <v>488.57932763060882</v>
      </c>
      <c r="O28" s="72">
        <f>IF(RES_hh_tes!O28=0,0,1000*11630*RES_hh_tes!O28/RES_hh_num!O28)</f>
        <v>476.19596655492143</v>
      </c>
      <c r="P28" s="72">
        <f>IF(RES_hh_tes!P28=0,0,1000*11630*RES_hh_tes!P28/RES_hh_num!P28)</f>
        <v>421.445778629431</v>
      </c>
      <c r="Q28" s="72">
        <f>IF(RES_hh_tes!Q28=0,0,1000*11630*RES_hh_tes!Q28/RES_hh_num!Q28)</f>
        <v>348.20038039603287</v>
      </c>
      <c r="R28" s="72">
        <f>IF(RES_hh_tes!R28=0,0,1000*11630*RES_hh_tes!R28/RES_hh_num!R28)</f>
        <v>380.08621159937979</v>
      </c>
      <c r="S28" s="72">
        <f>IF(RES_hh_tes!S28=0,0,1000*11630*RES_hh_tes!S28/RES_hh_num!S28)</f>
        <v>428.20125600045327</v>
      </c>
      <c r="T28" s="72">
        <f>IF(RES_hh_tes!T28=0,0,1000*11630*RES_hh_tes!T28/RES_hh_num!T28)</f>
        <v>449.69153403556743</v>
      </c>
      <c r="U28" s="72">
        <f>IF(RES_hh_tes!U28=0,0,1000*11630*RES_hh_tes!U28/RES_hh_num!U28)</f>
        <v>394.00131084289649</v>
      </c>
      <c r="V28" s="72">
        <f>IF(RES_hh_tes!V28=0,0,1000*11630*RES_hh_tes!V28/RES_hh_num!V28)</f>
        <v>328.91371714278682</v>
      </c>
      <c r="W28" s="72">
        <f>IF(RES_hh_tes!W28=0,0,1000*11630*RES_hh_tes!W28/RES_hh_num!W28)</f>
        <v>437.8021598178305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454.86267211718086</v>
      </c>
      <c r="C29" s="72">
        <f>IF(RES_hh_tes!C29=0,0,1000*11630*RES_hh_tes!C29/RES_hh_num!C29)</f>
        <v>449.09553403993573</v>
      </c>
      <c r="D29" s="72">
        <f>IF(RES_hh_tes!D29=0,0,1000*11630*RES_hh_tes!D29/RES_hh_num!D29)</f>
        <v>448.36400817856367</v>
      </c>
      <c r="E29" s="72">
        <f>IF(RES_hh_tes!E29=0,0,1000*11630*RES_hh_tes!E29/RES_hh_num!E29)</f>
        <v>459.95208561393105</v>
      </c>
      <c r="F29" s="72">
        <f>IF(RES_hh_tes!F29=0,0,1000*11630*RES_hh_tes!F29/RES_hh_num!F29)</f>
        <v>445.07245339237511</v>
      </c>
      <c r="G29" s="72">
        <f>IF(RES_hh_tes!G29=0,0,1000*11630*RES_hh_tes!G29/RES_hh_num!G29)</f>
        <v>489.90917833857554</v>
      </c>
      <c r="H29" s="72">
        <f>IF(RES_hh_tes!H29=0,0,1000*11630*RES_hh_tes!H29/RES_hh_num!H29)</f>
        <v>533.46448088595537</v>
      </c>
      <c r="I29" s="72">
        <f>IF(RES_hh_tes!I29=0,0,1000*11630*RES_hh_tes!I29/RES_hh_num!I29)</f>
        <v>452.7719925158741</v>
      </c>
      <c r="J29" s="72">
        <f>IF(RES_hh_tes!J29=0,0,1000*11630*RES_hh_tes!J29/RES_hh_num!J29)</f>
        <v>488.2866760179175</v>
      </c>
      <c r="K29" s="72">
        <f>IF(RES_hh_tes!K29=0,0,1000*11630*RES_hh_tes!K29/RES_hh_num!K29)</f>
        <v>487.49255301728931</v>
      </c>
      <c r="L29" s="72">
        <f>IF(RES_hh_tes!L29=0,0,1000*11630*RES_hh_tes!L29/RES_hh_num!L29)</f>
        <v>481.63692142053145</v>
      </c>
      <c r="M29" s="72">
        <f>IF(RES_hh_tes!M29=0,0,1000*11630*RES_hh_tes!M29/RES_hh_num!M29)</f>
        <v>521.92575918725299</v>
      </c>
      <c r="N29" s="72">
        <f>IF(RES_hh_tes!N29=0,0,1000*11630*RES_hh_tes!N29/RES_hh_num!N29)</f>
        <v>527.40465838944988</v>
      </c>
      <c r="O29" s="72">
        <f>IF(RES_hh_tes!O29=0,0,1000*11630*RES_hh_tes!O29/RES_hh_num!O29)</f>
        <v>444.48472015735052</v>
      </c>
      <c r="P29" s="72">
        <f>IF(RES_hh_tes!P29=0,0,1000*11630*RES_hh_tes!P29/RES_hh_num!P29)</f>
        <v>413.16922144727829</v>
      </c>
      <c r="Q29" s="72">
        <f>IF(RES_hh_tes!Q29=0,0,1000*11630*RES_hh_tes!Q29/RES_hh_num!Q29)</f>
        <v>337.91485574264698</v>
      </c>
      <c r="R29" s="72">
        <f>IF(RES_hh_tes!R29=0,0,1000*11630*RES_hh_tes!R29/RES_hh_num!R29)</f>
        <v>363.87140874857113</v>
      </c>
      <c r="S29" s="72">
        <f>IF(RES_hh_tes!S29=0,0,1000*11630*RES_hh_tes!S29/RES_hh_num!S29)</f>
        <v>396.23536855390745</v>
      </c>
      <c r="T29" s="72">
        <f>IF(RES_hh_tes!T29=0,0,1000*11630*RES_hh_tes!T29/RES_hh_num!T29)</f>
        <v>381.8733205871647</v>
      </c>
      <c r="U29" s="72">
        <f>IF(RES_hh_tes!U29=0,0,1000*11630*RES_hh_tes!U29/RES_hh_num!U29)</f>
        <v>440.27826438573726</v>
      </c>
      <c r="V29" s="72">
        <f>IF(RES_hh_tes!V29=0,0,1000*11630*RES_hh_tes!V29/RES_hh_num!V29)</f>
        <v>412.30428922895521</v>
      </c>
      <c r="W29" s="72">
        <f>IF(RES_hh_tes!W29=0,0,1000*11630*RES_hh_tes!W29/RES_hh_num!W29)</f>
        <v>379.5293772541504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455.15471625349323</v>
      </c>
      <c r="C30" s="72">
        <f>IF(RES_hh_tes!C30=0,0,1000*11630*RES_hh_tes!C30/RES_hh_num!C30)</f>
        <v>451.0051195912647</v>
      </c>
      <c r="D30" s="72">
        <f>IF(RES_hh_tes!D30=0,0,1000*11630*RES_hh_tes!D30/RES_hh_num!D30)</f>
        <v>420.40999156213991</v>
      </c>
      <c r="E30" s="72">
        <f>IF(RES_hh_tes!E30=0,0,1000*11630*RES_hh_tes!E30/RES_hh_num!E30)</f>
        <v>442.28501199854549</v>
      </c>
      <c r="F30" s="72">
        <f>IF(RES_hh_tes!F30=0,0,1000*11630*RES_hh_tes!F30/RES_hh_num!F30)</f>
        <v>469.50945214241301</v>
      </c>
      <c r="G30" s="72">
        <f>IF(RES_hh_tes!G30=0,0,1000*11630*RES_hh_tes!G30/RES_hh_num!G30)</f>
        <v>475.42389208708943</v>
      </c>
      <c r="H30" s="72">
        <f>IF(RES_hh_tes!H30=0,0,1000*11630*RES_hh_tes!H30/RES_hh_num!H30)</f>
        <v>502.74659702836641</v>
      </c>
      <c r="I30" s="72">
        <f>IF(RES_hh_tes!I30=0,0,1000*11630*RES_hh_tes!I30/RES_hh_num!I30)</f>
        <v>525.30659871670264</v>
      </c>
      <c r="J30" s="72">
        <f>IF(RES_hh_tes!J30=0,0,1000*11630*RES_hh_tes!J30/RES_hh_num!J30)</f>
        <v>553.26874060630701</v>
      </c>
      <c r="K30" s="72">
        <f>IF(RES_hh_tes!K30=0,0,1000*11630*RES_hh_tes!K30/RES_hh_num!K30)</f>
        <v>514.12711609813471</v>
      </c>
      <c r="L30" s="72">
        <f>IF(RES_hh_tes!L30=0,0,1000*11630*RES_hh_tes!L30/RES_hh_num!L30)</f>
        <v>477.60803010335786</v>
      </c>
      <c r="M30" s="72">
        <f>IF(RES_hh_tes!M30=0,0,1000*11630*RES_hh_tes!M30/RES_hh_num!M30)</f>
        <v>514.2181261842228</v>
      </c>
      <c r="N30" s="72">
        <f>IF(RES_hh_tes!N30=0,0,1000*11630*RES_hh_tes!N30/RES_hh_num!N30)</f>
        <v>499.93391385783065</v>
      </c>
      <c r="O30" s="72">
        <f>IF(RES_hh_tes!O30=0,0,1000*11630*RES_hh_tes!O30/RES_hh_num!O30)</f>
        <v>435.93202078221668</v>
      </c>
      <c r="P30" s="72">
        <f>IF(RES_hh_tes!P30=0,0,1000*11630*RES_hh_tes!P30/RES_hh_num!P30)</f>
        <v>415.55328635531322</v>
      </c>
      <c r="Q30" s="72">
        <f>IF(RES_hh_tes!Q30=0,0,1000*11630*RES_hh_tes!Q30/RES_hh_num!Q30)</f>
        <v>335.76173138806229</v>
      </c>
      <c r="R30" s="72">
        <f>IF(RES_hh_tes!R30=0,0,1000*11630*RES_hh_tes!R30/RES_hh_num!R30)</f>
        <v>361.81564645198125</v>
      </c>
      <c r="S30" s="72">
        <f>IF(RES_hh_tes!S30=0,0,1000*11630*RES_hh_tes!S30/RES_hh_num!S30)</f>
        <v>334.46046848002351</v>
      </c>
      <c r="T30" s="72">
        <f>IF(RES_hh_tes!T30=0,0,1000*11630*RES_hh_tes!T30/RES_hh_num!T30)</f>
        <v>401.72219897989476</v>
      </c>
      <c r="U30" s="72">
        <f>IF(RES_hh_tes!U30=0,0,1000*11630*RES_hh_tes!U30/RES_hh_num!U30)</f>
        <v>405.55699346983238</v>
      </c>
      <c r="V30" s="72">
        <f>IF(RES_hh_tes!V30=0,0,1000*11630*RES_hh_tes!V30/RES_hh_num!V30)</f>
        <v>389.7089430737276</v>
      </c>
      <c r="W30" s="72">
        <f>IF(RES_hh_tes!W30=0,0,1000*11630*RES_hh_tes!W30/RES_hh_num!W30)</f>
        <v>428.94509067169753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455.24721303425201</v>
      </c>
      <c r="C31" s="72">
        <f>IF(RES_hh_tes!C31=0,0,1000*11630*RES_hh_tes!C31/RES_hh_num!C31)</f>
        <v>452.94768236403729</v>
      </c>
      <c r="D31" s="72">
        <f>IF(RES_hh_tes!D31=0,0,1000*11630*RES_hh_tes!D31/RES_hh_num!D31)</f>
        <v>433.29468811074338</v>
      </c>
      <c r="E31" s="72">
        <f>IF(RES_hh_tes!E31=0,0,1000*11630*RES_hh_tes!E31/RES_hh_num!E31)</f>
        <v>446.6962461119835</v>
      </c>
      <c r="F31" s="72">
        <f>IF(RES_hh_tes!F31=0,0,1000*11630*RES_hh_tes!F31/RES_hh_num!F31)</f>
        <v>463.76808513854468</v>
      </c>
      <c r="G31" s="72">
        <f>IF(RES_hh_tes!G31=0,0,1000*11630*RES_hh_tes!G31/RES_hh_num!G31)</f>
        <v>478.84856270621117</v>
      </c>
      <c r="H31" s="72">
        <f>IF(RES_hh_tes!H31=0,0,1000*11630*RES_hh_tes!H31/RES_hh_num!H31)</f>
        <v>508.82224754642829</v>
      </c>
      <c r="I31" s="72">
        <f>IF(RES_hh_tes!I31=0,0,1000*11630*RES_hh_tes!I31/RES_hh_num!I31)</f>
        <v>494.17135365059949</v>
      </c>
      <c r="J31" s="72">
        <f>IF(RES_hh_tes!J31=0,0,1000*11630*RES_hh_tes!J31/RES_hh_num!J31)</f>
        <v>535.91357533631106</v>
      </c>
      <c r="K31" s="72">
        <f>IF(RES_hh_tes!K31=0,0,1000*11630*RES_hh_tes!K31/RES_hh_num!K31)</f>
        <v>521.28786880739483</v>
      </c>
      <c r="L31" s="72">
        <f>IF(RES_hh_tes!L31=0,0,1000*11630*RES_hh_tes!L31/RES_hh_num!L31)</f>
        <v>476.41495262480515</v>
      </c>
      <c r="M31" s="72">
        <f>IF(RES_hh_tes!M31=0,0,1000*11630*RES_hh_tes!M31/RES_hh_num!M31)</f>
        <v>498.25249979733184</v>
      </c>
      <c r="N31" s="72">
        <f>IF(RES_hh_tes!N31=0,0,1000*11630*RES_hh_tes!N31/RES_hh_num!N31)</f>
        <v>494.33651296473317</v>
      </c>
      <c r="O31" s="72">
        <f>IF(RES_hh_tes!O31=0,0,1000*11630*RES_hh_tes!O31/RES_hh_num!O31)</f>
        <v>442.03045395482008</v>
      </c>
      <c r="P31" s="72">
        <f>IF(RES_hh_tes!P31=0,0,1000*11630*RES_hh_tes!P31/RES_hh_num!P31)</f>
        <v>410.86419476017079</v>
      </c>
      <c r="Q31" s="72">
        <f>IF(RES_hh_tes!Q31=0,0,1000*11630*RES_hh_tes!Q31/RES_hh_num!Q31)</f>
        <v>368.65921853972361</v>
      </c>
      <c r="R31" s="72">
        <f>IF(RES_hh_tes!R31=0,0,1000*11630*RES_hh_tes!R31/RES_hh_num!R31)</f>
        <v>359.44243772284386</v>
      </c>
      <c r="S31" s="72">
        <f>IF(RES_hh_tes!S31=0,0,1000*11630*RES_hh_tes!S31/RES_hh_num!S31)</f>
        <v>359.96365622417517</v>
      </c>
      <c r="T31" s="72">
        <f>IF(RES_hh_tes!T31=0,0,1000*11630*RES_hh_tes!T31/RES_hh_num!T31)</f>
        <v>383.93298544396447</v>
      </c>
      <c r="U31" s="72">
        <f>IF(RES_hh_tes!U31=0,0,1000*11630*RES_hh_tes!U31/RES_hh_num!U31)</f>
        <v>397.03073565576676</v>
      </c>
      <c r="V31" s="72">
        <f>IF(RES_hh_tes!V31=0,0,1000*11630*RES_hh_tes!V31/RES_hh_num!V31)</f>
        <v>392.38161803019381</v>
      </c>
      <c r="W31" s="72">
        <f>IF(RES_hh_tes!W31=0,0,1000*11630*RES_hh_tes!W31/RES_hh_num!W31)</f>
        <v>414.66888825876941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426.5637643073249</v>
      </c>
      <c r="C32" s="77">
        <f>IF(RES_hh_tes!C32=0,0,1000*11630*RES_hh_tes!C32/RES_hh_num!C32)</f>
        <v>512.03403743259423</v>
      </c>
      <c r="D32" s="77">
        <f>IF(RES_hh_tes!D32=0,0,1000*11630*RES_hh_tes!D32/RES_hh_num!D32)</f>
        <v>258.46626537962135</v>
      </c>
      <c r="E32" s="77">
        <f>IF(RES_hh_tes!E32=0,0,1000*11630*RES_hh_tes!E32/RES_hh_num!E32)</f>
        <v>368.72654187826799</v>
      </c>
      <c r="F32" s="77">
        <f>IF(RES_hh_tes!F32=0,0,1000*11630*RES_hh_tes!F32/RES_hh_num!F32)</f>
        <v>516.77699248450563</v>
      </c>
      <c r="G32" s="77">
        <f>IF(RES_hh_tes!G32=0,0,1000*11630*RES_hh_tes!G32/RES_hh_num!G32)</f>
        <v>392.749296856934</v>
      </c>
      <c r="H32" s="77">
        <f>IF(RES_hh_tes!H32=0,0,1000*11630*RES_hh_tes!H32/RES_hh_num!H32)</f>
        <v>502.61696520741896</v>
      </c>
      <c r="I32" s="77">
        <f>IF(RES_hh_tes!I32=0,0,1000*11630*RES_hh_tes!I32/RES_hh_num!I32)</f>
        <v>568.96569788270779</v>
      </c>
      <c r="J32" s="77">
        <f>IF(RES_hh_tes!J32=0,0,1000*11630*RES_hh_tes!J32/RES_hh_num!J32)</f>
        <v>603.30369406305522</v>
      </c>
      <c r="K32" s="77">
        <f>IF(RES_hh_tes!K32=0,0,1000*11630*RES_hh_tes!K32/RES_hh_num!K32)</f>
        <v>568.69275074493351</v>
      </c>
      <c r="L32" s="77">
        <f>IF(RES_hh_tes!L32=0,0,1000*11630*RES_hh_tes!L32/RES_hh_num!L32)</f>
        <v>420.01281236092984</v>
      </c>
      <c r="M32" s="77">
        <f>IF(RES_hh_tes!M32=0,0,1000*11630*RES_hh_tes!M32/RES_hh_num!M32)</f>
        <v>488.23959624579817</v>
      </c>
      <c r="N32" s="77">
        <f>IF(RES_hh_tes!N32=0,0,1000*11630*RES_hh_tes!N32/RES_hh_num!N32)</f>
        <v>502.2649875213387</v>
      </c>
      <c r="O32" s="77">
        <f>IF(RES_hh_tes!O32=0,0,1000*11630*RES_hh_tes!O32/RES_hh_num!O32)</f>
        <v>460.42244344598333</v>
      </c>
      <c r="P32" s="77">
        <f>IF(RES_hh_tes!P32=0,0,1000*11630*RES_hh_tes!P32/RES_hh_num!P32)</f>
        <v>458.59033302656422</v>
      </c>
      <c r="Q32" s="77">
        <f>IF(RES_hh_tes!Q32=0,0,1000*11630*RES_hh_tes!Q32/RES_hh_num!Q32)</f>
        <v>345.9366479295831</v>
      </c>
      <c r="R32" s="77">
        <f>IF(RES_hh_tes!R32=0,0,1000*11630*RES_hh_tes!R32/RES_hh_num!R32)</f>
        <v>327.86294437130181</v>
      </c>
      <c r="S32" s="77">
        <f>IF(RES_hh_tes!S32=0,0,1000*11630*RES_hh_tes!S32/RES_hh_num!S32)</f>
        <v>211.81357029564418</v>
      </c>
      <c r="T32" s="77">
        <f>IF(RES_hh_tes!T32=0,0,1000*11630*RES_hh_tes!T32/RES_hh_num!T32)</f>
        <v>448.1980510507035</v>
      </c>
      <c r="U32" s="77">
        <f>IF(RES_hh_tes!U32=0,0,1000*11630*RES_hh_tes!U32/RES_hh_num!U32)</f>
        <v>403.1987381954591</v>
      </c>
      <c r="V32" s="77">
        <f>IF(RES_hh_tes!V32=0,0,1000*11630*RES_hh_tes!V32/RES_hh_num!V32)</f>
        <v>370.49073879290307</v>
      </c>
      <c r="W32" s="77">
        <f>IF(RES_hh_tes!W32=0,0,1000*11630*RES_hh_tes!W32/RES_hh_num!W32)</f>
        <v>436.5582202309007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396.39983760240176</v>
      </c>
      <c r="C3" s="65">
        <f>IF(RES_hh_emi!C3=0,0,1000000*RES_hh_emi!C3/RES_hh_num!C3)</f>
        <v>401.25322343413279</v>
      </c>
      <c r="D3" s="65">
        <f>IF(RES_hh_emi!D3=0,0,1000000*RES_hh_emi!D3/RES_hh_num!D3)</f>
        <v>423.9263278040487</v>
      </c>
      <c r="E3" s="65">
        <f>IF(RES_hh_emi!E3=0,0,1000000*RES_hh_emi!E3/RES_hh_num!E3)</f>
        <v>449.14633172738712</v>
      </c>
      <c r="F3" s="65">
        <f>IF(RES_hh_emi!F3=0,0,1000000*RES_hh_emi!F3/RES_hh_num!F3)</f>
        <v>443.65731891785816</v>
      </c>
      <c r="G3" s="65">
        <f>IF(RES_hh_emi!G3=0,0,1000000*RES_hh_emi!G3/RES_hh_num!G3)</f>
        <v>475.85930812596615</v>
      </c>
      <c r="H3" s="65">
        <f>IF(RES_hh_emi!H3=0,0,1000000*RES_hh_emi!H3/RES_hh_num!H3)</f>
        <v>518.10649226433361</v>
      </c>
      <c r="I3" s="65">
        <f>IF(RES_hh_emi!I3=0,0,1000000*RES_hh_emi!I3/RES_hh_num!I3)</f>
        <v>513.89222721013618</v>
      </c>
      <c r="J3" s="65">
        <f>IF(RES_hh_emi!J3=0,0,1000000*RES_hh_emi!J3/RES_hh_num!J3)</f>
        <v>502.07349302624488</v>
      </c>
      <c r="K3" s="65">
        <f>IF(RES_hh_emi!K3=0,0,1000000*RES_hh_emi!K3/RES_hh_num!K3)</f>
        <v>497.03512889245161</v>
      </c>
      <c r="L3" s="65">
        <f>IF(RES_hh_emi!L3=0,0,1000000*RES_hh_emi!L3/RES_hh_num!L3)</f>
        <v>578.40732034338214</v>
      </c>
      <c r="M3" s="65">
        <f>IF(RES_hh_emi!M3=0,0,1000000*RES_hh_emi!M3/RES_hh_num!M3)</f>
        <v>579.59385282181699</v>
      </c>
      <c r="N3" s="65">
        <f>IF(RES_hh_emi!N3=0,0,1000000*RES_hh_emi!N3/RES_hh_num!N3)</f>
        <v>576.06553694283093</v>
      </c>
      <c r="O3" s="65">
        <f>IF(RES_hh_emi!O3=0,0,1000000*RES_hh_emi!O3/RES_hh_num!O3)</f>
        <v>537.84592671862879</v>
      </c>
      <c r="P3" s="65">
        <f>IF(RES_hh_emi!P3=0,0,1000000*RES_hh_emi!P3/RES_hh_num!P3)</f>
        <v>498.24657277174344</v>
      </c>
      <c r="Q3" s="65">
        <f>IF(RES_hh_emi!Q3=0,0,1000000*RES_hh_emi!Q3/RES_hh_num!Q3)</f>
        <v>451.08531538339679</v>
      </c>
      <c r="R3" s="65">
        <f>IF(RES_hh_emi!R3=0,0,1000000*RES_hh_emi!R3/RES_hh_num!R3)</f>
        <v>521.14467476207653</v>
      </c>
      <c r="S3" s="65">
        <f>IF(RES_hh_emi!S3=0,0,1000000*RES_hh_emi!S3/RES_hh_num!S3)</f>
        <v>574.38024501104132</v>
      </c>
      <c r="T3" s="65">
        <f>IF(RES_hh_emi!T3=0,0,1000000*RES_hh_emi!T3/RES_hh_num!T3)</f>
        <v>612.54169904417768</v>
      </c>
      <c r="U3" s="65">
        <f>IF(RES_hh_emi!U3=0,0,1000000*RES_hh_emi!U3/RES_hh_num!U3)</f>
        <v>568.44998267785149</v>
      </c>
      <c r="V3" s="65">
        <f>IF(RES_hh_emi!V3=0,0,1000000*RES_hh_emi!V3/RES_hh_num!V3)</f>
        <v>549.88446382304903</v>
      </c>
      <c r="W3" s="65">
        <f>IF(RES_hh_emi!W3=0,0,1000000*RES_hh_emi!W3/RES_hh_num!W3)</f>
        <v>631.97579894102921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232.08422295150416</v>
      </c>
      <c r="C4" s="69">
        <f>IF(RES_hh_emi!C4=0,0,1000000*RES_hh_emi!C4/RES_hh_num!C4)</f>
        <v>238.63241424505924</v>
      </c>
      <c r="D4" s="69">
        <f>IF(RES_hh_emi!D4=0,0,1000000*RES_hh_emi!D4/RES_hh_num!D4)</f>
        <v>264.91875960510811</v>
      </c>
      <c r="E4" s="69">
        <f>IF(RES_hh_emi!E4=0,0,1000000*RES_hh_emi!E4/RES_hh_num!E4)</f>
        <v>290.27014911380496</v>
      </c>
      <c r="F4" s="69">
        <f>IF(RES_hh_emi!F4=0,0,1000000*RES_hh_emi!F4/RES_hh_num!F4)</f>
        <v>296.40490224295928</v>
      </c>
      <c r="G4" s="69">
        <f>IF(RES_hh_emi!G4=0,0,1000000*RES_hh_emi!G4/RES_hh_num!G4)</f>
        <v>327.02871237894311</v>
      </c>
      <c r="H4" s="69">
        <f>IF(RES_hh_emi!H4=0,0,1000000*RES_hh_emi!H4/RES_hh_num!H4)</f>
        <v>375.5462779352489</v>
      </c>
      <c r="I4" s="69">
        <f>IF(RES_hh_emi!I4=0,0,1000000*RES_hh_emi!I4/RES_hh_num!I4)</f>
        <v>398.69389578249309</v>
      </c>
      <c r="J4" s="69">
        <f>IF(RES_hh_emi!J4=0,0,1000000*RES_hh_emi!J4/RES_hh_num!J4)</f>
        <v>390.95087326764201</v>
      </c>
      <c r="K4" s="69">
        <f>IF(RES_hh_emi!K4=0,0,1000000*RES_hh_emi!K4/RES_hh_num!K4)</f>
        <v>386.38028441321433</v>
      </c>
      <c r="L4" s="69">
        <f>IF(RES_hh_emi!L4=0,0,1000000*RES_hh_emi!L4/RES_hh_num!L4)</f>
        <v>460.77793997236353</v>
      </c>
      <c r="M4" s="69">
        <f>IF(RES_hh_emi!M4=0,0,1000000*RES_hh_emi!M4/RES_hh_num!M4)</f>
        <v>447.50682945139016</v>
      </c>
      <c r="N4" s="69">
        <f>IF(RES_hh_emi!N4=0,0,1000000*RES_hh_emi!N4/RES_hh_num!N4)</f>
        <v>442.15407087225736</v>
      </c>
      <c r="O4" s="69">
        <f>IF(RES_hh_emi!O4=0,0,1000000*RES_hh_emi!O4/RES_hh_num!O4)</f>
        <v>421.04598293539686</v>
      </c>
      <c r="P4" s="69">
        <f>IF(RES_hh_emi!P4=0,0,1000000*RES_hh_emi!P4/RES_hh_num!P4)</f>
        <v>387.16799136071728</v>
      </c>
      <c r="Q4" s="69">
        <f>IF(RES_hh_emi!Q4=0,0,1000000*RES_hh_emi!Q4/RES_hh_num!Q4)</f>
        <v>353.25469734616445</v>
      </c>
      <c r="R4" s="69">
        <f>IF(RES_hh_emi!R4=0,0,1000000*RES_hh_emi!R4/RES_hh_num!R4)</f>
        <v>411.5213622831028</v>
      </c>
      <c r="S4" s="69">
        <f>IF(RES_hh_emi!S4=0,0,1000000*RES_hh_emi!S4/RES_hh_num!S4)</f>
        <v>457.30301485639632</v>
      </c>
      <c r="T4" s="69">
        <f>IF(RES_hh_emi!T4=0,0,1000000*RES_hh_emi!T4/RES_hh_num!T4)</f>
        <v>493.03641324983516</v>
      </c>
      <c r="U4" s="69">
        <f>IF(RES_hh_emi!U4=0,0,1000000*RES_hh_emi!U4/RES_hh_num!U4)</f>
        <v>445.22606118934203</v>
      </c>
      <c r="V4" s="69">
        <f>IF(RES_hh_emi!V4=0,0,1000000*RES_hh_emi!V4/RES_hh_num!V4)</f>
        <v>439.59372541714197</v>
      </c>
      <c r="W4" s="69">
        <f>IF(RES_hh_emi!W4=0,0,1000000*RES_hh_emi!W4/RES_hh_num!W4)</f>
        <v>514.88061662299026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3220.9027909065476</v>
      </c>
      <c r="C5" s="72">
        <f>IF(RES_hh_emi!C5=0,0,1000000*RES_hh_emi!C5/RES_hh_num!C5)</f>
        <v>3084.0194283733053</v>
      </c>
      <c r="D5" s="72">
        <f>IF(RES_hh_emi!D5=0,0,1000000*RES_hh_emi!D5/RES_hh_num!D5)</f>
        <v>3511.4029233043771</v>
      </c>
      <c r="E5" s="72">
        <f>IF(RES_hh_emi!E5=0,0,1000000*RES_hh_emi!E5/RES_hh_num!E5)</f>
        <v>3762.5232338744936</v>
      </c>
      <c r="F5" s="72">
        <f>IF(RES_hh_emi!F5=0,0,1000000*RES_hh_emi!F5/RES_hh_num!F5)</f>
        <v>3287.2830045413762</v>
      </c>
      <c r="G5" s="72">
        <f>IF(RES_hh_emi!G5=0,0,1000000*RES_hh_emi!G5/RES_hh_num!G5)</f>
        <v>3454.921763162044</v>
      </c>
      <c r="H5" s="72">
        <f>IF(RES_hh_emi!H5=0,0,1000000*RES_hh_emi!H5/RES_hh_num!H5)</f>
        <v>3997.3212804706409</v>
      </c>
      <c r="I5" s="72">
        <f>IF(RES_hh_emi!I5=0,0,1000000*RES_hh_emi!I5/RES_hh_num!I5)</f>
        <v>3922.8740352015907</v>
      </c>
      <c r="J5" s="72">
        <f>IF(RES_hh_emi!J5=0,0,1000000*RES_hh_emi!J5/RES_hh_num!J5)</f>
        <v>3874.7657846155917</v>
      </c>
      <c r="K5" s="72">
        <f>IF(RES_hh_emi!K5=0,0,1000000*RES_hh_emi!K5/RES_hh_num!K5)</f>
        <v>3484.5112784132302</v>
      </c>
      <c r="L5" s="72">
        <f>IF(RES_hh_emi!L5=0,0,1000000*RES_hh_emi!L5/RES_hh_num!L5)</f>
        <v>4192.0279197629834</v>
      </c>
      <c r="M5" s="72">
        <f>IF(RES_hh_emi!M5=0,0,1000000*RES_hh_emi!M5/RES_hh_num!M5)</f>
        <v>4027.139911323357</v>
      </c>
      <c r="N5" s="72">
        <f>IF(RES_hh_emi!N5=0,0,1000000*RES_hh_emi!N5/RES_hh_num!N5)</f>
        <v>3894.2777416527824</v>
      </c>
      <c r="O5" s="72">
        <f>IF(RES_hh_emi!O5=0,0,1000000*RES_hh_emi!O5/RES_hh_num!O5)</f>
        <v>4077.8240868222397</v>
      </c>
      <c r="P5" s="72">
        <f>IF(RES_hh_emi!P5=0,0,1000000*RES_hh_emi!P5/RES_hh_num!P5)</f>
        <v>3692.2073586300735</v>
      </c>
      <c r="Q5" s="72">
        <f>IF(RES_hh_emi!Q5=0,0,1000000*RES_hh_emi!Q5/RES_hh_num!Q5)</f>
        <v>3228.143903346026</v>
      </c>
      <c r="R5" s="72">
        <f>IF(RES_hh_emi!R5=0,0,1000000*RES_hh_emi!R5/RES_hh_num!R5)</f>
        <v>3631.9738423201347</v>
      </c>
      <c r="S5" s="72">
        <f>IF(RES_hh_emi!S5=0,0,1000000*RES_hh_emi!S5/RES_hh_num!S5)</f>
        <v>4102.7398988305804</v>
      </c>
      <c r="T5" s="72">
        <f>IF(RES_hh_emi!T5=0,0,1000000*RES_hh_emi!T5/RES_hh_num!T5)</f>
        <v>4443.930448411932</v>
      </c>
      <c r="U5" s="72">
        <f>IF(RES_hh_emi!U5=0,0,1000000*RES_hh_emi!U5/RES_hh_num!U5)</f>
        <v>3891.3234715696021</v>
      </c>
      <c r="V5" s="72">
        <f>IF(RES_hh_emi!V5=0,0,1000000*RES_hh_emi!V5/RES_hh_num!V5)</f>
        <v>3557.447358175431</v>
      </c>
      <c r="W5" s="72">
        <f>IF(RES_hh_emi!W5=0,0,1000000*RES_hh_emi!W5/RES_hh_num!W5)</f>
        <v>4449.6898965444907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2331.3065391358059</v>
      </c>
      <c r="C6" s="72">
        <f>IF(RES_hh_emi!C6=0,0,1000000*RES_hh_emi!C6/RES_hh_num!C6)</f>
        <v>2429.4709951377727</v>
      </c>
      <c r="D6" s="72">
        <f>IF(RES_hh_emi!D6=0,0,1000000*RES_hh_emi!D6/RES_hh_num!D6)</f>
        <v>2572.6147524862818</v>
      </c>
      <c r="E6" s="72">
        <f>IF(RES_hh_emi!E6=0,0,1000000*RES_hh_emi!E6/RES_hh_num!E6)</f>
        <v>2637.3314600627314</v>
      </c>
      <c r="F6" s="72">
        <f>IF(RES_hh_emi!F6=0,0,1000000*RES_hh_emi!F6/RES_hh_num!F6)</f>
        <v>2543.0627715126202</v>
      </c>
      <c r="G6" s="72">
        <f>IF(RES_hh_emi!G6=0,0,1000000*RES_hh_emi!G6/RES_hh_num!G6)</f>
        <v>2848.1870119250329</v>
      </c>
      <c r="H6" s="72">
        <f>IF(RES_hh_emi!H6=0,0,1000000*RES_hh_emi!H6/RES_hh_num!H6)</f>
        <v>2931.2866436942477</v>
      </c>
      <c r="I6" s="72">
        <f>IF(RES_hh_emi!I6=0,0,1000000*RES_hh_emi!I6/RES_hh_num!I6)</f>
        <v>2441.9644613533465</v>
      </c>
      <c r="J6" s="72">
        <f>IF(RES_hh_emi!J6=0,0,1000000*RES_hh_emi!J6/RES_hh_num!J6)</f>
        <v>2263.879381168656</v>
      </c>
      <c r="K6" s="72">
        <f>IF(RES_hh_emi!K6=0,0,1000000*RES_hh_emi!K6/RES_hh_num!K6)</f>
        <v>2341.5624124161195</v>
      </c>
      <c r="L6" s="72">
        <f>IF(RES_hh_emi!L6=0,0,1000000*RES_hh_emi!L6/RES_hh_num!L6)</f>
        <v>2675.8299317111082</v>
      </c>
      <c r="M6" s="72">
        <f>IF(RES_hh_emi!M6=0,0,1000000*RES_hh_emi!M6/RES_hh_num!M6)</f>
        <v>2831.941006399546</v>
      </c>
      <c r="N6" s="72">
        <f>IF(RES_hh_emi!N6=0,0,1000000*RES_hh_emi!N6/RES_hh_num!N6)</f>
        <v>2806.2349488143614</v>
      </c>
      <c r="O6" s="72">
        <f>IF(RES_hh_emi!O6=0,0,1000000*RES_hh_emi!O6/RES_hh_num!O6)</f>
        <v>2530.6064441051908</v>
      </c>
      <c r="P6" s="72">
        <f>IF(RES_hh_emi!P6=0,0,1000000*RES_hh_emi!P6/RES_hh_num!P6)</f>
        <v>2350.1310735170437</v>
      </c>
      <c r="Q6" s="72">
        <f>IF(RES_hh_emi!Q6=0,0,1000000*RES_hh_emi!Q6/RES_hh_num!Q6)</f>
        <v>2148.3241577184704</v>
      </c>
      <c r="R6" s="72">
        <f>IF(RES_hh_emi!R6=0,0,1000000*RES_hh_emi!R6/RES_hh_num!R6)</f>
        <v>2494.3494941565978</v>
      </c>
      <c r="S6" s="72">
        <f>IF(RES_hh_emi!S6=0,0,1000000*RES_hh_emi!S6/RES_hh_num!S6)</f>
        <v>2801.650640809446</v>
      </c>
      <c r="T6" s="72">
        <f>IF(RES_hh_emi!T6=0,0,1000000*RES_hh_emi!T6/RES_hh_num!T6)</f>
        <v>2332.5466825094782</v>
      </c>
      <c r="U6" s="72">
        <f>IF(RES_hh_emi!U6=0,0,1000000*RES_hh_emi!U6/RES_hh_num!U6)</f>
        <v>2620.4351285930411</v>
      </c>
      <c r="V6" s="72">
        <f>IF(RES_hh_emi!V6=0,0,1000000*RES_hh_emi!V6/RES_hh_num!V6)</f>
        <v>2621.1484098185601</v>
      </c>
      <c r="W6" s="72">
        <f>IF(RES_hh_emi!W6=0,0,1000000*RES_hh_emi!W6/RES_hh_num!W6)</f>
        <v>2795.6137165623113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0</v>
      </c>
      <c r="C7" s="72">
        <f>IF(RES_hh_emi!C7=0,0,1000000*RES_hh_emi!C7/RES_hh_num!C7)</f>
        <v>0</v>
      </c>
      <c r="D7" s="72">
        <f>IF(RES_hh_emi!D7=0,0,1000000*RES_hh_emi!D7/RES_hh_num!D7)</f>
        <v>0</v>
      </c>
      <c r="E7" s="72">
        <f>IF(RES_hh_emi!E7=0,0,1000000*RES_hh_emi!E7/RES_hh_num!E7)</f>
        <v>0</v>
      </c>
      <c r="F7" s="72">
        <f>IF(RES_hh_emi!F7=0,0,1000000*RES_hh_emi!F7/RES_hh_num!F7)</f>
        <v>0</v>
      </c>
      <c r="G7" s="72">
        <f>IF(RES_hh_emi!G7=0,0,1000000*RES_hh_emi!G7/RES_hh_num!G7)</f>
        <v>4264.2649377273228</v>
      </c>
      <c r="H7" s="72">
        <f>IF(RES_hh_emi!H7=0,0,1000000*RES_hh_emi!H7/RES_hh_num!H7)</f>
        <v>3045.7861835955409</v>
      </c>
      <c r="I7" s="72">
        <f>IF(RES_hh_emi!I7=0,0,1000000*RES_hh_emi!I7/RES_hh_num!I7)</f>
        <v>2209.2541262809273</v>
      </c>
      <c r="J7" s="72">
        <f>IF(RES_hh_emi!J7=0,0,1000000*RES_hh_emi!J7/RES_hh_num!J7)</f>
        <v>2613.6853561553589</v>
      </c>
      <c r="K7" s="72">
        <f>IF(RES_hh_emi!K7=0,0,1000000*RES_hh_emi!K7/RES_hh_num!K7)</f>
        <v>2434.2469642079777</v>
      </c>
      <c r="L7" s="72">
        <f>IF(RES_hh_emi!L7=0,0,1000000*RES_hh_emi!L7/RES_hh_num!L7)</f>
        <v>3501.282842833933</v>
      </c>
      <c r="M7" s="72">
        <f>IF(RES_hh_emi!M7=0,0,1000000*RES_hh_emi!M7/RES_hh_num!M7)</f>
        <v>3041.4960216421205</v>
      </c>
      <c r="N7" s="72">
        <f>IF(RES_hh_emi!N7=0,0,1000000*RES_hh_emi!N7/RES_hh_num!N7)</f>
        <v>3875.9898738624865</v>
      </c>
      <c r="O7" s="72">
        <f>IF(RES_hh_emi!O7=0,0,1000000*RES_hh_emi!O7/RES_hh_num!O7)</f>
        <v>2957.6881211057689</v>
      </c>
      <c r="P7" s="72">
        <f>IF(RES_hh_emi!P7=0,0,1000000*RES_hh_emi!P7/RES_hh_num!P7)</f>
        <v>3000.3544358819977</v>
      </c>
      <c r="Q7" s="72">
        <f>IF(RES_hh_emi!Q7=0,0,1000000*RES_hh_emi!Q7/RES_hh_num!Q7)</f>
        <v>2268.2751615941088</v>
      </c>
      <c r="R7" s="72">
        <f>IF(RES_hh_emi!R7=0,0,1000000*RES_hh_emi!R7/RES_hh_num!R7)</f>
        <v>2846.984661030463</v>
      </c>
      <c r="S7" s="72">
        <f>IF(RES_hh_emi!S7=0,0,1000000*RES_hh_emi!S7/RES_hh_num!S7)</f>
        <v>3135.4488064314373</v>
      </c>
      <c r="T7" s="72">
        <f>IF(RES_hh_emi!T7=0,0,1000000*RES_hh_emi!T7/RES_hh_num!T7)</f>
        <v>3217.8833054941992</v>
      </c>
      <c r="U7" s="72">
        <f>IF(RES_hh_emi!U7=0,0,1000000*RES_hh_emi!U7/RES_hh_num!U7)</f>
        <v>2910.9495857114571</v>
      </c>
      <c r="V7" s="72">
        <f>IF(RES_hh_emi!V7=0,0,1000000*RES_hh_emi!V7/RES_hh_num!V7)</f>
        <v>2917.9596441317208</v>
      </c>
      <c r="W7" s="72">
        <f>IF(RES_hh_emi!W7=0,0,1000000*RES_hh_emi!W7/RES_hh_num!W7)</f>
        <v>3245.2470588571719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2146.2783726487901</v>
      </c>
      <c r="C8" s="72">
        <f>IF(RES_hh_emi!C8=0,0,1000000*RES_hh_emi!C8/RES_hh_num!C8)</f>
        <v>2231.1344484960277</v>
      </c>
      <c r="D8" s="72">
        <f>IF(RES_hh_emi!D8=0,0,1000000*RES_hh_emi!D8/RES_hh_num!D8)</f>
        <v>2247.9749649872097</v>
      </c>
      <c r="E8" s="72">
        <f>IF(RES_hh_emi!E8=0,0,1000000*RES_hh_emi!E8/RES_hh_num!E8)</f>
        <v>2285.1837011619623</v>
      </c>
      <c r="F8" s="72">
        <f>IF(RES_hh_emi!F8=0,0,1000000*RES_hh_emi!F8/RES_hh_num!F8)</f>
        <v>2330.9618361314892</v>
      </c>
      <c r="G8" s="72">
        <f>IF(RES_hh_emi!G8=0,0,1000000*RES_hh_emi!G8/RES_hh_num!G8)</f>
        <v>2369.3668805328321</v>
      </c>
      <c r="H8" s="72">
        <f>IF(RES_hh_emi!H8=0,0,1000000*RES_hh_emi!H8/RES_hh_num!H8)</f>
        <v>2402.5466744458695</v>
      </c>
      <c r="I8" s="72">
        <f>IF(RES_hh_emi!I8=0,0,1000000*RES_hh_emi!I8/RES_hh_num!I8)</f>
        <v>2450.6449141246526</v>
      </c>
      <c r="J8" s="72">
        <f>IF(RES_hh_emi!J8=0,0,1000000*RES_hh_emi!J8/RES_hh_num!J8)</f>
        <v>2364.636837386794</v>
      </c>
      <c r="K8" s="72">
        <f>IF(RES_hh_emi!K8=0,0,1000000*RES_hh_emi!K8/RES_hh_num!K8)</f>
        <v>2339.0653774366883</v>
      </c>
      <c r="L8" s="72">
        <f>IF(RES_hh_emi!L8=0,0,1000000*RES_hh_emi!L8/RES_hh_num!L8)</f>
        <v>2561.6207397626767</v>
      </c>
      <c r="M8" s="72">
        <f>IF(RES_hh_emi!M8=0,0,1000000*RES_hh_emi!M8/RES_hh_num!M8)</f>
        <v>2363.3019184340005</v>
      </c>
      <c r="N8" s="72">
        <f>IF(RES_hh_emi!N8=0,0,1000000*RES_hh_emi!N8/RES_hh_num!N8)</f>
        <v>2288.7207439671429</v>
      </c>
      <c r="O8" s="72">
        <f>IF(RES_hh_emi!O8=0,0,1000000*RES_hh_emi!O8/RES_hh_num!O8)</f>
        <v>2138.4066035278174</v>
      </c>
      <c r="P8" s="72">
        <f>IF(RES_hh_emi!P8=0,0,1000000*RES_hh_emi!P8/RES_hh_num!P8)</f>
        <v>2017.4993070690978</v>
      </c>
      <c r="Q8" s="72">
        <f>IF(RES_hh_emi!Q8=0,0,1000000*RES_hh_emi!Q8/RES_hh_num!Q8)</f>
        <v>1954.3199433568172</v>
      </c>
      <c r="R8" s="72">
        <f>IF(RES_hh_emi!R8=0,0,1000000*RES_hh_emi!R8/RES_hh_num!R8)</f>
        <v>2140.4933623954253</v>
      </c>
      <c r="S8" s="72">
        <f>IF(RES_hh_emi!S8=0,0,1000000*RES_hh_emi!S8/RES_hh_num!S8)</f>
        <v>2145.9854195374928</v>
      </c>
      <c r="T8" s="72">
        <f>IF(RES_hh_emi!T8=0,0,1000000*RES_hh_emi!T8/RES_hh_num!T8)</f>
        <v>2170.2476902444805</v>
      </c>
      <c r="U8" s="72">
        <f>IF(RES_hh_emi!U8=0,0,1000000*RES_hh_emi!U8/RES_hh_num!U8)</f>
        <v>1992.6100221448048</v>
      </c>
      <c r="V8" s="72">
        <f>IF(RES_hh_emi!V8=0,0,1000000*RES_hh_emi!V8/RES_hh_num!V8)</f>
        <v>2016.6837600155759</v>
      </c>
      <c r="W8" s="72">
        <f>IF(RES_hh_emi!W8=0,0,1000000*RES_hh_emi!W8/RES_hh_num!W8)</f>
        <v>2324.0379329253115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11.810373070326785</v>
      </c>
      <c r="C17" s="69">
        <f>IF(RES_hh_emi!C17=0,0,1000000*RES_hh_emi!C17/RES_hh_num!C17)</f>
        <v>12.162695841320184</v>
      </c>
      <c r="D17" s="69">
        <f>IF(RES_hh_emi!D17=0,0,1000000*RES_hh_emi!D17/RES_hh_num!D17)</f>
        <v>12.493002650619388</v>
      </c>
      <c r="E17" s="69">
        <f>IF(RES_hh_emi!E17=0,0,1000000*RES_hh_emi!E17/RES_hh_num!E17)</f>
        <v>14.621038081442496</v>
      </c>
      <c r="F17" s="69">
        <f>IF(RES_hh_emi!F17=0,0,1000000*RES_hh_emi!F17/RES_hh_num!F17)</f>
        <v>16.854004675270229</v>
      </c>
      <c r="G17" s="69">
        <f>IF(RES_hh_emi!G17=0,0,1000000*RES_hh_emi!G17/RES_hh_num!G17)</f>
        <v>18.683517806967647</v>
      </c>
      <c r="H17" s="69">
        <f>IF(RES_hh_emi!H17=0,0,1000000*RES_hh_emi!H17/RES_hh_num!H17)</f>
        <v>21.802666324853408</v>
      </c>
      <c r="I17" s="69">
        <f>IF(RES_hh_emi!I17=0,0,1000000*RES_hh_emi!I17/RES_hh_num!I17)</f>
        <v>23.110561993119088</v>
      </c>
      <c r="J17" s="69">
        <f>IF(RES_hh_emi!J17=0,0,1000000*RES_hh_emi!J17/RES_hh_num!J17)</f>
        <v>24.080034710953566</v>
      </c>
      <c r="K17" s="69">
        <f>IF(RES_hh_emi!K17=0,0,1000000*RES_hh_emi!K17/RES_hh_num!K17)</f>
        <v>24.131760266906159</v>
      </c>
      <c r="L17" s="69">
        <f>IF(RES_hh_emi!L17=0,0,1000000*RES_hh_emi!L17/RES_hh_num!L17)</f>
        <v>27.073702375170829</v>
      </c>
      <c r="M17" s="69">
        <f>IF(RES_hh_emi!M17=0,0,1000000*RES_hh_emi!M17/RES_hh_num!M17)</f>
        <v>28.66669330539268</v>
      </c>
      <c r="N17" s="69">
        <f>IF(RES_hh_emi!N17=0,0,1000000*RES_hh_emi!N17/RES_hh_num!N17)</f>
        <v>28.75662633393576</v>
      </c>
      <c r="O17" s="69">
        <f>IF(RES_hh_emi!O17=0,0,1000000*RES_hh_emi!O17/RES_hh_num!O17)</f>
        <v>27.243087725675679</v>
      </c>
      <c r="P17" s="69">
        <f>IF(RES_hh_emi!P17=0,0,1000000*RES_hh_emi!P17/RES_hh_num!P17)</f>
        <v>27.338034475719997</v>
      </c>
      <c r="Q17" s="69">
        <f>IF(RES_hh_emi!Q17=0,0,1000000*RES_hh_emi!Q17/RES_hh_num!Q17)</f>
        <v>25.710527679040432</v>
      </c>
      <c r="R17" s="69">
        <f>IF(RES_hh_emi!R17=0,0,1000000*RES_hh_emi!R17/RES_hh_num!R17)</f>
        <v>29.769758063255281</v>
      </c>
      <c r="S17" s="69">
        <f>IF(RES_hh_emi!S17=0,0,1000000*RES_hh_emi!S17/RES_hh_num!S17)</f>
        <v>32.188738542815742</v>
      </c>
      <c r="T17" s="69">
        <f>IF(RES_hh_emi!T17=0,0,1000000*RES_hh_emi!T17/RES_hh_num!T17)</f>
        <v>32.423938578480445</v>
      </c>
      <c r="U17" s="69">
        <f>IF(RES_hh_emi!U17=0,0,1000000*RES_hh_emi!U17/RES_hh_num!U17)</f>
        <v>29.285157576010484</v>
      </c>
      <c r="V17" s="69">
        <f>IF(RES_hh_emi!V17=0,0,1000000*RES_hh_emi!V17/RES_hh_num!V17)</f>
        <v>28.029938436688607</v>
      </c>
      <c r="W17" s="69">
        <f>IF(RES_hh_emi!W17=0,0,1000000*RES_hh_emi!W17/RES_hh_num!W17)</f>
        <v>44.808024469718795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176.94532800238974</v>
      </c>
      <c r="C18" s="72">
        <f>IF(RES_hh_emi!C18=0,0,1000000*RES_hh_emi!C18/RES_hh_num!C18)</f>
        <v>164.55688960239016</v>
      </c>
      <c r="D18" s="72">
        <f>IF(RES_hh_emi!D18=0,0,1000000*RES_hh_emi!D18/RES_hh_num!D18)</f>
        <v>179.95769079581959</v>
      </c>
      <c r="E18" s="72">
        <f>IF(RES_hh_emi!E18=0,0,1000000*RES_hh_emi!E18/RES_hh_num!E18)</f>
        <v>207.96463587375843</v>
      </c>
      <c r="F18" s="72">
        <f>IF(RES_hh_emi!F18=0,0,1000000*RES_hh_emi!F18/RES_hh_num!F18)</f>
        <v>198.12993026483434</v>
      </c>
      <c r="G18" s="72">
        <f>IF(RES_hh_emi!G18=0,0,1000000*RES_hh_emi!G18/RES_hh_num!G18)</f>
        <v>216.20781648464012</v>
      </c>
      <c r="H18" s="72">
        <f>IF(RES_hh_emi!H18=0,0,1000000*RES_hh_emi!H18/RES_hh_num!H18)</f>
        <v>252.1075853629896</v>
      </c>
      <c r="I18" s="72">
        <f>IF(RES_hh_emi!I18=0,0,1000000*RES_hh_emi!I18/RES_hh_num!I18)</f>
        <v>258.83932687161445</v>
      </c>
      <c r="J18" s="72">
        <f>IF(RES_hh_emi!J18=0,0,1000000*RES_hh_emi!J18/RES_hh_num!J18)</f>
        <v>259.41887233963467</v>
      </c>
      <c r="K18" s="72">
        <f>IF(RES_hh_emi!K18=0,0,1000000*RES_hh_emi!K18/RES_hh_num!K18)</f>
        <v>232.7847845275019</v>
      </c>
      <c r="L18" s="72">
        <f>IF(RES_hh_emi!L18=0,0,1000000*RES_hh_emi!L18/RES_hh_num!L18)</f>
        <v>284.84305113469503</v>
      </c>
      <c r="M18" s="72">
        <f>IF(RES_hh_emi!M18=0,0,1000000*RES_hh_emi!M18/RES_hh_num!M18)</f>
        <v>310.36427776585259</v>
      </c>
      <c r="N18" s="72">
        <f>IF(RES_hh_emi!N18=0,0,1000000*RES_hh_emi!N18/RES_hh_num!N18)</f>
        <v>300.49183859719358</v>
      </c>
      <c r="O18" s="72">
        <f>IF(RES_hh_emi!O18=0,0,1000000*RES_hh_emi!O18/RES_hh_num!O18)</f>
        <v>318.15780696646567</v>
      </c>
      <c r="P18" s="72">
        <f>IF(RES_hh_emi!P18=0,0,1000000*RES_hh_emi!P18/RES_hh_num!P18)</f>
        <v>289.56231417827178</v>
      </c>
      <c r="Q18" s="72">
        <f>IF(RES_hh_emi!Q18=0,0,1000000*RES_hh_emi!Q18/RES_hh_num!Q18)</f>
        <v>248.72272079987741</v>
      </c>
      <c r="R18" s="72">
        <f>IF(RES_hh_emi!R18=0,0,1000000*RES_hh_emi!R18/RES_hh_num!R18)</f>
        <v>277.17589288888018</v>
      </c>
      <c r="S18" s="72">
        <f>IF(RES_hh_emi!S18=0,0,1000000*RES_hh_emi!S18/RES_hh_num!S18)</f>
        <v>309.9866954197214</v>
      </c>
      <c r="T18" s="72">
        <f>IF(RES_hh_emi!T18=0,0,1000000*RES_hh_emi!T18/RES_hh_num!T18)</f>
        <v>305.28277833330083</v>
      </c>
      <c r="U18" s="72">
        <f>IF(RES_hh_emi!U18=0,0,1000000*RES_hh_emi!U18/RES_hh_num!U18)</f>
        <v>274.62996576273258</v>
      </c>
      <c r="V18" s="72">
        <f>IF(RES_hh_emi!V18=0,0,1000000*RES_hh_emi!V18/RES_hh_num!V18)</f>
        <v>240.09602633606221</v>
      </c>
      <c r="W18" s="72">
        <f>IF(RES_hh_emi!W18=0,0,1000000*RES_hh_emi!W18/RES_hh_num!W18)</f>
        <v>396.90120852191683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124.4516901932013</v>
      </c>
      <c r="C19" s="72">
        <f>IF(RES_hh_emi!C19=0,0,1000000*RES_hh_emi!C19/RES_hh_num!C19)</f>
        <v>125.97133300521655</v>
      </c>
      <c r="D19" s="72">
        <f>IF(RES_hh_emi!D19=0,0,1000000*RES_hh_emi!D19/RES_hh_num!D19)</f>
        <v>128.69672054075963</v>
      </c>
      <c r="E19" s="72">
        <f>IF(RES_hh_emi!E19=0,0,1000000*RES_hh_emi!E19/RES_hh_num!E19)</f>
        <v>139.88054563874888</v>
      </c>
      <c r="F19" s="72">
        <f>IF(RES_hh_emi!F19=0,0,1000000*RES_hh_emi!F19/RES_hh_num!F19)</f>
        <v>145.26012898709274</v>
      </c>
      <c r="G19" s="72">
        <f>IF(RES_hh_emi!G19=0,0,1000000*RES_hh_emi!G19/RES_hh_num!G19)</f>
        <v>168.29403527767417</v>
      </c>
      <c r="H19" s="72">
        <f>IF(RES_hh_emi!H19=0,0,1000000*RES_hh_emi!H19/RES_hh_num!H19)</f>
        <v>178.73361810542681</v>
      </c>
      <c r="I19" s="72">
        <f>IF(RES_hh_emi!I19=0,0,1000000*RES_hh_emi!I19/RES_hh_num!I19)</f>
        <v>161.67629668903535</v>
      </c>
      <c r="J19" s="72">
        <f>IF(RES_hh_emi!J19=0,0,1000000*RES_hh_emi!J19/RES_hh_num!J19)</f>
        <v>169.15562413076796</v>
      </c>
      <c r="K19" s="72">
        <f>IF(RES_hh_emi!K19=0,0,1000000*RES_hh_emi!K19/RES_hh_num!K19)</f>
        <v>177.85157114610178</v>
      </c>
      <c r="L19" s="72">
        <f>IF(RES_hh_emi!L19=0,0,1000000*RES_hh_emi!L19/RES_hh_num!L19)</f>
        <v>186.91679173961785</v>
      </c>
      <c r="M19" s="72">
        <f>IF(RES_hh_emi!M19=0,0,1000000*RES_hh_emi!M19/RES_hh_num!M19)</f>
        <v>199.96383243788964</v>
      </c>
      <c r="N19" s="72">
        <f>IF(RES_hh_emi!N19=0,0,1000000*RES_hh_emi!N19/RES_hh_num!N19)</f>
        <v>204.11470298907943</v>
      </c>
      <c r="O19" s="72">
        <f>IF(RES_hh_emi!O19=0,0,1000000*RES_hh_emi!O19/RES_hh_num!O19)</f>
        <v>188.9243953887609</v>
      </c>
      <c r="P19" s="72">
        <f>IF(RES_hh_emi!P19=0,0,1000000*RES_hh_emi!P19/RES_hh_num!P19)</f>
        <v>187.49410832869782</v>
      </c>
      <c r="Q19" s="72">
        <f>IF(RES_hh_emi!Q19=0,0,1000000*RES_hh_emi!Q19/RES_hh_num!Q19)</f>
        <v>173.60109479805487</v>
      </c>
      <c r="R19" s="72">
        <f>IF(RES_hh_emi!R19=0,0,1000000*RES_hh_emi!R19/RES_hh_num!R19)</f>
        <v>178.32714871028807</v>
      </c>
      <c r="S19" s="72">
        <f>IF(RES_hh_emi!S19=0,0,1000000*RES_hh_emi!S19/RES_hh_num!S19)</f>
        <v>173.32627474505108</v>
      </c>
      <c r="T19" s="72">
        <f>IF(RES_hh_emi!T19=0,0,1000000*RES_hh_emi!T19/RES_hh_num!T19)</f>
        <v>159.40502484814968</v>
      </c>
      <c r="U19" s="72">
        <f>IF(RES_hh_emi!U19=0,0,1000000*RES_hh_emi!U19/RES_hh_num!U19)</f>
        <v>142.77077151335325</v>
      </c>
      <c r="V19" s="72">
        <f>IF(RES_hh_emi!V19=0,0,1000000*RES_hh_emi!V19/RES_hh_num!V19)</f>
        <v>128.93123605533228</v>
      </c>
      <c r="W19" s="72">
        <f>IF(RES_hh_emi!W19=0,0,1000000*RES_hh_emi!W19/RES_hh_num!W19)</f>
        <v>228.31679178190441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260.16975474250114</v>
      </c>
      <c r="H20" s="72">
        <f>IF(RES_hh_emi!H20=0,0,1000000*RES_hh_emi!H20/RES_hh_num!H20)</f>
        <v>196.01548736903234</v>
      </c>
      <c r="I20" s="72">
        <f>IF(RES_hh_emi!I20=0,0,1000000*RES_hh_emi!I20/RES_hh_num!I20)</f>
        <v>137.32160386831623</v>
      </c>
      <c r="J20" s="72">
        <f>IF(RES_hh_emi!J20=0,0,1000000*RES_hh_emi!J20/RES_hh_num!J20)</f>
        <v>177.66701842097063</v>
      </c>
      <c r="K20" s="72">
        <f>IF(RES_hh_emi!K20=0,0,1000000*RES_hh_emi!K20/RES_hh_num!K20)</f>
        <v>165.70507870423199</v>
      </c>
      <c r="L20" s="72">
        <f>IF(RES_hh_emi!L20=0,0,1000000*RES_hh_emi!L20/RES_hh_num!L20)</f>
        <v>219.35404112133432</v>
      </c>
      <c r="M20" s="72">
        <f>IF(RES_hh_emi!M20=0,0,1000000*RES_hh_emi!M20/RES_hh_num!M20)</f>
        <v>210.55647025400356</v>
      </c>
      <c r="N20" s="72">
        <f>IF(RES_hh_emi!N20=0,0,1000000*RES_hh_emi!N20/RES_hh_num!N20)</f>
        <v>274.13257685549036</v>
      </c>
      <c r="O20" s="72">
        <f>IF(RES_hh_emi!O20=0,0,1000000*RES_hh_emi!O20/RES_hh_num!O20)</f>
        <v>205.39152021907819</v>
      </c>
      <c r="P20" s="72">
        <f>IF(RES_hh_emi!P20=0,0,1000000*RES_hh_emi!P20/RES_hh_num!P20)</f>
        <v>228.48815300867261</v>
      </c>
      <c r="Q20" s="72">
        <f>IF(RES_hh_emi!Q20=0,0,1000000*RES_hh_emi!Q20/RES_hh_num!Q20)</f>
        <v>174.38371869441889</v>
      </c>
      <c r="R20" s="72">
        <f>IF(RES_hh_emi!R20=0,0,1000000*RES_hh_emi!R20/RES_hh_num!R20)</f>
        <v>216.74784193386083</v>
      </c>
      <c r="S20" s="72">
        <f>IF(RES_hh_emi!S20=0,0,1000000*RES_hh_emi!S20/RES_hh_num!S20)</f>
        <v>230.8300355229797</v>
      </c>
      <c r="T20" s="72">
        <f>IF(RES_hh_emi!T20=0,0,1000000*RES_hh_emi!T20/RES_hh_num!T20)</f>
        <v>224.4961133572761</v>
      </c>
      <c r="U20" s="72">
        <f>IF(RES_hh_emi!U20=0,0,1000000*RES_hh_emi!U20/RES_hh_num!U20)</f>
        <v>199.08791473469716</v>
      </c>
      <c r="V20" s="72">
        <f>IF(RES_hh_emi!V20=0,0,1000000*RES_hh_emi!V20/RES_hh_num!V20)</f>
        <v>192.16601390778538</v>
      </c>
      <c r="W20" s="72">
        <f>IF(RES_hh_emi!W20=0,0,1000000*RES_hh_emi!W20/RES_hh_num!W20)</f>
        <v>296.53929005882941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116.62121602605106</v>
      </c>
      <c r="C21" s="72">
        <f>IF(RES_hh_emi!C21=0,0,1000000*RES_hh_emi!C21/RES_hh_num!C21)</f>
        <v>122.6735359327573</v>
      </c>
      <c r="D21" s="72">
        <f>IF(RES_hh_emi!D21=0,0,1000000*RES_hh_emi!D21/RES_hh_num!D21)</f>
        <v>112.04973537741364</v>
      </c>
      <c r="E21" s="72">
        <f>IF(RES_hh_emi!E21=0,0,1000000*RES_hh_emi!E21/RES_hh_num!E21)</f>
        <v>122.71966719123516</v>
      </c>
      <c r="F21" s="72">
        <f>IF(RES_hh_emi!F21=0,0,1000000*RES_hh_emi!F21/RES_hh_num!F21)</f>
        <v>147.49892396788687</v>
      </c>
      <c r="G21" s="72">
        <f>IF(RES_hh_emi!G21=0,0,1000000*RES_hh_emi!G21/RES_hh_num!G21)</f>
        <v>152.40735246975112</v>
      </c>
      <c r="H21" s="72">
        <f>IF(RES_hh_emi!H21=0,0,1000000*RES_hh_emi!H21/RES_hh_num!H21)</f>
        <v>163.45828635656014</v>
      </c>
      <c r="I21" s="72">
        <f>IF(RES_hh_emi!I21=0,0,1000000*RES_hh_emi!I21/RES_hh_num!I21)</f>
        <v>161.64866915213321</v>
      </c>
      <c r="J21" s="72">
        <f>IF(RES_hh_emi!J21=0,0,1000000*RES_hh_emi!J21/RES_hh_num!J21)</f>
        <v>170.61545895959546</v>
      </c>
      <c r="K21" s="72">
        <f>IF(RES_hh_emi!K21=0,0,1000000*RES_hh_emi!K21/RES_hh_num!K21)</f>
        <v>169.13522057714238</v>
      </c>
      <c r="L21" s="72">
        <f>IF(RES_hh_emi!L21=0,0,1000000*RES_hh_emi!L21/RES_hh_num!L21)</f>
        <v>170.49265165125405</v>
      </c>
      <c r="M21" s="72">
        <f>IF(RES_hh_emi!M21=0,0,1000000*RES_hh_emi!M21/RES_hh_num!M21)</f>
        <v>174.18331860419377</v>
      </c>
      <c r="N21" s="72">
        <f>IF(RES_hh_emi!N21=0,0,1000000*RES_hh_emi!N21/RES_hh_num!N21)</f>
        <v>172.48858324344124</v>
      </c>
      <c r="O21" s="72">
        <f>IF(RES_hh_emi!O21=0,0,1000000*RES_hh_emi!O21/RES_hh_num!O21)</f>
        <v>159.06337054463773</v>
      </c>
      <c r="P21" s="72">
        <f>IF(RES_hh_emi!P21=0,0,1000000*RES_hh_emi!P21/RES_hh_num!P21)</f>
        <v>163.9266840553268</v>
      </c>
      <c r="Q21" s="72">
        <f>IF(RES_hh_emi!Q21=0,0,1000000*RES_hh_emi!Q21/RES_hh_num!Q21)</f>
        <v>159.61301103487321</v>
      </c>
      <c r="R21" s="72">
        <f>IF(RES_hh_emi!R21=0,0,1000000*RES_hh_emi!R21/RES_hh_num!R21)</f>
        <v>172.49325720565167</v>
      </c>
      <c r="S21" s="72">
        <f>IF(RES_hh_emi!S21=0,0,1000000*RES_hh_emi!S21/RES_hh_num!S21)</f>
        <v>166.50858169821041</v>
      </c>
      <c r="T21" s="72">
        <f>IF(RES_hh_emi!T21=0,0,1000000*RES_hh_emi!T21/RES_hh_num!T21)</f>
        <v>158.68611050935871</v>
      </c>
      <c r="U21" s="72">
        <f>IF(RES_hh_emi!U21=0,0,1000000*RES_hh_emi!U21/RES_hh_num!U21)</f>
        <v>141.78395096833586</v>
      </c>
      <c r="V21" s="72">
        <f>IF(RES_hh_emi!V21=0,0,1000000*RES_hh_emi!V21/RES_hh_num!V21)</f>
        <v>137.22232741833599</v>
      </c>
      <c r="W21" s="72">
        <f>IF(RES_hh_emi!W21=0,0,1000000*RES_hh_emi!W21/RES_hh_num!W21)</f>
        <v>217.96072607771541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152.50524158057084</v>
      </c>
      <c r="C27" s="69">
        <f>IF(RES_hh_emi!C27=0,0,1000000*RES_hh_emi!C27/RES_hh_num!C27)</f>
        <v>150.4581133477534</v>
      </c>
      <c r="D27" s="69">
        <f>IF(RES_hh_emi!D27=0,0,1000000*RES_hh_emi!D27/RES_hh_num!D27)</f>
        <v>146.5145655483212</v>
      </c>
      <c r="E27" s="69">
        <f>IF(RES_hh_emi!E27=0,0,1000000*RES_hh_emi!E27/RES_hh_num!E27)</f>
        <v>144.25514453213964</v>
      </c>
      <c r="F27" s="69">
        <f>IF(RES_hh_emi!F27=0,0,1000000*RES_hh_emi!F27/RES_hh_num!F27)</f>
        <v>130.39841199962871</v>
      </c>
      <c r="G27" s="69">
        <f>IF(RES_hh_emi!G27=0,0,1000000*RES_hh_emi!G27/RES_hh_num!G27)</f>
        <v>130.14707794005537</v>
      </c>
      <c r="H27" s="69">
        <f>IF(RES_hh_emi!H27=0,0,1000000*RES_hh_emi!H27/RES_hh_num!H27)</f>
        <v>120.75754800423125</v>
      </c>
      <c r="I27" s="69">
        <f>IF(RES_hh_emi!I27=0,0,1000000*RES_hh_emi!I27/RES_hh_num!I27)</f>
        <v>92.087769434523921</v>
      </c>
      <c r="J27" s="69">
        <f>IF(RES_hh_emi!J27=0,0,1000000*RES_hh_emi!J27/RES_hh_num!J27)</f>
        <v>87.042585047649283</v>
      </c>
      <c r="K27" s="69">
        <f>IF(RES_hh_emi!K27=0,0,1000000*RES_hh_emi!K27/RES_hh_num!K27)</f>
        <v>86.523084212331128</v>
      </c>
      <c r="L27" s="69">
        <f>IF(RES_hh_emi!L27=0,0,1000000*RES_hh_emi!L27/RES_hh_num!L27)</f>
        <v>90.555677995847759</v>
      </c>
      <c r="M27" s="69">
        <f>IF(RES_hh_emi!M27=0,0,1000000*RES_hh_emi!M27/RES_hh_num!M27)</f>
        <v>103.42033006503409</v>
      </c>
      <c r="N27" s="69">
        <f>IF(RES_hh_emi!N27=0,0,1000000*RES_hh_emi!N27/RES_hh_num!N27)</f>
        <v>105.15483973663774</v>
      </c>
      <c r="O27" s="69">
        <f>IF(RES_hh_emi!O27=0,0,1000000*RES_hh_emi!O27/RES_hh_num!O27)</f>
        <v>89.556856057556331</v>
      </c>
      <c r="P27" s="69">
        <f>IF(RES_hh_emi!P27=0,0,1000000*RES_hh_emi!P27/RES_hh_num!P27)</f>
        <v>83.740546935306114</v>
      </c>
      <c r="Q27" s="69">
        <f>IF(RES_hh_emi!Q27=0,0,1000000*RES_hh_emi!Q27/RES_hh_num!Q27)</f>
        <v>72.120090358191987</v>
      </c>
      <c r="R27" s="69">
        <f>IF(RES_hh_emi!R27=0,0,1000000*RES_hh_emi!R27/RES_hh_num!R27)</f>
        <v>79.853554415718364</v>
      </c>
      <c r="S27" s="69">
        <f>IF(RES_hh_emi!S27=0,0,1000000*RES_hh_emi!S27/RES_hh_num!S27)</f>
        <v>84.888491611829338</v>
      </c>
      <c r="T27" s="69">
        <f>IF(RES_hh_emi!T27=0,0,1000000*RES_hh_emi!T27/RES_hh_num!T27)</f>
        <v>87.081347215862166</v>
      </c>
      <c r="U27" s="69">
        <f>IF(RES_hh_emi!U27=0,0,1000000*RES_hh_emi!U27/RES_hh_num!U27)</f>
        <v>93.938763912498885</v>
      </c>
      <c r="V27" s="69">
        <f>IF(RES_hh_emi!V27=0,0,1000000*RES_hh_emi!V27/RES_hh_num!V27)</f>
        <v>82.260799969218496</v>
      </c>
      <c r="W27" s="69">
        <f>IF(RES_hh_emi!W27=0,0,1000000*RES_hh_emi!W27/RES_hh_num!W27)</f>
        <v>72.28715784832022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282.92055902273211</v>
      </c>
      <c r="C28" s="72">
        <f>IF(RES_hh_emi!C28=0,0,1000000*RES_hh_emi!C28/RES_hh_num!C28)</f>
        <v>255.72639769396653</v>
      </c>
      <c r="D28" s="72">
        <f>IF(RES_hh_emi!D28=0,0,1000000*RES_hh_emi!D28/RES_hh_num!D28)</f>
        <v>274.83247647107862</v>
      </c>
      <c r="E28" s="72">
        <f>IF(RES_hh_emi!E28=0,0,1000000*RES_hh_emi!E28/RES_hh_num!E28)</f>
        <v>297.11368704347092</v>
      </c>
      <c r="F28" s="72">
        <f>IF(RES_hh_emi!F28=0,0,1000000*RES_hh_emi!F28/RES_hh_num!F28)</f>
        <v>263.68722618537379</v>
      </c>
      <c r="G28" s="72">
        <f>IF(RES_hh_emi!G28=0,0,1000000*RES_hh_emi!G28/RES_hh_num!G28)</f>
        <v>276.82135647820996</v>
      </c>
      <c r="H28" s="72">
        <f>IF(RES_hh_emi!H28=0,0,1000000*RES_hh_emi!H28/RES_hh_num!H28)</f>
        <v>323.83975906616575</v>
      </c>
      <c r="I28" s="72">
        <f>IF(RES_hh_emi!I28=0,0,1000000*RES_hh_emi!I28/RES_hh_num!I28)</f>
        <v>317.44590868678819</v>
      </c>
      <c r="J28" s="72">
        <f>IF(RES_hh_emi!J28=0,0,1000000*RES_hh_emi!J28/RES_hh_num!J28)</f>
        <v>325.4658962573925</v>
      </c>
      <c r="K28" s="72">
        <f>IF(RES_hh_emi!K28=0,0,1000000*RES_hh_emi!K28/RES_hh_num!K28)</f>
        <v>275.01188590621081</v>
      </c>
      <c r="L28" s="72">
        <f>IF(RES_hh_emi!L28=0,0,1000000*RES_hh_emi!L28/RES_hh_num!L28)</f>
        <v>302.18256802699972</v>
      </c>
      <c r="M28" s="72">
        <f>IF(RES_hh_emi!M28=0,0,1000000*RES_hh_emi!M28/RES_hh_num!M28)</f>
        <v>310.74709469612048</v>
      </c>
      <c r="N28" s="72">
        <f>IF(RES_hh_emi!N28=0,0,1000000*RES_hh_emi!N28/RES_hh_num!N28)</f>
        <v>294.26365857671595</v>
      </c>
      <c r="O28" s="72">
        <f>IF(RES_hh_emi!O28=0,0,1000000*RES_hh_emi!O28/RES_hh_num!O28)</f>
        <v>286.13043741276363</v>
      </c>
      <c r="P28" s="72">
        <f>IF(RES_hh_emi!P28=0,0,1000000*RES_hh_emi!P28/RES_hh_num!P28)</f>
        <v>253.02642992401792</v>
      </c>
      <c r="Q28" s="72">
        <f>IF(RES_hh_emi!Q28=0,0,1000000*RES_hh_emi!Q28/RES_hh_num!Q28)</f>
        <v>209.14758500867208</v>
      </c>
      <c r="R28" s="72">
        <f>IF(RES_hh_emi!R28=0,0,1000000*RES_hh_emi!R28/RES_hh_num!R28)</f>
        <v>228.85514265142552</v>
      </c>
      <c r="S28" s="72">
        <f>IF(RES_hh_emi!S28=0,0,1000000*RES_hh_emi!S28/RES_hh_num!S28)</f>
        <v>257.35036958076006</v>
      </c>
      <c r="T28" s="72">
        <f>IF(RES_hh_emi!T28=0,0,1000000*RES_hh_emi!T28/RES_hh_num!T28)</f>
        <v>270.56536729385283</v>
      </c>
      <c r="U28" s="72">
        <f>IF(RES_hh_emi!U28=0,0,1000000*RES_hh_emi!U28/RES_hh_num!U28)</f>
        <v>237.02235987143911</v>
      </c>
      <c r="V28" s="72">
        <f>IF(RES_hh_emi!V28=0,0,1000000*RES_hh_emi!V28/RES_hh_num!V28)</f>
        <v>197.1600875574108</v>
      </c>
      <c r="W28" s="72">
        <f>IF(RES_hh_emi!W28=0,0,1000000*RES_hh_emi!W28/RES_hh_num!W28)</f>
        <v>261.65590187994303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181.10589495148363</v>
      </c>
      <c r="C29" s="72">
        <f>IF(RES_hh_emi!C29=0,0,1000000*RES_hh_emi!C29/RES_hh_num!C29)</f>
        <v>178.49611955509664</v>
      </c>
      <c r="D29" s="72">
        <f>IF(RES_hh_emi!D29=0,0,1000000*RES_hh_emi!D29/RES_hh_num!D29)</f>
        <v>177.89590061680346</v>
      </c>
      <c r="E29" s="72">
        <f>IF(RES_hh_emi!E29=0,0,1000000*RES_hh_emi!E29/RES_hh_num!E29)</f>
        <v>182.15910017692246</v>
      </c>
      <c r="F29" s="72">
        <f>IF(RES_hh_emi!F29=0,0,1000000*RES_hh_emi!F29/RES_hh_num!F29)</f>
        <v>175.92625414821447</v>
      </c>
      <c r="G29" s="72">
        <f>IF(RES_hh_emi!G29=0,0,1000000*RES_hh_emi!G29/RES_hh_num!G29)</f>
        <v>193.16486046981001</v>
      </c>
      <c r="H29" s="72">
        <f>IF(RES_hh_emi!H29=0,0,1000000*RES_hh_emi!H29/RES_hh_num!H29)</f>
        <v>209.69977488874136</v>
      </c>
      <c r="I29" s="72">
        <f>IF(RES_hh_emi!I29=0,0,1000000*RES_hh_emi!I29/RES_hh_num!I29)</f>
        <v>177.65997929090062</v>
      </c>
      <c r="J29" s="72">
        <f>IF(RES_hh_emi!J29=0,0,1000000*RES_hh_emi!J29/RES_hh_num!J29)</f>
        <v>191.43305197668104</v>
      </c>
      <c r="K29" s="72">
        <f>IF(RES_hh_emi!K29=0,0,1000000*RES_hh_emi!K29/RES_hh_num!K29)</f>
        <v>190.65588378836608</v>
      </c>
      <c r="L29" s="72">
        <f>IF(RES_hh_emi!L29=0,0,1000000*RES_hh_emi!L29/RES_hh_num!L29)</f>
        <v>187.93356388810281</v>
      </c>
      <c r="M29" s="72">
        <f>IF(RES_hh_emi!M29=0,0,1000000*RES_hh_emi!M29/RES_hh_num!M29)</f>
        <v>203.35011014517067</v>
      </c>
      <c r="N29" s="72">
        <f>IF(RES_hh_emi!N29=0,0,1000000*RES_hh_emi!N29/RES_hh_num!N29)</f>
        <v>205.30303721172808</v>
      </c>
      <c r="O29" s="72">
        <f>IF(RES_hh_emi!O29=0,0,1000000*RES_hh_emi!O29/RES_hh_num!O29)</f>
        <v>172.92995268448365</v>
      </c>
      <c r="P29" s="72">
        <f>IF(RES_hh_emi!P29=0,0,1000000*RES_hh_emi!P29/RES_hh_num!P29)</f>
        <v>160.71895907332788</v>
      </c>
      <c r="Q29" s="72">
        <f>IF(RES_hh_emi!Q29=0,0,1000000*RES_hh_emi!Q29/RES_hh_num!Q29)</f>
        <v>131.42028579100378</v>
      </c>
      <c r="R29" s="72">
        <f>IF(RES_hh_emi!R29=0,0,1000000*RES_hh_emi!R29/RES_hh_num!R29)</f>
        <v>141.38701283768359</v>
      </c>
      <c r="S29" s="72">
        <f>IF(RES_hh_emi!S29=0,0,1000000*RES_hh_emi!S29/RES_hh_num!S29)</f>
        <v>153.63165017343343</v>
      </c>
      <c r="T29" s="72">
        <f>IF(RES_hh_emi!T29=0,0,1000000*RES_hh_emi!T29/RES_hh_num!T29)</f>
        <v>147.54851396425397</v>
      </c>
      <c r="U29" s="72">
        <f>IF(RES_hh_emi!U29=0,0,1000000*RES_hh_emi!U29/RES_hh_num!U29)</f>
        <v>169.60627525585747</v>
      </c>
      <c r="V29" s="72">
        <f>IF(RES_hh_emi!V29=0,0,1000000*RES_hh_emi!V29/RES_hh_num!V29)</f>
        <v>158.49882654495485</v>
      </c>
      <c r="W29" s="72">
        <f>IF(RES_hh_emi!W29=0,0,1000000*RES_hh_emi!W29/RES_hh_num!W29)</f>
        <v>145.46038883451266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162.50801353594736</v>
      </c>
      <c r="C30" s="72">
        <f>IF(RES_hh_emi!C30=0,0,1000000*RES_hh_emi!C30/RES_hh_num!C30)</f>
        <v>160.73414167214517</v>
      </c>
      <c r="D30" s="72">
        <f>IF(RES_hh_emi!D30=0,0,1000000*RES_hh_emi!D30/RES_hh_num!D30)</f>
        <v>149.46787355851811</v>
      </c>
      <c r="E30" s="72">
        <f>IF(RES_hh_emi!E30=0,0,1000000*RES_hh_emi!E30/RES_hh_num!E30)</f>
        <v>156.80730109836131</v>
      </c>
      <c r="F30" s="72">
        <f>IF(RES_hh_emi!F30=0,0,1000000*RES_hh_emi!F30/RES_hh_num!F30)</f>
        <v>165.96560592850463</v>
      </c>
      <c r="G30" s="72">
        <f>IF(RES_hh_emi!G30=0,0,1000000*RES_hh_emi!G30/RES_hh_num!G30)</f>
        <v>167.54492379030336</v>
      </c>
      <c r="H30" s="72">
        <f>IF(RES_hh_emi!H30=0,0,1000000*RES_hh_emi!H30/RES_hh_num!H30)</f>
        <v>176.61355811952333</v>
      </c>
      <c r="I30" s="72">
        <f>IF(RES_hh_emi!I30=0,0,1000000*RES_hh_emi!I30/RES_hh_num!I30)</f>
        <v>184.19444328264575</v>
      </c>
      <c r="J30" s="72">
        <f>IF(RES_hh_emi!J30=0,0,1000000*RES_hh_emi!J30/RES_hh_num!J30)</f>
        <v>193.7696293388195</v>
      </c>
      <c r="K30" s="72">
        <f>IF(RES_hh_emi!K30=0,0,1000000*RES_hh_emi!K30/RES_hh_num!K30)</f>
        <v>179.76461897065522</v>
      </c>
      <c r="L30" s="72">
        <f>IF(RES_hh_emi!L30=0,0,1000000*RES_hh_emi!L30/RES_hh_num!L30)</f>
        <v>166.69426296614148</v>
      </c>
      <c r="M30" s="72">
        <f>IF(RES_hh_emi!M30=0,0,1000000*RES_hh_emi!M30/RES_hh_num!M30)</f>
        <v>179.18566734908242</v>
      </c>
      <c r="N30" s="72">
        <f>IF(RES_hh_emi!N30=0,0,1000000*RES_hh_emi!N30/RES_hh_num!N30)</f>
        <v>173.96449515797576</v>
      </c>
      <c r="O30" s="72">
        <f>IF(RES_hh_emi!O30=0,0,1000000*RES_hh_emi!O30/RES_hh_num!O30)</f>
        <v>151.52001452914175</v>
      </c>
      <c r="P30" s="72">
        <f>IF(RES_hh_emi!P30=0,0,1000000*RES_hh_emi!P30/RES_hh_num!P30)</f>
        <v>144.34634532140271</v>
      </c>
      <c r="Q30" s="72">
        <f>IF(RES_hh_emi!Q30=0,0,1000000*RES_hh_emi!Q30/RES_hh_num!Q30)</f>
        <v>116.57198355857584</v>
      </c>
      <c r="R30" s="72">
        <f>IF(RES_hh_emi!R30=0,0,1000000*RES_hh_emi!R30/RES_hh_num!R30)</f>
        <v>125.43908380376725</v>
      </c>
      <c r="S30" s="72">
        <f>IF(RES_hh_emi!S30=0,0,1000000*RES_hh_emi!S30/RES_hh_num!S30)</f>
        <v>115.63403076206899</v>
      </c>
      <c r="T30" s="72">
        <f>IF(RES_hh_emi!T30=0,0,1000000*RES_hh_emi!T30/RES_hh_num!T30)</f>
        <v>138.31107362280193</v>
      </c>
      <c r="U30" s="72">
        <f>IF(RES_hh_emi!U30=0,0,1000000*RES_hh_emi!U30/RES_hh_num!U30)</f>
        <v>138.87141507737417</v>
      </c>
      <c r="V30" s="72">
        <f>IF(RES_hh_emi!V30=0,0,1000000*RES_hh_emi!V30/RES_hh_num!V30)</f>
        <v>132.51623955862621</v>
      </c>
      <c r="W30" s="72">
        <f>IF(RES_hh_emi!W30=0,0,1000000*RES_hh_emi!W30/RES_hh_num!W30)</f>
        <v>144.73546349956479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172.45001651250428</v>
      </c>
      <c r="C3" s="65">
        <f>IF(RES_hh_fech!C3=0,0,RES_hh_fech!C3/RES_summary!C$19)</f>
        <v>179.96506561667772</v>
      </c>
      <c r="D3" s="65">
        <f>IF(RES_hh_fech!D3=0,0,RES_hh_fech!D3/RES_summary!D$19)</f>
        <v>183.93446189950475</v>
      </c>
      <c r="E3" s="65">
        <f>IF(RES_hh_fech!E3=0,0,RES_hh_fech!E3/RES_summary!E$19)</f>
        <v>187.00801465924189</v>
      </c>
      <c r="F3" s="65">
        <f>IF(RES_hh_fech!F3=0,0,RES_hh_fech!F3/RES_summary!F$19)</f>
        <v>188.79094194222614</v>
      </c>
      <c r="G3" s="65">
        <f>IF(RES_hh_fech!G3=0,0,RES_hh_fech!G3/RES_summary!G$19)</f>
        <v>192.63421954734773</v>
      </c>
      <c r="H3" s="65">
        <f>IF(RES_hh_fech!H3=0,0,RES_hh_fech!H3/RES_summary!H$19)</f>
        <v>205.85480297941334</v>
      </c>
      <c r="I3" s="65">
        <f>IF(RES_hh_fech!I3=0,0,RES_hh_fech!I3/RES_summary!I$19)</f>
        <v>198.25140755072849</v>
      </c>
      <c r="J3" s="65">
        <f>IF(RES_hh_fech!J3=0,0,RES_hh_fech!J3/RES_summary!J$19)</f>
        <v>196.89263470703489</v>
      </c>
      <c r="K3" s="65">
        <f>IF(RES_hh_fech!K3=0,0,RES_hh_fech!K3/RES_summary!K$19)</f>
        <v>200.01356784833203</v>
      </c>
      <c r="L3" s="65">
        <f>IF(RES_hh_fech!L3=0,0,RES_hh_fech!L3/RES_summary!L$19)</f>
        <v>199.99191736526271</v>
      </c>
      <c r="M3" s="65">
        <f>IF(RES_hh_fech!M3=0,0,RES_hh_fech!M3/RES_summary!M$19)</f>
        <v>193.38804731641915</v>
      </c>
      <c r="N3" s="65">
        <f>IF(RES_hh_fech!N3=0,0,RES_hh_fech!N3/RES_summary!N$19)</f>
        <v>193.21637847844178</v>
      </c>
      <c r="O3" s="65">
        <f>IF(RES_hh_fech!O3=0,0,RES_hh_fech!O3/RES_summary!O$19)</f>
        <v>178.51398821886167</v>
      </c>
      <c r="P3" s="65">
        <f>IF(RES_hh_fech!P3=0,0,RES_hh_fech!P3/RES_summary!P$19)</f>
        <v>168.22016460297095</v>
      </c>
      <c r="Q3" s="65">
        <f>IF(RES_hh_fech!Q3=0,0,RES_hh_fech!Q3/RES_summary!Q$19)</f>
        <v>158.80692054195725</v>
      </c>
      <c r="R3" s="65">
        <f>IF(RES_hh_fech!R3=0,0,RES_hh_fech!R3/RES_summary!R$19)</f>
        <v>164.61628642077807</v>
      </c>
      <c r="S3" s="65">
        <f>IF(RES_hh_fech!S3=0,0,RES_hh_fech!S3/RES_summary!S$19)</f>
        <v>165.38160898248526</v>
      </c>
      <c r="T3" s="65">
        <f>IF(RES_hh_fech!T3=0,0,RES_hh_fech!T3/RES_summary!T$19)</f>
        <v>169.37646324929764</v>
      </c>
      <c r="U3" s="65">
        <f>IF(RES_hh_fech!U3=0,0,RES_hh_fech!U3/RES_summary!U$19)</f>
        <v>160.03385256244357</v>
      </c>
      <c r="V3" s="65">
        <f>IF(RES_hh_fech!V3=0,0,RES_hh_fech!V3/RES_summary!V$19)</f>
        <v>157.24138221492177</v>
      </c>
      <c r="W3" s="65">
        <f>IF(RES_hh_fech!W3=0,0,RES_hh_fech!W3/RES_summary!W$19)</f>
        <v>170.29052453453613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151.66096514426428</v>
      </c>
      <c r="C4" s="69">
        <f>IF(RES_hh_fech!C4=0,0,RES_hh_fech!C4/RES_summary!C$19)</f>
        <v>158.82637661311421</v>
      </c>
      <c r="D4" s="69">
        <f>IF(RES_hh_fech!D4=0,0,RES_hh_fech!D4/RES_summary!D$19)</f>
        <v>163.86499637457968</v>
      </c>
      <c r="E4" s="69">
        <f>IF(RES_hh_fech!E4=0,0,RES_hh_fech!E4/RES_summary!E$19)</f>
        <v>166.01191703504279</v>
      </c>
      <c r="F4" s="69">
        <f>IF(RES_hh_fech!F4=0,0,RES_hh_fech!F4/RES_summary!F$19)</f>
        <v>166.42374084221791</v>
      </c>
      <c r="G4" s="69">
        <f>IF(RES_hh_fech!G4=0,0,RES_hh_fech!G4/RES_summary!G$19)</f>
        <v>169.94329337271259</v>
      </c>
      <c r="H4" s="69">
        <f>IF(RES_hh_fech!H4=0,0,RES_hh_fech!H4/RES_summary!H$19)</f>
        <v>181.05571493325257</v>
      </c>
      <c r="I4" s="69">
        <f>IF(RES_hh_fech!I4=0,0,RES_hh_fech!I4/RES_summary!I$19)</f>
        <v>174.88935874361115</v>
      </c>
      <c r="J4" s="69">
        <f>IF(RES_hh_fech!J4=0,0,RES_hh_fech!J4/RES_summary!J$19)</f>
        <v>172.10056987707969</v>
      </c>
      <c r="K4" s="69">
        <f>IF(RES_hh_fech!K4=0,0,RES_hh_fech!K4/RES_summary!K$19)</f>
        <v>175.56975700886696</v>
      </c>
      <c r="L4" s="69">
        <f>IF(RES_hh_fech!L4=0,0,RES_hh_fech!L4/RES_summary!L$19)</f>
        <v>177.90073368552086</v>
      </c>
      <c r="M4" s="69">
        <f>IF(RES_hh_fech!M4=0,0,RES_hh_fech!M4/RES_summary!M$19)</f>
        <v>169.50495568613059</v>
      </c>
      <c r="N4" s="69">
        <f>IF(RES_hh_fech!N4=0,0,RES_hh_fech!N4/RES_summary!N$19)</f>
        <v>169.09069120087466</v>
      </c>
      <c r="O4" s="69">
        <f>IF(RES_hh_fech!O4=0,0,RES_hh_fech!O4/RES_summary!O$19)</f>
        <v>157.11578095405227</v>
      </c>
      <c r="P4" s="69">
        <f>IF(RES_hh_fech!P4=0,0,RES_hh_fech!P4/RES_summary!P$19)</f>
        <v>147.13247084527612</v>
      </c>
      <c r="Q4" s="69">
        <f>IF(RES_hh_fech!Q4=0,0,RES_hh_fech!Q4/RES_summary!Q$19)</f>
        <v>140.09970370634645</v>
      </c>
      <c r="R4" s="69">
        <f>IF(RES_hh_fech!R4=0,0,RES_hh_fech!R4/RES_summary!R$19)</f>
        <v>145.35660215102419</v>
      </c>
      <c r="S4" s="69">
        <f>IF(RES_hh_fech!S4=0,0,RES_hh_fech!S4/RES_summary!S$19)</f>
        <v>146.66266691635533</v>
      </c>
      <c r="T4" s="69">
        <f>IF(RES_hh_fech!T4=0,0,RES_hh_fech!T4/RES_summary!T$19)</f>
        <v>149.59959308105576</v>
      </c>
      <c r="U4" s="69">
        <f>IF(RES_hh_fech!U4=0,0,RES_hh_fech!U4/RES_summary!U$19)</f>
        <v>140.77704421931662</v>
      </c>
      <c r="V4" s="69">
        <f>IF(RES_hh_fech!V4=0,0,RES_hh_fech!V4/RES_summary!V$19)</f>
        <v>139.21214387738979</v>
      </c>
      <c r="W4" s="69">
        <f>IF(RES_hh_fech!W4=0,0,RES_hh_fech!W4/RES_summary!W$19)</f>
        <v>147.21188805014188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150.16875437631774</v>
      </c>
      <c r="C5" s="72">
        <f>IF(RES_hh_fech!C5=0,0,RES_hh_fech!C5/RES_summary!C$19)</f>
        <v>144.11098550898322</v>
      </c>
      <c r="D5" s="72">
        <f>IF(RES_hh_fech!D5=0,0,RES_hh_fech!D5/RES_summary!D$19)</f>
        <v>164.11973575999025</v>
      </c>
      <c r="E5" s="72">
        <f>IF(RES_hh_fech!E5=0,0,RES_hh_fech!E5/RES_summary!E$19)</f>
        <v>175.61274154728923</v>
      </c>
      <c r="F5" s="72">
        <f>IF(RES_hh_fech!F5=0,0,RES_hh_fech!F5/RES_summary!F$19)</f>
        <v>152.82748648900886</v>
      </c>
      <c r="G5" s="72">
        <f>IF(RES_hh_fech!G5=0,0,RES_hh_fech!G5/RES_summary!G$19)</f>
        <v>158.83231292137978</v>
      </c>
      <c r="H5" s="72">
        <f>IF(RES_hh_fech!H5=0,0,RES_hh_fech!H5/RES_summary!H$19)</f>
        <v>183.14868840999955</v>
      </c>
      <c r="I5" s="72">
        <f>IF(RES_hh_fech!I5=0,0,RES_hh_fech!I5/RES_summary!I$19)</f>
        <v>179.87866354604503</v>
      </c>
      <c r="J5" s="72">
        <f>IF(RES_hh_fech!J5=0,0,RES_hh_fech!J5/RES_summary!J$19)</f>
        <v>175.4023665651134</v>
      </c>
      <c r="K5" s="72">
        <f>IF(RES_hh_fech!K5=0,0,RES_hh_fech!K5/RES_summary!K$19)</f>
        <v>156.88694752420133</v>
      </c>
      <c r="L5" s="72">
        <f>IF(RES_hh_fech!L5=0,0,RES_hh_fech!L5/RES_summary!L$19)</f>
        <v>189.17375680788919</v>
      </c>
      <c r="M5" s="72">
        <f>IF(RES_hh_fech!M5=0,0,RES_hh_fech!M5/RES_summary!M$19)</f>
        <v>182.05798073356488</v>
      </c>
      <c r="N5" s="72">
        <f>IF(RES_hh_fech!N5=0,0,RES_hh_fech!N5/RES_summary!N$19)</f>
        <v>174.16946820548768</v>
      </c>
      <c r="O5" s="72">
        <f>IF(RES_hh_fech!O5=0,0,RES_hh_fech!O5/RES_summary!O$19)</f>
        <v>179.56110990302338</v>
      </c>
      <c r="P5" s="72">
        <f>IF(RES_hh_fech!P5=0,0,RES_hh_fech!P5/RES_summary!P$19)</f>
        <v>160.76052266261425</v>
      </c>
      <c r="Q5" s="72">
        <f>IF(RES_hh_fech!Q5=0,0,RES_hh_fech!Q5/RES_summary!Q$19)</f>
        <v>138.53278566134654</v>
      </c>
      <c r="R5" s="72">
        <f>IF(RES_hh_fech!R5=0,0,RES_hh_fech!R5/RES_summary!R$19)</f>
        <v>153.27916922663024</v>
      </c>
      <c r="S5" s="72">
        <f>IF(RES_hh_fech!S5=0,0,RES_hh_fech!S5/RES_summary!S$19)</f>
        <v>171.23522513598485</v>
      </c>
      <c r="T5" s="72">
        <f>IF(RES_hh_fech!T5=0,0,RES_hh_fech!T5/RES_summary!T$19)</f>
        <v>183.06263812926667</v>
      </c>
      <c r="U5" s="72">
        <f>IF(RES_hh_fech!U5=0,0,RES_hh_fech!U5/RES_summary!U$19)</f>
        <v>158.95438237004552</v>
      </c>
      <c r="V5" s="72">
        <f>IF(RES_hh_fech!V5=0,0,RES_hh_fech!V5/RES_summary!V$19)</f>
        <v>144.94018559809814</v>
      </c>
      <c r="W5" s="72">
        <f>IF(RES_hh_fech!W5=0,0,RES_hh_fech!W5/RES_summary!W$19)</f>
        <v>180.62787801494247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169.45317580430839</v>
      </c>
      <c r="C6" s="72">
        <f>IF(RES_hh_fech!C6=0,0,RES_hh_fech!C6/RES_summary!C$19)</f>
        <v>176.58835024035736</v>
      </c>
      <c r="D6" s="72">
        <f>IF(RES_hh_fech!D6=0,0,RES_hh_fech!D6/RES_summary!D$19)</f>
        <v>187.05976410563125</v>
      </c>
      <c r="E6" s="72">
        <f>IF(RES_hh_fech!E6=0,0,RES_hh_fech!E6/RES_summary!E$19)</f>
        <v>191.49127278740855</v>
      </c>
      <c r="F6" s="72">
        <f>IF(RES_hh_fech!F6=0,0,RES_hh_fech!F6/RES_summary!F$19)</f>
        <v>184.04333664822406</v>
      </c>
      <c r="G6" s="72">
        <f>IF(RES_hh_fech!G6=0,0,RES_hh_fech!G6/RES_summary!G$19)</f>
        <v>204.44033895072113</v>
      </c>
      <c r="H6" s="72">
        <f>IF(RES_hh_fech!H6=0,0,RES_hh_fech!H6/RES_summary!H$19)</f>
        <v>208.82218325233367</v>
      </c>
      <c r="I6" s="72">
        <f>IF(RES_hh_fech!I6=0,0,RES_hh_fech!I6/RES_summary!I$19)</f>
        <v>173.22673217321474</v>
      </c>
      <c r="J6" s="72">
        <f>IF(RES_hh_fech!J6=0,0,RES_hh_fech!J6/RES_summary!J$19)</f>
        <v>159.09724421083638</v>
      </c>
      <c r="K6" s="72">
        <f>IF(RES_hh_fech!K6=0,0,RES_hh_fech!K6/RES_summary!K$19)</f>
        <v>163.85632017174714</v>
      </c>
      <c r="L6" s="72">
        <f>IF(RES_hh_fech!L6=0,0,RES_hh_fech!L6/RES_summary!L$19)</f>
        <v>187.02708437459904</v>
      </c>
      <c r="M6" s="72">
        <f>IF(RES_hh_fech!M6=0,0,RES_hh_fech!M6/RES_summary!M$19)</f>
        <v>197.5709021113141</v>
      </c>
      <c r="N6" s="72">
        <f>IF(RES_hh_fech!N6=0,0,RES_hh_fech!N6/RES_summary!N$19)</f>
        <v>194.17640503281464</v>
      </c>
      <c r="O6" s="72">
        <f>IF(RES_hh_fech!O6=0,0,RES_hh_fech!O6/RES_summary!O$19)</f>
        <v>172.04596820591783</v>
      </c>
      <c r="P6" s="72">
        <f>IF(RES_hh_fech!P6=0,0,RES_hh_fech!P6/RES_summary!P$19)</f>
        <v>157.88360755382806</v>
      </c>
      <c r="Q6" s="72">
        <f>IF(RES_hh_fech!Q6=0,0,RES_hh_fech!Q6/RES_summary!Q$19)</f>
        <v>142.33142956035522</v>
      </c>
      <c r="R6" s="72">
        <f>IF(RES_hh_fech!R6=0,0,RES_hh_fech!R6/RES_summary!R$19)</f>
        <v>162.97267002104297</v>
      </c>
      <c r="S6" s="72">
        <f>IF(RES_hh_fech!S6=0,0,RES_hh_fech!S6/RES_summary!S$19)</f>
        <v>180.88230657826767</v>
      </c>
      <c r="T6" s="72">
        <f>IF(RES_hh_fech!T6=0,0,RES_hh_fech!T6/RES_summary!T$19)</f>
        <v>149.03190825961289</v>
      </c>
      <c r="U6" s="72">
        <f>IF(RES_hh_fech!U6=0,0,RES_hh_fech!U6/RES_summary!U$19)</f>
        <v>166.21954238307069</v>
      </c>
      <c r="V6" s="72">
        <f>IF(RES_hh_fech!V6=0,0,RES_hh_fech!V6/RES_summary!V$19)</f>
        <v>165.54915690408646</v>
      </c>
      <c r="W6" s="72">
        <f>IF(RES_hh_fech!W6=0,0,RES_hh_fech!W6/RES_summary!W$19)</f>
        <v>175.81149325600026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0</v>
      </c>
      <c r="C7" s="72">
        <f>IF(RES_hh_fech!C7=0,0,RES_hh_fech!C7/RES_summary!C$19)</f>
        <v>0</v>
      </c>
      <c r="D7" s="72">
        <f>IF(RES_hh_fech!D7=0,0,RES_hh_fech!D7/RES_summary!D$19)</f>
        <v>0</v>
      </c>
      <c r="E7" s="72">
        <f>IF(RES_hh_fech!E7=0,0,RES_hh_fech!E7/RES_summary!E$19)</f>
        <v>0</v>
      </c>
      <c r="F7" s="72">
        <f>IF(RES_hh_fech!F7=0,0,RES_hh_fech!F7/RES_summary!F$19)</f>
        <v>0</v>
      </c>
      <c r="G7" s="72">
        <f>IF(RES_hh_fech!G7=0,0,RES_hh_fech!G7/RES_summary!G$19)</f>
        <v>260.64741455513052</v>
      </c>
      <c r="H7" s="72">
        <f>IF(RES_hh_fech!H7=0,0,RES_hh_fech!H7/RES_summary!H$19)</f>
        <v>184.76891409175019</v>
      </c>
      <c r="I7" s="72">
        <f>IF(RES_hh_fech!I7=0,0,RES_hh_fech!I7/RES_summary!I$19)</f>
        <v>133.45424712264401</v>
      </c>
      <c r="J7" s="72">
        <f>IF(RES_hh_fech!J7=0,0,RES_hh_fech!J7/RES_summary!J$19)</f>
        <v>156.41335406377868</v>
      </c>
      <c r="K7" s="72">
        <f>IF(RES_hh_fech!K7=0,0,RES_hh_fech!K7/RES_summary!K$19)</f>
        <v>145.05518179766955</v>
      </c>
      <c r="L7" s="72">
        <f>IF(RES_hh_fech!L7=0,0,RES_hh_fech!L7/RES_summary!L$19)</f>
        <v>208.39358361934896</v>
      </c>
      <c r="M7" s="72">
        <f>IF(RES_hh_fech!M7=0,0,RES_hh_fech!M7/RES_summary!M$19)</f>
        <v>180.69127597984047</v>
      </c>
      <c r="N7" s="72">
        <f>IF(RES_hh_fech!N7=0,0,RES_hh_fech!N7/RES_summary!N$19)</f>
        <v>228.38428253536625</v>
      </c>
      <c r="O7" s="72">
        <f>IF(RES_hh_fech!O7=0,0,RES_hh_fech!O7/RES_summary!O$19)</f>
        <v>171.23140428306439</v>
      </c>
      <c r="P7" s="72">
        <f>IF(RES_hh_fech!P7=0,0,RES_hh_fech!P7/RES_summary!P$19)</f>
        <v>171.64401677436871</v>
      </c>
      <c r="Q7" s="72">
        <f>IF(RES_hh_fech!Q7=0,0,RES_hh_fech!Q7/RES_summary!Q$19)</f>
        <v>127.96991683205709</v>
      </c>
      <c r="R7" s="72">
        <f>IF(RES_hh_fech!R7=0,0,RES_hh_fech!R7/RES_summary!R$19)</f>
        <v>158.39948126022804</v>
      </c>
      <c r="S7" s="72">
        <f>IF(RES_hh_fech!S7=0,0,RES_hh_fech!S7/RES_summary!S$19)</f>
        <v>172.38242033892561</v>
      </c>
      <c r="T7" s="72">
        <f>IF(RES_hh_fech!T7=0,0,RES_hh_fech!T7/RES_summary!T$19)</f>
        <v>175.07750945519203</v>
      </c>
      <c r="U7" s="72">
        <f>IF(RES_hh_fech!U7=0,0,RES_hh_fech!U7/RES_summary!U$19)</f>
        <v>157.23691155383744</v>
      </c>
      <c r="V7" s="72">
        <f>IF(RES_hh_fech!V7=0,0,RES_hh_fech!V7/RES_summary!V$19)</f>
        <v>156.93716188564923</v>
      </c>
      <c r="W7" s="72">
        <f>IF(RES_hh_fech!W7=0,0,RES_hh_fech!W7/RES_summary!W$19)</f>
        <v>173.79169391733453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175.47000080054346</v>
      </c>
      <c r="C8" s="72">
        <f>IF(RES_hh_fech!C8=0,0,RES_hh_fech!C8/RES_summary!C$19)</f>
        <v>182.40744930982973</v>
      </c>
      <c r="D8" s="72">
        <f>IF(RES_hh_fech!D8=0,0,RES_hh_fech!D8/RES_summary!D$19)</f>
        <v>183.84998336166609</v>
      </c>
      <c r="E8" s="72">
        <f>IF(RES_hh_fech!E8=0,0,RES_hh_fech!E8/RES_summary!E$19)</f>
        <v>186.62588758381943</v>
      </c>
      <c r="F8" s="72">
        <f>IF(RES_hh_fech!F8=0,0,RES_hh_fech!F8/RES_summary!F$19)</f>
        <v>189.74252652291344</v>
      </c>
      <c r="G8" s="72">
        <f>IF(RES_hh_fech!G8=0,0,RES_hh_fech!G8/RES_summary!G$19)</f>
        <v>191.29204154381026</v>
      </c>
      <c r="H8" s="72">
        <f>IF(RES_hh_fech!H8=0,0,RES_hh_fech!H8/RES_summary!H$19)</f>
        <v>192.51149841208198</v>
      </c>
      <c r="I8" s="72">
        <f>IF(RES_hh_fech!I8=0,0,RES_hh_fech!I8/RES_summary!I$19)</f>
        <v>195.53407906834437</v>
      </c>
      <c r="J8" s="72">
        <f>IF(RES_hh_fech!J8=0,0,RES_hh_fech!J8/RES_summary!J$19)</f>
        <v>186.9133502965251</v>
      </c>
      <c r="K8" s="72">
        <f>IF(RES_hh_fech!K8=0,0,RES_hh_fech!K8/RES_summary!K$19)</f>
        <v>184.10531138968261</v>
      </c>
      <c r="L8" s="72">
        <f>IF(RES_hh_fech!L8=0,0,RES_hh_fech!L8/RES_summary!L$19)</f>
        <v>201.3850953185098</v>
      </c>
      <c r="M8" s="72">
        <f>IF(RES_hh_fech!M8=0,0,RES_hh_fech!M8/RES_summary!M$19)</f>
        <v>185.44899591248239</v>
      </c>
      <c r="N8" s="72">
        <f>IF(RES_hh_fech!N8=0,0,RES_hh_fech!N8/RES_summary!N$19)</f>
        <v>178.12781110717947</v>
      </c>
      <c r="O8" s="72">
        <f>IF(RES_hh_fech!O8=0,0,RES_hh_fech!O8/RES_summary!O$19)</f>
        <v>163.52218248089071</v>
      </c>
      <c r="P8" s="72">
        <f>IF(RES_hh_fech!P8=0,0,RES_hh_fech!P8/RES_summary!P$19)</f>
        <v>152.44909433196915</v>
      </c>
      <c r="Q8" s="72">
        <f>IF(RES_hh_fech!Q8=0,0,RES_hh_fech!Q8/RES_summary!Q$19)</f>
        <v>145.63412848362981</v>
      </c>
      <c r="R8" s="72">
        <f>IF(RES_hh_fech!R8=0,0,RES_hh_fech!R8/RES_summary!R$19)</f>
        <v>157.30330952213848</v>
      </c>
      <c r="S8" s="72">
        <f>IF(RES_hh_fech!S8=0,0,RES_hh_fech!S8/RES_summary!S$19)</f>
        <v>155.838720382346</v>
      </c>
      <c r="T8" s="72">
        <f>IF(RES_hh_fech!T8=0,0,RES_hh_fech!T8/RES_summary!T$19)</f>
        <v>155.96412704440462</v>
      </c>
      <c r="U8" s="72">
        <f>IF(RES_hh_fech!U8=0,0,RES_hh_fech!U8/RES_summary!U$19)</f>
        <v>142.16656750479342</v>
      </c>
      <c r="V8" s="72">
        <f>IF(RES_hh_fech!V8=0,0,RES_hh_fech!V8/RES_summary!V$19)</f>
        <v>143.26485378836725</v>
      </c>
      <c r="W8" s="72">
        <f>IF(RES_hh_fech!W8=0,0,RES_hh_fech!W8/RES_summary!W$19)</f>
        <v>164.39167111771152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200.01587993064055</v>
      </c>
      <c r="C9" s="72">
        <f>IF(RES_hh_fech!C9=0,0,RES_hh_fech!C9/RES_summary!C$19)</f>
        <v>209.27361509956833</v>
      </c>
      <c r="D9" s="72">
        <f>IF(RES_hh_fech!D9=0,0,RES_hh_fech!D9/RES_summary!D$19)</f>
        <v>210.30434847760887</v>
      </c>
      <c r="E9" s="72">
        <f>IF(RES_hh_fech!E9=0,0,RES_hh_fech!E9/RES_summary!E$19)</f>
        <v>212.47392068714171</v>
      </c>
      <c r="F9" s="72">
        <f>IF(RES_hh_fech!F9=0,0,RES_hh_fech!F9/RES_summary!F$19)</f>
        <v>213.68867084905267</v>
      </c>
      <c r="G9" s="72">
        <f>IF(RES_hh_fech!G9=0,0,RES_hh_fech!G9/RES_summary!G$19)</f>
        <v>215.91501443365246</v>
      </c>
      <c r="H9" s="72">
        <f>IF(RES_hh_fech!H9=0,0,RES_hh_fech!H9/RES_summary!H$19)</f>
        <v>220.9136884568367</v>
      </c>
      <c r="I9" s="72">
        <f>IF(RES_hh_fech!I9=0,0,RES_hh_fech!I9/RES_summary!I$19)</f>
        <v>210.7228616740272</v>
      </c>
      <c r="J9" s="72">
        <f>IF(RES_hh_fech!J9=0,0,RES_hh_fech!J9/RES_summary!J$19)</f>
        <v>206.94881783825181</v>
      </c>
      <c r="K9" s="72">
        <f>IF(RES_hh_fech!K9=0,0,RES_hh_fech!K9/RES_summary!K$19)</f>
        <v>208.71335290645936</v>
      </c>
      <c r="L9" s="72">
        <f>IF(RES_hh_fech!L9=0,0,RES_hh_fech!L9/RES_summary!L$19)</f>
        <v>198.91440138809145</v>
      </c>
      <c r="M9" s="72">
        <f>IF(RES_hh_fech!M9=0,0,RES_hh_fech!M9/RES_summary!M$19)</f>
        <v>192.91749416443062</v>
      </c>
      <c r="N9" s="72">
        <f>IF(RES_hh_fech!N9=0,0,RES_hh_fech!N9/RES_summary!N$19)</f>
        <v>189.039107175982</v>
      </c>
      <c r="O9" s="72">
        <f>IF(RES_hh_fech!O9=0,0,RES_hh_fech!O9/RES_summary!O$19)</f>
        <v>176.79698753703875</v>
      </c>
      <c r="P9" s="72">
        <f>IF(RES_hh_fech!P9=0,0,RES_hh_fech!P9/RES_summary!P$19)</f>
        <v>164.69080712395953</v>
      </c>
      <c r="Q9" s="72">
        <f>IF(RES_hh_fech!Q9=0,0,RES_hh_fech!Q9/RES_summary!Q$19)</f>
        <v>159.23712379876491</v>
      </c>
      <c r="R9" s="72">
        <f>IF(RES_hh_fech!R9=0,0,RES_hh_fech!R9/RES_summary!R$19)</f>
        <v>161.61547683353905</v>
      </c>
      <c r="S9" s="72">
        <f>IF(RES_hh_fech!S9=0,0,RES_hh_fech!S9/RES_summary!S$19)</f>
        <v>162.04485147103728</v>
      </c>
      <c r="T9" s="72">
        <f>IF(RES_hh_fech!T9=0,0,RES_hh_fech!T9/RES_summary!T$19)</f>
        <v>168.77487135663526</v>
      </c>
      <c r="U9" s="72">
        <f>IF(RES_hh_fech!U9=0,0,RES_hh_fech!U9/RES_summary!U$19)</f>
        <v>164.0243059533245</v>
      </c>
      <c r="V9" s="72">
        <f>IF(RES_hh_fech!V9=0,0,RES_hh_fech!V9/RES_summary!V$19)</f>
        <v>168.99012758166384</v>
      </c>
      <c r="W9" s="72">
        <f>IF(RES_hh_fech!W9=0,0,RES_hh_fech!W9/RES_summary!W$19)</f>
        <v>167.94007001509618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116.77467457889426</v>
      </c>
      <c r="C11" s="72">
        <f>IF(RES_hh_fech!C11=0,0,RES_hh_fech!C11/RES_summary!C$19)</f>
        <v>124.01563371549828</v>
      </c>
      <c r="D11" s="72">
        <f>IF(RES_hh_fech!D11=0,0,RES_hh_fech!D11/RES_summary!D$19)</f>
        <v>131.76860501920856</v>
      </c>
      <c r="E11" s="72">
        <f>IF(RES_hh_fech!E11=0,0,RES_hh_fech!E11/RES_summary!E$19)</f>
        <v>132.95095717455862</v>
      </c>
      <c r="F11" s="72">
        <f>IF(RES_hh_fech!F11=0,0,RES_hh_fech!F11/RES_summary!F$19)</f>
        <v>132.55441683720045</v>
      </c>
      <c r="G11" s="72">
        <f>IF(RES_hh_fech!G11=0,0,RES_hh_fech!G11/RES_summary!G$19)</f>
        <v>135.37671568754536</v>
      </c>
      <c r="H11" s="72">
        <f>IF(RES_hh_fech!H11=0,0,RES_hh_fech!H11/RES_summary!H$19)</f>
        <v>149.01038553791329</v>
      </c>
      <c r="I11" s="72">
        <f>IF(RES_hh_fech!I11=0,0,RES_hh_fech!I11/RES_summary!I$19)</f>
        <v>142.48795189350815</v>
      </c>
      <c r="J11" s="72">
        <f>IF(RES_hh_fech!J11=0,0,RES_hh_fech!J11/RES_summary!J$19)</f>
        <v>140.64278309919209</v>
      </c>
      <c r="K11" s="72">
        <f>IF(RES_hh_fech!K11=0,0,RES_hh_fech!K11/RES_summary!K$19)</f>
        <v>147.66905961748444</v>
      </c>
      <c r="L11" s="72">
        <f>IF(RES_hh_fech!L11=0,0,RES_hh_fech!L11/RES_summary!L$19)</f>
        <v>152.67541788890392</v>
      </c>
      <c r="M11" s="72">
        <f>IF(RES_hh_fech!M11=0,0,RES_hh_fech!M11/RES_summary!M$19)</f>
        <v>143.06329798283011</v>
      </c>
      <c r="N11" s="72">
        <f>IF(RES_hh_fech!N11=0,0,RES_hh_fech!N11/RES_summary!N$19)</f>
        <v>145.89967732750691</v>
      </c>
      <c r="O11" s="72">
        <f>IF(RES_hh_fech!O11=0,0,RES_hh_fech!O11/RES_summary!O$19)</f>
        <v>135.96071106653963</v>
      </c>
      <c r="P11" s="72">
        <f>IF(RES_hh_fech!P11=0,0,RES_hh_fech!P11/RES_summary!P$19)</f>
        <v>128.70995391511826</v>
      </c>
      <c r="Q11" s="72">
        <f>IF(RES_hh_fech!Q11=0,0,RES_hh_fech!Q11/RES_summary!Q$19)</f>
        <v>122.74838431917543</v>
      </c>
      <c r="R11" s="72">
        <f>IF(RES_hh_fech!R11=0,0,RES_hh_fech!R11/RES_summary!R$19)</f>
        <v>129.57861354416343</v>
      </c>
      <c r="S11" s="72">
        <f>IF(RES_hh_fech!S11=0,0,RES_hh_fech!S11/RES_summary!S$19)</f>
        <v>132.10279366819196</v>
      </c>
      <c r="T11" s="72">
        <f>IF(RES_hh_fech!T11=0,0,RES_hh_fech!T11/RES_summary!T$19)</f>
        <v>136.39950300365129</v>
      </c>
      <c r="U11" s="72">
        <f>IF(RES_hh_fech!U11=0,0,RES_hh_fech!U11/RES_summary!U$19)</f>
        <v>130.36214817506067</v>
      </c>
      <c r="V11" s="72">
        <f>IF(RES_hh_fech!V11=0,0,RES_hh_fech!V11/RES_summary!V$19)</f>
        <v>125.66308001171818</v>
      </c>
      <c r="W11" s="72">
        <f>IF(RES_hh_fech!W11=0,0,RES_hh_fech!W11/RES_summary!W$19)</f>
        <v>140.88336504512944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36.476882202000851</v>
      </c>
      <c r="P12" s="72">
        <f>IF(RES_hh_fech!P12=0,0,RES_hh_fech!P12/RES_summary!P$19)</f>
        <v>29.921883050533925</v>
      </c>
      <c r="Q12" s="72">
        <f>IF(RES_hh_fech!Q12=0,0,RES_hh_fech!Q12/RES_summary!Q$19)</f>
        <v>27.317842280751808</v>
      </c>
      <c r="R12" s="72">
        <f>IF(RES_hh_fech!R12=0,0,RES_hh_fech!R12/RES_summary!R$19)</f>
        <v>28.822013013575884</v>
      </c>
      <c r="S12" s="72">
        <f>IF(RES_hh_fech!S12=0,0,RES_hh_fech!S12/RES_summary!S$19)</f>
        <v>35.693728949343026</v>
      </c>
      <c r="T12" s="72">
        <f>IF(RES_hh_fech!T12=0,0,RES_hh_fech!T12/RES_summary!T$19)</f>
        <v>38.26834572637533</v>
      </c>
      <c r="U12" s="72">
        <f>IF(RES_hh_fech!U12=0,0,RES_hh_fech!U12/RES_summary!U$19)</f>
        <v>30.516937445900503</v>
      </c>
      <c r="V12" s="72">
        <f>IF(RES_hh_fech!V12=0,0,RES_hh_fech!V12/RES_summary!V$19)</f>
        <v>28.551182756074255</v>
      </c>
      <c r="W12" s="72">
        <f>IF(RES_hh_fech!W12=0,0,RES_hh_fech!W12/RES_summary!W$19)</f>
        <v>44.176380249557077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130.77989688282304</v>
      </c>
      <c r="C13" s="74">
        <f>IF(RES_hh_fech!C13=0,0,RES_hh_fech!C13/RES_summary!C$19)</f>
        <v>138.30370908259366</v>
      </c>
      <c r="D13" s="74">
        <f>IF(RES_hh_fech!D13=0,0,RES_hh_fech!D13/RES_summary!D$19)</f>
        <v>141.81205894700702</v>
      </c>
      <c r="E13" s="74">
        <f>IF(RES_hh_fech!E13=0,0,RES_hh_fech!E13/RES_summary!E$19)</f>
        <v>133.07620755259592</v>
      </c>
      <c r="F13" s="74">
        <f>IF(RES_hh_fech!F13=0,0,RES_hh_fech!F13/RES_summary!F$19)</f>
        <v>108.33551102121146</v>
      </c>
      <c r="G13" s="74">
        <f>IF(RES_hh_fech!G13=0,0,RES_hh_fech!G13/RES_summary!G$19)</f>
        <v>123.51569639937978</v>
      </c>
      <c r="H13" s="74">
        <f>IF(RES_hh_fech!H13=0,0,RES_hh_fech!H13/RES_summary!H$19)</f>
        <v>153.29649806692802</v>
      </c>
      <c r="I13" s="74">
        <f>IF(RES_hh_fech!I13=0,0,RES_hh_fech!I13/RES_summary!I$19)</f>
        <v>150.77186992463228</v>
      </c>
      <c r="J13" s="74">
        <f>IF(RES_hh_fech!J13=0,0,RES_hh_fech!J13/RES_summary!J$19)</f>
        <v>164.27909212137936</v>
      </c>
      <c r="K13" s="74">
        <f>IF(RES_hh_fech!K13=0,0,RES_hh_fech!K13/RES_summary!K$19)</f>
        <v>161.09565052321986</v>
      </c>
      <c r="L13" s="74">
        <f>IF(RES_hh_fech!L13=0,0,RES_hh_fech!L13/RES_summary!L$19)</f>
        <v>151.20337792263285</v>
      </c>
      <c r="M13" s="74">
        <f>IF(RES_hh_fech!M13=0,0,RES_hh_fech!M13/RES_summary!M$19)</f>
        <v>155.13042241554754</v>
      </c>
      <c r="N13" s="74">
        <f>IF(RES_hh_fech!N13=0,0,RES_hh_fech!N13/RES_summary!N$19)</f>
        <v>172.78712158227066</v>
      </c>
      <c r="O13" s="74">
        <f>IF(RES_hh_fech!O13=0,0,RES_hh_fech!O13/RES_summary!O$19)</f>
        <v>110.53676957780939</v>
      </c>
      <c r="P13" s="74">
        <f>IF(RES_hh_fech!P13=0,0,RES_hh_fech!P13/RES_summary!P$19)</f>
        <v>132.08611908598419</v>
      </c>
      <c r="Q13" s="74">
        <f>IF(RES_hh_fech!Q13=0,0,RES_hh_fech!Q13/RES_summary!Q$19)</f>
        <v>166.11492383755765</v>
      </c>
      <c r="R13" s="74">
        <f>IF(RES_hh_fech!R13=0,0,RES_hh_fech!R13/RES_summary!R$19)</f>
        <v>185.5679582183397</v>
      </c>
      <c r="S13" s="74">
        <f>IF(RES_hh_fech!S13=0,0,RES_hh_fech!S13/RES_summary!S$19)</f>
        <v>201.12090317760536</v>
      </c>
      <c r="T13" s="74">
        <f>IF(RES_hh_fech!T13=0,0,RES_hh_fech!T13/RES_summary!T$19)</f>
        <v>136.73858161470895</v>
      </c>
      <c r="U13" s="74">
        <f>IF(RES_hh_fech!U13=0,0,RES_hh_fech!U13/RES_summary!U$19)</f>
        <v>127.73384957104666</v>
      </c>
      <c r="V13" s="74">
        <f>IF(RES_hh_fech!V13=0,0,RES_hh_fech!V13/RES_summary!V$19)</f>
        <v>174.91972418832717</v>
      </c>
      <c r="W13" s="74">
        <f>IF(RES_hh_fech!W13=0,0,RES_hh_fech!W13/RES_summary!W$19)</f>
        <v>95.445226102110112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0.63990106382458023</v>
      </c>
      <c r="C14" s="76">
        <f>IF(RES_hh_fech!C14=0,0,RES_hh_fech!C14/RES_summary!C$19)</f>
        <v>0.66160257012936841</v>
      </c>
      <c r="D14" s="76">
        <f>IF(RES_hh_fech!D14=0,0,RES_hh_fech!D14/RES_summary!D$19)</f>
        <v>0.67613811711285565</v>
      </c>
      <c r="E14" s="76">
        <f>IF(RES_hh_fech!E14=0,0,RES_hh_fech!E14/RES_summary!E$19)</f>
        <v>0.6867709755238256</v>
      </c>
      <c r="F14" s="76">
        <f>IF(RES_hh_fech!F14=0,0,RES_hh_fech!F14/RES_summary!F$19)</f>
        <v>0.69635175528246163</v>
      </c>
      <c r="G14" s="76">
        <f>IF(RES_hh_fech!G14=0,0,RES_hh_fech!G14/RES_summary!G$19)</f>
        <v>0.71982817057280257</v>
      </c>
      <c r="H14" s="76">
        <f>IF(RES_hh_fech!H14=0,0,RES_hh_fech!H14/RES_summary!H$19)</f>
        <v>0.77288403888645996</v>
      </c>
      <c r="I14" s="76">
        <f>IF(RES_hh_fech!I14=0,0,RES_hh_fech!I14/RES_summary!I$19)</f>
        <v>0.76072100013218946</v>
      </c>
      <c r="J14" s="76">
        <f>IF(RES_hh_fech!J14=0,0,RES_hh_fech!J14/RES_summary!J$19)</f>
        <v>0.75455542313878821</v>
      </c>
      <c r="K14" s="76">
        <f>IF(RES_hh_fech!K14=0,0,RES_hh_fech!K14/RES_summary!K$19)</f>
        <v>0.77422501392366327</v>
      </c>
      <c r="L14" s="76">
        <f>IF(RES_hh_fech!L14=0,0,RES_hh_fech!L14/RES_summary!L$19)</f>
        <v>0.80419051555912457</v>
      </c>
      <c r="M14" s="76">
        <f>IF(RES_hh_fech!M14=0,0,RES_hh_fech!M14/RES_summary!M$19)</f>
        <v>0.77521453085440906</v>
      </c>
      <c r="N14" s="76">
        <f>IF(RES_hh_fech!N14=0,0,RES_hh_fech!N14/RES_summary!N$19)</f>
        <v>0.78187783430789171</v>
      </c>
      <c r="O14" s="76">
        <f>IF(RES_hh_fech!O14=0,0,RES_hh_fech!O14/RES_summary!O$19)</f>
        <v>0.7384465222184261</v>
      </c>
      <c r="P14" s="76">
        <f>IF(RES_hh_fech!P14=0,0,RES_hh_fech!P14/RES_summary!P$19)</f>
        <v>0.68921334565728876</v>
      </c>
      <c r="Q14" s="76">
        <f>IF(RES_hh_fech!Q14=0,0,RES_hh_fech!Q14/RES_summary!Q$19)</f>
        <v>0.65552813595595538</v>
      </c>
      <c r="R14" s="76">
        <f>IF(RES_hh_fech!R14=0,0,RES_hh_fech!R14/RES_summary!R$19)</f>
        <v>0.69602224198988794</v>
      </c>
      <c r="S14" s="76">
        <f>IF(RES_hh_fech!S14=0,0,RES_hh_fech!S14/RES_summary!S$19)</f>
        <v>0.71760927677071862</v>
      </c>
      <c r="T14" s="76">
        <f>IF(RES_hh_fech!T14=0,0,RES_hh_fech!T14/RES_summary!T$19)</f>
        <v>0.76329415615119367</v>
      </c>
      <c r="U14" s="76">
        <f>IF(RES_hh_fech!U14=0,0,RES_hh_fech!U14/RES_summary!U$19)</f>
        <v>0.74053070199625914</v>
      </c>
      <c r="V14" s="76">
        <f>IF(RES_hh_fech!V14=0,0,RES_hh_fech!V14/RES_summary!V$19)</f>
        <v>0.75945153129679033</v>
      </c>
      <c r="W14" s="76">
        <f>IF(RES_hh_fech!W14=0,0,RES_hh_fech!W14/RES_summary!W$19)</f>
        <v>0.83653229600885037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1.5997560802129374E-4</v>
      </c>
      <c r="C15" s="69">
        <f>IF(RES_hh_fech!C15=0,0,RES_hh_fech!C15/RES_summary!C$19)</f>
        <v>1.9462846101338493E-4</v>
      </c>
      <c r="D15" s="69">
        <f>IF(RES_hh_fech!D15=0,0,RES_hh_fech!D15/RES_summary!D$19)</f>
        <v>2.670437454409722E-4</v>
      </c>
      <c r="E15" s="69">
        <f>IF(RES_hh_fech!E15=0,0,RES_hh_fech!E15/RES_summary!E$19)</f>
        <v>4.5271085512103918E-4</v>
      </c>
      <c r="F15" s="69">
        <f>IF(RES_hh_fech!F15=0,0,RES_hh_fech!F15/RES_summary!F$19)</f>
        <v>8.1020277303110884E-4</v>
      </c>
      <c r="G15" s="69">
        <f>IF(RES_hh_fech!G15=0,0,RES_hh_fech!G15/RES_summary!G$19)</f>
        <v>1.4666378431207893E-3</v>
      </c>
      <c r="H15" s="69">
        <f>IF(RES_hh_fech!H15=0,0,RES_hh_fech!H15/RES_summary!H$19)</f>
        <v>3.7067437182766649E-3</v>
      </c>
      <c r="I15" s="69">
        <f>IF(RES_hh_fech!I15=0,0,RES_hh_fech!I15/RES_summary!I$19)</f>
        <v>3.839292142810446E-3</v>
      </c>
      <c r="J15" s="69">
        <f>IF(RES_hh_fech!J15=0,0,RES_hh_fech!J15/RES_summary!J$19)</f>
        <v>4.6749829793952466E-3</v>
      </c>
      <c r="K15" s="69">
        <f>IF(RES_hh_fech!K15=0,0,RES_hh_fech!K15/RES_summary!K$19)</f>
        <v>5.9513301049452811E-3</v>
      </c>
      <c r="L15" s="69">
        <f>IF(RES_hh_fech!L15=0,0,RES_hh_fech!L15/RES_summary!L$19)</f>
        <v>1.835614930910924E-2</v>
      </c>
      <c r="M15" s="69">
        <f>IF(RES_hh_fech!M15=0,0,RES_hh_fech!M15/RES_summary!M$19)</f>
        <v>7.9635416546789788E-3</v>
      </c>
      <c r="N15" s="69">
        <f>IF(RES_hh_fech!N15=0,0,RES_hh_fech!N15/RES_summary!N$19)</f>
        <v>1.3417945943827945E-2</v>
      </c>
      <c r="O15" s="69">
        <f>IF(RES_hh_fech!O15=0,0,RES_hh_fech!O15/RES_summary!O$19)</f>
        <v>9.7059626522910027E-3</v>
      </c>
      <c r="P15" s="69">
        <f>IF(RES_hh_fech!P15=0,0,RES_hh_fech!P15/RES_summary!P$19)</f>
        <v>1.5873018742718899E-2</v>
      </c>
      <c r="Q15" s="69">
        <f>IF(RES_hh_fech!Q15=0,0,RES_hh_fech!Q15/RES_summary!Q$19)</f>
        <v>1.3208862642984862E-2</v>
      </c>
      <c r="R15" s="69">
        <f>IF(RES_hh_fech!R15=0,0,RES_hh_fech!R15/RES_summary!R$19)</f>
        <v>1.120709931232745E-2</v>
      </c>
      <c r="S15" s="69">
        <f>IF(RES_hh_fech!S15=0,0,RES_hh_fech!S15/RES_summary!S$19)</f>
        <v>1.099710406728556E-2</v>
      </c>
      <c r="T15" s="69">
        <f>IF(RES_hh_fech!T15=0,0,RES_hh_fech!T15/RES_summary!T$19)</f>
        <v>1.4978680346526038E-2</v>
      </c>
      <c r="U15" s="69">
        <f>IF(RES_hh_fech!U15=0,0,RES_hh_fech!U15/RES_summary!U$19)</f>
        <v>1.2981532734367874E-2</v>
      </c>
      <c r="V15" s="69">
        <f>IF(RES_hh_fech!V15=0,0,RES_hh_fech!V15/RES_summary!V$19)</f>
        <v>1.134599889175384E-2</v>
      </c>
      <c r="W15" s="69">
        <f>IF(RES_hh_fech!W15=0,0,RES_hh_fech!W15/RES_summary!W$19)</f>
        <v>2.1951766419070873E-2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1.5997560802129374E-4</v>
      </c>
      <c r="C16" s="72">
        <f>IF(RES_hh_fech!C16=0,0,RES_hh_fech!C16/RES_summary!C$19)</f>
        <v>1.9462846101338493E-4</v>
      </c>
      <c r="D16" s="72">
        <f>IF(RES_hh_fech!D16=0,0,RES_hh_fech!D16/RES_summary!D$19)</f>
        <v>2.670437454409722E-4</v>
      </c>
      <c r="E16" s="72">
        <f>IF(RES_hh_fech!E16=0,0,RES_hh_fech!E16/RES_summary!E$19)</f>
        <v>4.5271085512103918E-4</v>
      </c>
      <c r="F16" s="72">
        <f>IF(RES_hh_fech!F16=0,0,RES_hh_fech!F16/RES_summary!F$19)</f>
        <v>8.1020277303110884E-4</v>
      </c>
      <c r="G16" s="72">
        <f>IF(RES_hh_fech!G16=0,0,RES_hh_fech!G16/RES_summary!G$19)</f>
        <v>1.4666378431207893E-3</v>
      </c>
      <c r="H16" s="72">
        <f>IF(RES_hh_fech!H16=0,0,RES_hh_fech!H16/RES_summary!H$19)</f>
        <v>3.7067437182766649E-3</v>
      </c>
      <c r="I16" s="72">
        <f>IF(RES_hh_fech!I16=0,0,RES_hh_fech!I16/RES_summary!I$19)</f>
        <v>3.839292142810446E-3</v>
      </c>
      <c r="J16" s="72">
        <f>IF(RES_hh_fech!J16=0,0,RES_hh_fech!J16/RES_summary!J$19)</f>
        <v>4.6749829793952466E-3</v>
      </c>
      <c r="K16" s="72">
        <f>IF(RES_hh_fech!K16=0,0,RES_hh_fech!K16/RES_summary!K$19)</f>
        <v>5.9513301049452811E-3</v>
      </c>
      <c r="L16" s="72">
        <f>IF(RES_hh_fech!L16=0,0,RES_hh_fech!L16/RES_summary!L$19)</f>
        <v>1.835614930910924E-2</v>
      </c>
      <c r="M16" s="72">
        <f>IF(RES_hh_fech!M16=0,0,RES_hh_fech!M16/RES_summary!M$19)</f>
        <v>7.9635416546789788E-3</v>
      </c>
      <c r="N16" s="72">
        <f>IF(RES_hh_fech!N16=0,0,RES_hh_fech!N16/RES_summary!N$19)</f>
        <v>1.3417945943827945E-2</v>
      </c>
      <c r="O16" s="72">
        <f>IF(RES_hh_fech!O16=0,0,RES_hh_fech!O16/RES_summary!O$19)</f>
        <v>9.7059626522910027E-3</v>
      </c>
      <c r="P16" s="72">
        <f>IF(RES_hh_fech!P16=0,0,RES_hh_fech!P16/RES_summary!P$19)</f>
        <v>1.5873018742718899E-2</v>
      </c>
      <c r="Q16" s="72">
        <f>IF(RES_hh_fech!Q16=0,0,RES_hh_fech!Q16/RES_summary!Q$19)</f>
        <v>1.3208862642984862E-2</v>
      </c>
      <c r="R16" s="72">
        <f>IF(RES_hh_fech!R16=0,0,RES_hh_fech!R16/RES_summary!R$19)</f>
        <v>1.120709931232745E-2</v>
      </c>
      <c r="S16" s="72">
        <f>IF(RES_hh_fech!S16=0,0,RES_hh_fech!S16/RES_summary!S$19)</f>
        <v>1.099710406728556E-2</v>
      </c>
      <c r="T16" s="72">
        <f>IF(RES_hh_fech!T16=0,0,RES_hh_fech!T16/RES_summary!T$19)</f>
        <v>1.4978680346526038E-2</v>
      </c>
      <c r="U16" s="72">
        <f>IF(RES_hh_fech!U16=0,0,RES_hh_fech!U16/RES_summary!U$19)</f>
        <v>1.2981532734367874E-2</v>
      </c>
      <c r="V16" s="72">
        <f>IF(RES_hh_fech!V16=0,0,RES_hh_fech!V16/RES_summary!V$19)</f>
        <v>1.134599889175384E-2</v>
      </c>
      <c r="W16" s="72">
        <f>IF(RES_hh_fech!W16=0,0,RES_hh_fech!W16/RES_summary!W$19)</f>
        <v>2.1951766419070873E-2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7.7870453979181891</v>
      </c>
      <c r="C17" s="69">
        <f>IF(RES_hh_fech!C17=0,0,RES_hh_fech!C17/RES_summary!C$19)</f>
        <v>8.2094067597313511</v>
      </c>
      <c r="D17" s="69">
        <f>IF(RES_hh_fech!D17=0,0,RES_hh_fech!D17/RES_summary!D$19)</f>
        <v>7.697996336292503</v>
      </c>
      <c r="E17" s="69">
        <f>IF(RES_hh_fech!E17=0,0,RES_hh_fech!E17/RES_summary!E$19)</f>
        <v>8.3380308825605507</v>
      </c>
      <c r="F17" s="69">
        <f>IF(RES_hh_fech!F17=0,0,RES_hh_fech!F17/RES_summary!F$19)</f>
        <v>9.7252507300410151</v>
      </c>
      <c r="G17" s="69">
        <f>IF(RES_hh_fech!G17=0,0,RES_hh_fech!G17/RES_summary!G$19)</f>
        <v>10.054513950034147</v>
      </c>
      <c r="H17" s="69">
        <f>IF(RES_hh_fech!H17=0,0,RES_hh_fech!H17/RES_summary!H$19)</f>
        <v>11.287534278365319</v>
      </c>
      <c r="I17" s="69">
        <f>IF(RES_hh_fech!I17=0,0,RES_hh_fech!I17/RES_summary!I$19)</f>
        <v>10.586429220875177</v>
      </c>
      <c r="J17" s="69">
        <f>IF(RES_hh_fech!J17=0,0,RES_hh_fech!J17/RES_summary!J$19)</f>
        <v>11.32103377366683</v>
      </c>
      <c r="K17" s="69">
        <f>IF(RES_hh_fech!K17=0,0,RES_hh_fech!K17/RES_summary!K$19)</f>
        <v>11.52086098045776</v>
      </c>
      <c r="L17" s="69">
        <f>IF(RES_hh_fech!L17=0,0,RES_hh_fech!L17/RES_summary!L$19)</f>
        <v>10.715098893365152</v>
      </c>
      <c r="M17" s="69">
        <f>IF(RES_hh_fech!M17=0,0,RES_hh_fech!M17/RES_summary!M$19)</f>
        <v>11.261511077072136</v>
      </c>
      <c r="N17" s="69">
        <f>IF(RES_hh_fech!N17=0,0,RES_hh_fech!N17/RES_summary!N$19)</f>
        <v>11.463812985342996</v>
      </c>
      <c r="O17" s="69">
        <f>IF(RES_hh_fech!O17=0,0,RES_hh_fech!O17/RES_summary!O$19)</f>
        <v>10.518590835505091</v>
      </c>
      <c r="P17" s="69">
        <f>IF(RES_hh_fech!P17=0,0,RES_hh_fech!P17/RES_summary!P$19)</f>
        <v>10.836451573540865</v>
      </c>
      <c r="Q17" s="69">
        <f>IF(RES_hh_fech!Q17=0,0,RES_hh_fech!Q17/RES_summary!Q$19)</f>
        <v>10.4681817883816</v>
      </c>
      <c r="R17" s="69">
        <f>IF(RES_hh_fech!R17=0,0,RES_hh_fech!R17/RES_summary!R$19)</f>
        <v>10.87341665361231</v>
      </c>
      <c r="S17" s="69">
        <f>IF(RES_hh_fech!S17=0,0,RES_hh_fech!S17/RES_summary!S$19)</f>
        <v>10.78499320071411</v>
      </c>
      <c r="T17" s="69">
        <f>IF(RES_hh_fech!T17=0,0,RES_hh_fech!T17/RES_summary!T$19)</f>
        <v>10.568883168041813</v>
      </c>
      <c r="U17" s="69">
        <f>IF(RES_hh_fech!U17=0,0,RES_hh_fech!U17/RES_summary!U$19)</f>
        <v>9.8012527618293213</v>
      </c>
      <c r="V17" s="69">
        <f>IF(RES_hh_fech!V17=0,0,RES_hh_fech!V17/RES_summary!V$19)</f>
        <v>9.3791553261421381</v>
      </c>
      <c r="W17" s="69">
        <f>IF(RES_hh_fech!W17=0,0,RES_hh_fech!W17/RES_summary!W$19)</f>
        <v>14.33027662410395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8.2497551847409341</v>
      </c>
      <c r="C18" s="72">
        <f>IF(RES_hh_fech!C18=0,0,RES_hh_fech!C18/RES_summary!C$19)</f>
        <v>7.6894637286386391</v>
      </c>
      <c r="D18" s="72">
        <f>IF(RES_hh_fech!D18=0,0,RES_hh_fech!D18/RES_summary!D$19)</f>
        <v>8.4110565795151349</v>
      </c>
      <c r="E18" s="72">
        <f>IF(RES_hh_fech!E18=0,0,RES_hh_fech!E18/RES_summary!E$19)</f>
        <v>9.7065818815067839</v>
      </c>
      <c r="F18" s="72">
        <f>IF(RES_hh_fech!F18=0,0,RES_hh_fech!F18/RES_summary!F$19)</f>
        <v>9.2111628961625378</v>
      </c>
      <c r="G18" s="72">
        <f>IF(RES_hh_fech!G18=0,0,RES_hh_fech!G18/RES_summary!G$19)</f>
        <v>9.9396715520721166</v>
      </c>
      <c r="H18" s="72">
        <f>IF(RES_hh_fech!H18=0,0,RES_hh_fech!H18/RES_summary!H$19)</f>
        <v>11.551028891029533</v>
      </c>
      <c r="I18" s="72">
        <f>IF(RES_hh_fech!I18=0,0,RES_hh_fech!I18/RES_summary!I$19)</f>
        <v>11.868765546133895</v>
      </c>
      <c r="J18" s="72">
        <f>IF(RES_hh_fech!J18=0,0,RES_hh_fech!J18/RES_summary!J$19)</f>
        <v>11.743337963984633</v>
      </c>
      <c r="K18" s="72">
        <f>IF(RES_hh_fech!K18=0,0,RES_hh_fech!K18/RES_summary!K$19)</f>
        <v>10.480922963529483</v>
      </c>
      <c r="L18" s="72">
        <f>IF(RES_hh_fech!L18=0,0,RES_hh_fech!L18/RES_summary!L$19)</f>
        <v>12.854120038117154</v>
      </c>
      <c r="M18" s="72">
        <f>IF(RES_hh_fech!M18=0,0,RES_hh_fech!M18/RES_summary!M$19)</f>
        <v>14.030874254705122</v>
      </c>
      <c r="N18" s="72">
        <f>IF(RES_hh_fech!N18=0,0,RES_hh_fech!N18/RES_summary!N$19)</f>
        <v>13.439335147767403</v>
      </c>
      <c r="O18" s="72">
        <f>IF(RES_hh_fech!O18=0,0,RES_hh_fech!O18/RES_summary!O$19)</f>
        <v>14.009620750396246</v>
      </c>
      <c r="P18" s="72">
        <f>IF(RES_hh_fech!P18=0,0,RES_hh_fech!P18/RES_summary!P$19)</f>
        <v>12.607685443746764</v>
      </c>
      <c r="Q18" s="72">
        <f>IF(RES_hh_fech!Q18=0,0,RES_hh_fech!Q18/RES_summary!Q$19)</f>
        <v>10.67370365179875</v>
      </c>
      <c r="R18" s="72">
        <f>IF(RES_hh_fech!R18=0,0,RES_hh_fech!R18/RES_summary!R$19)</f>
        <v>11.697576148983771</v>
      </c>
      <c r="S18" s="72">
        <f>IF(RES_hh_fech!S18=0,0,RES_hh_fech!S18/RES_summary!S$19)</f>
        <v>12.937851993611824</v>
      </c>
      <c r="T18" s="72">
        <f>IF(RES_hh_fech!T18=0,0,RES_hh_fech!T18/RES_summary!T$19)</f>
        <v>12.57577530204088</v>
      </c>
      <c r="U18" s="72">
        <f>IF(RES_hh_fech!U18=0,0,RES_hh_fech!U18/RES_summary!U$19)</f>
        <v>11.218197846326515</v>
      </c>
      <c r="V18" s="72">
        <f>IF(RES_hh_fech!V18=0,0,RES_hh_fech!V18/RES_summary!V$19)</f>
        <v>9.7821721911193578</v>
      </c>
      <c r="W18" s="72">
        <f>IF(RES_hh_fech!W18=0,0,RES_hh_fech!W18/RES_summary!W$19)</f>
        <v>16.111554904658352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9.045886408944428</v>
      </c>
      <c r="C19" s="72">
        <f>IF(RES_hh_fech!C19=0,0,RES_hh_fech!C19/RES_summary!C$19)</f>
        <v>9.1563430547185316</v>
      </c>
      <c r="D19" s="72">
        <f>IF(RES_hh_fech!D19=0,0,RES_hh_fech!D19/RES_summary!D$19)</f>
        <v>9.3577859499782239</v>
      </c>
      <c r="E19" s="72">
        <f>IF(RES_hh_fech!E19=0,0,RES_hh_fech!E19/RES_summary!E$19)</f>
        <v>10.156441891427662</v>
      </c>
      <c r="F19" s="72">
        <f>IF(RES_hh_fech!F19=0,0,RES_hh_fech!F19/RES_summary!F$19)</f>
        <v>10.512583141954611</v>
      </c>
      <c r="G19" s="72">
        <f>IF(RES_hh_fech!G19=0,0,RES_hh_fech!G19/RES_summary!G$19)</f>
        <v>12.079996668581783</v>
      </c>
      <c r="H19" s="72">
        <f>IF(RES_hh_fech!H19=0,0,RES_hh_fech!H19/RES_summary!H$19)</f>
        <v>12.732819710298228</v>
      </c>
      <c r="I19" s="72">
        <f>IF(RES_hh_fech!I19=0,0,RES_hh_fech!I19/RES_summary!I$19)</f>
        <v>11.468904232040845</v>
      </c>
      <c r="J19" s="72">
        <f>IF(RES_hh_fech!J19=0,0,RES_hh_fech!J19/RES_summary!J$19)</f>
        <v>11.887644662445165</v>
      </c>
      <c r="K19" s="72">
        <f>IF(RES_hh_fech!K19=0,0,RES_hh_fech!K19/RES_summary!K$19)</f>
        <v>12.445580707239781</v>
      </c>
      <c r="L19" s="72">
        <f>IF(RES_hh_fech!L19=0,0,RES_hh_fech!L19/RES_summary!L$19)</f>
        <v>13.064545756598228</v>
      </c>
      <c r="M19" s="72">
        <f>IF(RES_hh_fech!M19=0,0,RES_hh_fech!M19/RES_summary!M$19)</f>
        <v>13.950514744167542</v>
      </c>
      <c r="N19" s="72">
        <f>IF(RES_hh_fech!N19=0,0,RES_hh_fech!N19/RES_summary!N$19)</f>
        <v>14.123642518779725</v>
      </c>
      <c r="O19" s="72">
        <f>IF(RES_hh_fech!O19=0,0,RES_hh_fech!O19/RES_summary!O$19)</f>
        <v>12.844225777615979</v>
      </c>
      <c r="P19" s="72">
        <f>IF(RES_hh_fech!P19=0,0,RES_hh_fech!P19/RES_summary!P$19)</f>
        <v>12.595997964369877</v>
      </c>
      <c r="Q19" s="72">
        <f>IF(RES_hh_fech!Q19=0,0,RES_hh_fech!Q19/RES_summary!Q$19)</f>
        <v>11.501472860637049</v>
      </c>
      <c r="R19" s="72">
        <f>IF(RES_hh_fech!R19=0,0,RES_hh_fech!R19/RES_summary!R$19)</f>
        <v>11.651314954315179</v>
      </c>
      <c r="S19" s="72">
        <f>IF(RES_hh_fech!S19=0,0,RES_hh_fech!S19/RES_summary!S$19)</f>
        <v>11.190423213311623</v>
      </c>
      <c r="T19" s="72">
        <f>IF(RES_hh_fech!T19=0,0,RES_hh_fech!T19/RES_summary!T$19)</f>
        <v>10.184762953482396</v>
      </c>
      <c r="U19" s="72">
        <f>IF(RES_hh_fech!U19=0,0,RES_hh_fech!U19/RES_summary!U$19)</f>
        <v>9.0562410981604042</v>
      </c>
      <c r="V19" s="72">
        <f>IF(RES_hh_fech!V19=0,0,RES_hh_fech!V19/RES_summary!V$19)</f>
        <v>8.1431701263491316</v>
      </c>
      <c r="W19" s="72">
        <f>IF(RES_hh_fech!W19=0,0,RES_hh_fech!W19/RES_summary!W$19)</f>
        <v>14.358462995365414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15.902523625845969</v>
      </c>
      <c r="H20" s="72">
        <f>IF(RES_hh_fech!H20=0,0,RES_hh_fech!H20/RES_summary!H$19)</f>
        <v>11.891041118187282</v>
      </c>
      <c r="I20" s="72">
        <f>IF(RES_hh_fech!I20=0,0,RES_hh_fech!I20/RES_summary!I$19)</f>
        <v>8.2951757518137867</v>
      </c>
      <c r="J20" s="72">
        <f>IF(RES_hh_fech!J20=0,0,RES_hh_fech!J20/RES_summary!J$19)</f>
        <v>10.632302848653731</v>
      </c>
      <c r="K20" s="72">
        <f>IF(RES_hh_fech!K20=0,0,RES_hh_fech!K20/RES_summary!K$19)</f>
        <v>9.8742570781268828</v>
      </c>
      <c r="L20" s="72">
        <f>IF(RES_hh_fech!L20=0,0,RES_hh_fech!L20/RES_summary!L$19)</f>
        <v>13.05577891378284</v>
      </c>
      <c r="M20" s="72">
        <f>IF(RES_hh_fech!M20=0,0,RES_hh_fech!M20/RES_summary!M$19)</f>
        <v>12.508882801518878</v>
      </c>
      <c r="N20" s="72">
        <f>IF(RES_hh_fech!N20=0,0,RES_hh_fech!N20/RES_summary!N$19)</f>
        <v>16.152666524467161</v>
      </c>
      <c r="O20" s="72">
        <f>IF(RES_hh_fech!O20=0,0,RES_hh_fech!O20/RES_summary!O$19)</f>
        <v>11.890867797716822</v>
      </c>
      <c r="P20" s="72">
        <f>IF(RES_hh_fech!P20=0,0,RES_hh_fech!P20/RES_summary!P$19)</f>
        <v>13.071330473073331</v>
      </c>
      <c r="Q20" s="72">
        <f>IF(RES_hh_fech!Q20=0,0,RES_hh_fech!Q20/RES_summary!Q$19)</f>
        <v>9.8382552328908641</v>
      </c>
      <c r="R20" s="72">
        <f>IF(RES_hh_fech!R20=0,0,RES_hh_fech!R20/RES_summary!R$19)</f>
        <v>12.059336390723912</v>
      </c>
      <c r="S20" s="72">
        <f>IF(RES_hh_fech!S20=0,0,RES_hh_fech!S20/RES_summary!S$19)</f>
        <v>12.690700013584005</v>
      </c>
      <c r="T20" s="72">
        <f>IF(RES_hh_fech!T20=0,0,RES_hh_fech!T20/RES_summary!T$19)</f>
        <v>12.214308810345768</v>
      </c>
      <c r="U20" s="72">
        <f>IF(RES_hh_fech!U20=0,0,RES_hh_fech!U20/RES_summary!U$19)</f>
        <v>10.753868426383805</v>
      </c>
      <c r="V20" s="72">
        <f>IF(RES_hh_fech!V20=0,0,RES_hh_fech!V20/RES_summary!V$19)</f>
        <v>10.335300179430661</v>
      </c>
      <c r="W20" s="72">
        <f>IF(RES_hh_fech!W20=0,0,RES_hh_fech!W20/RES_summary!W$19)</f>
        <v>15.880475229678327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9.5344225288897881</v>
      </c>
      <c r="C21" s="72">
        <f>IF(RES_hh_fech!C21=0,0,RES_hh_fech!C21/RES_summary!C$19)</f>
        <v>10.029232797869128</v>
      </c>
      <c r="D21" s="72">
        <f>IF(RES_hh_fech!D21=0,0,RES_hh_fech!D21/RES_summary!D$19)</f>
        <v>9.163955251135901</v>
      </c>
      <c r="E21" s="72">
        <f>IF(RES_hh_fech!E21=0,0,RES_hh_fech!E21/RES_summary!E$19)</f>
        <v>10.022243201677711</v>
      </c>
      <c r="F21" s="72">
        <f>IF(RES_hh_fech!F21=0,0,RES_hh_fech!F21/RES_summary!F$19)</f>
        <v>12.00655371497864</v>
      </c>
      <c r="G21" s="72">
        <f>IF(RES_hh_fech!G21=0,0,RES_hh_fech!G21/RES_summary!G$19)</f>
        <v>12.304685205049131</v>
      </c>
      <c r="H21" s="72">
        <f>IF(RES_hh_fech!H21=0,0,RES_hh_fech!H21/RES_summary!H$19)</f>
        <v>13.097601794408565</v>
      </c>
      <c r="I21" s="72">
        <f>IF(RES_hh_fech!I21=0,0,RES_hh_fech!I21/RES_summary!I$19)</f>
        <v>12.897757432384223</v>
      </c>
      <c r="J21" s="72">
        <f>IF(RES_hh_fech!J21=0,0,RES_hh_fech!J21/RES_summary!J$19)</f>
        <v>13.486344516970254</v>
      </c>
      <c r="K21" s="72">
        <f>IF(RES_hh_fech!K21=0,0,RES_hh_fech!K21/RES_summary!K$19)</f>
        <v>13.312450670122532</v>
      </c>
      <c r="L21" s="72">
        <f>IF(RES_hh_fech!L21=0,0,RES_hh_fech!L21/RES_summary!L$19)</f>
        <v>13.403498172439942</v>
      </c>
      <c r="M21" s="72">
        <f>IF(RES_hh_fech!M21=0,0,RES_hh_fech!M21/RES_summary!M$19)</f>
        <v>13.668216188499599</v>
      </c>
      <c r="N21" s="72">
        <f>IF(RES_hh_fech!N21=0,0,RES_hh_fech!N21/RES_summary!N$19)</f>
        <v>13.424535891991626</v>
      </c>
      <c r="O21" s="72">
        <f>IF(RES_hh_fech!O21=0,0,RES_hh_fech!O21/RES_summary!O$19)</f>
        <v>12.163444249243986</v>
      </c>
      <c r="P21" s="72">
        <f>IF(RES_hh_fech!P21=0,0,RES_hh_fech!P21/RES_summary!P$19)</f>
        <v>12.38685655728035</v>
      </c>
      <c r="Q21" s="72">
        <f>IF(RES_hh_fech!Q21=0,0,RES_hh_fech!Q21/RES_summary!Q$19)</f>
        <v>11.89421508782489</v>
      </c>
      <c r="R21" s="72">
        <f>IF(RES_hh_fech!R21=0,0,RES_hh_fech!R21/RES_summary!R$19)</f>
        <v>12.676404751069676</v>
      </c>
      <c r="S21" s="72">
        <f>IF(RES_hh_fech!S21=0,0,RES_hh_fech!S21/RES_summary!S$19)</f>
        <v>12.091640543448294</v>
      </c>
      <c r="T21" s="72">
        <f>IF(RES_hh_fech!T21=0,0,RES_hh_fech!T21/RES_summary!T$19)</f>
        <v>11.403924451073131</v>
      </c>
      <c r="U21" s="72">
        <f>IF(RES_hh_fech!U21=0,0,RES_hh_fech!U21/RES_summary!U$19)</f>
        <v>10.115846759989555</v>
      </c>
      <c r="V21" s="72">
        <f>IF(RES_hh_fech!V21=0,0,RES_hh_fech!V21/RES_summary!V$19)</f>
        <v>9.7482496085234089</v>
      </c>
      <c r="W21" s="72">
        <f>IF(RES_hh_fech!W21=0,0,RES_hh_fech!W21/RES_summary!W$19)</f>
        <v>15.417531482734587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10.73268720551726</v>
      </c>
      <c r="C22" s="72">
        <f>IF(RES_hh_fech!C22=0,0,RES_hh_fech!C22/RES_summary!C$19)</f>
        <v>10.8990474218964</v>
      </c>
      <c r="D22" s="72">
        <f>IF(RES_hh_fech!D22=0,0,RES_hh_fech!D22/RES_summary!D$19)</f>
        <v>10.63113050057405</v>
      </c>
      <c r="E22" s="72">
        <f>IF(RES_hh_fech!E22=0,0,RES_hh_fech!E22/RES_summary!E$19)</f>
        <v>11.533155189621301</v>
      </c>
      <c r="F22" s="72">
        <f>IF(RES_hh_fech!F22=0,0,RES_hh_fech!F22/RES_summary!F$19)</f>
        <v>12.723170127407888</v>
      </c>
      <c r="G22" s="72">
        <f>IF(RES_hh_fech!G22=0,0,RES_hh_fech!G22/RES_summary!G$19)</f>
        <v>13.441406098617996</v>
      </c>
      <c r="H22" s="72">
        <f>IF(RES_hh_fech!H22=0,0,RES_hh_fech!H22/RES_summary!H$19)</f>
        <v>13.882005934702555</v>
      </c>
      <c r="I22" s="72">
        <f>IF(RES_hh_fech!I22=0,0,RES_hh_fech!I22/RES_summary!I$19)</f>
        <v>13.613490585122307</v>
      </c>
      <c r="J22" s="72">
        <f>IF(RES_hh_fech!J22=0,0,RES_hh_fech!J22/RES_summary!J$19)</f>
        <v>13.650301045660763</v>
      </c>
      <c r="K22" s="72">
        <f>IF(RES_hh_fech!K22=0,0,RES_hh_fech!K22/RES_summary!K$19)</f>
        <v>13.352048883045162</v>
      </c>
      <c r="L22" s="72">
        <f>IF(RES_hh_fech!L22=0,0,RES_hh_fech!L22/RES_summary!L$19)</f>
        <v>12.408493197900313</v>
      </c>
      <c r="M22" s="72">
        <f>IF(RES_hh_fech!M22=0,0,RES_hh_fech!M22/RES_summary!M$19)</f>
        <v>12.380524997555773</v>
      </c>
      <c r="N22" s="72">
        <f>IF(RES_hh_fech!N22=0,0,RES_hh_fech!N22/RES_summary!N$19)</f>
        <v>12.07183605579813</v>
      </c>
      <c r="O22" s="72">
        <f>IF(RES_hh_fech!O22=0,0,RES_hh_fech!O22/RES_summary!O$19)</f>
        <v>11.346924916004175</v>
      </c>
      <c r="P22" s="72">
        <f>IF(RES_hh_fech!P22=0,0,RES_hh_fech!P22/RES_summary!P$19)</f>
        <v>11.294818817154487</v>
      </c>
      <c r="Q22" s="72">
        <f>IF(RES_hh_fech!Q22=0,0,RES_hh_fech!Q22/RES_summary!Q$19)</f>
        <v>11.282654248191818</v>
      </c>
      <c r="R22" s="72">
        <f>IF(RES_hh_fech!R22=0,0,RES_hh_fech!R22/RES_summary!R$19)</f>
        <v>11.352166295070758</v>
      </c>
      <c r="S22" s="72">
        <f>IF(RES_hh_fech!S22=0,0,RES_hh_fech!S22/RES_summary!S$19)</f>
        <v>11.201542958982232</v>
      </c>
      <c r="T22" s="72">
        <f>IF(RES_hh_fech!T22=0,0,RES_hh_fech!T22/RES_summary!T$19)</f>
        <v>10.983254847042794</v>
      </c>
      <c r="U22" s="72">
        <f>IF(RES_hh_fech!U22=0,0,RES_hh_fech!U22/RES_summary!U$19)</f>
        <v>10.448260933257421</v>
      </c>
      <c r="V22" s="72">
        <f>IF(RES_hh_fech!V22=0,0,RES_hh_fech!V22/RES_summary!V$19)</f>
        <v>10.074324761290455</v>
      </c>
      <c r="W22" s="72">
        <f>IF(RES_hh_fech!W22=0,0,RES_hh_fech!W22/RES_summary!W$19)</f>
        <v>14.903777172869672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6.1140483487560315</v>
      </c>
      <c r="C24" s="72">
        <f>IF(RES_hh_fech!C24=0,0,RES_hh_fech!C24/RES_summary!C$19)</f>
        <v>6.5419924306670589</v>
      </c>
      <c r="D24" s="72">
        <f>IF(RES_hh_fech!D24=0,0,RES_hh_fech!D24/RES_summary!D$19)</f>
        <v>6.2644273971740496</v>
      </c>
      <c r="E24" s="72">
        <f>IF(RES_hh_fech!E24=0,0,RES_hh_fech!E24/RES_summary!E$19)</f>
        <v>6.76279802537608</v>
      </c>
      <c r="F24" s="72">
        <f>IF(RES_hh_fech!F24=0,0,RES_hh_fech!F24/RES_summary!F$19)</f>
        <v>7.8878408999003531</v>
      </c>
      <c r="G24" s="72">
        <f>IF(RES_hh_fech!G24=0,0,RES_hh_fech!G24/RES_summary!G$19)</f>
        <v>8.1341794591772008</v>
      </c>
      <c r="H24" s="72">
        <f>IF(RES_hh_fech!H24=0,0,RES_hh_fech!H24/RES_summary!H$19)</f>
        <v>9.4216693656111943</v>
      </c>
      <c r="I24" s="72">
        <f>IF(RES_hh_fech!I24=0,0,RES_hh_fech!I24/RES_summary!I$19)</f>
        <v>8.7588002192916914</v>
      </c>
      <c r="J24" s="72">
        <f>IF(RES_hh_fech!J24=0,0,RES_hh_fech!J24/RES_summary!J$19)</f>
        <v>9.3303212593389926</v>
      </c>
      <c r="K24" s="72">
        <f>IF(RES_hh_fech!K24=0,0,RES_hh_fech!K24/RES_summary!K$19)</f>
        <v>9.69505330393274</v>
      </c>
      <c r="L24" s="72">
        <f>IF(RES_hh_fech!L24=0,0,RES_hh_fech!L24/RES_summary!L$19)</f>
        <v>9.1260310397171835</v>
      </c>
      <c r="M24" s="72">
        <f>IF(RES_hh_fech!M24=0,0,RES_hh_fech!M24/RES_summary!M$19)</f>
        <v>9.5896037836496806</v>
      </c>
      <c r="N24" s="72">
        <f>IF(RES_hh_fech!N24=0,0,RES_hh_fech!N24/RES_summary!N$19)</f>
        <v>9.993226812452928</v>
      </c>
      <c r="O24" s="72">
        <f>IF(RES_hh_fech!O24=0,0,RES_hh_fech!O24/RES_summary!O$19)</f>
        <v>9.1527647812768915</v>
      </c>
      <c r="P24" s="72">
        <f>IF(RES_hh_fech!P24=0,0,RES_hh_fech!P24/RES_summary!P$19)</f>
        <v>9.5171944860859181</v>
      </c>
      <c r="Q24" s="72">
        <f>IF(RES_hh_fech!Q24=0,0,RES_hh_fech!Q24/RES_summary!Q$19)</f>
        <v>9.1856679590348875</v>
      </c>
      <c r="R24" s="72">
        <f>IF(RES_hh_fech!R24=0,0,RES_hh_fech!R24/RES_summary!R$19)</f>
        <v>9.6697962158352055</v>
      </c>
      <c r="S24" s="72">
        <f>IF(RES_hh_fech!S24=0,0,RES_hh_fech!S24/RES_summary!S$19)</f>
        <v>9.6101955582014931</v>
      </c>
      <c r="T24" s="72">
        <f>IF(RES_hh_fech!T24=0,0,RES_hh_fech!T24/RES_summary!T$19)</f>
        <v>9.4796960822775631</v>
      </c>
      <c r="U24" s="72">
        <f>IF(RES_hh_fech!U24=0,0,RES_hh_fech!U24/RES_summary!U$19)</f>
        <v>8.9365275118454743</v>
      </c>
      <c r="V24" s="72">
        <f>IF(RES_hh_fech!V24=0,0,RES_hh_fech!V24/RES_summary!V$19)</f>
        <v>8.4275350394470916</v>
      </c>
      <c r="W24" s="72">
        <f>IF(RES_hh_fech!W24=0,0,RES_hh_fech!W24/RES_summary!W$19)</f>
        <v>13.048322572568217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7.7279001092649899</v>
      </c>
      <c r="C25" s="74">
        <f>IF(RES_hh_fech!C25=0,0,RES_hh_fech!C25/RES_summary!C$19)</f>
        <v>9.0533429652021695</v>
      </c>
      <c r="D25" s="74">
        <f>IF(RES_hh_fech!D25=0,0,RES_hh_fech!D25/RES_summary!D$19)</f>
        <v>6.8196623901840159</v>
      </c>
      <c r="E25" s="74">
        <f>IF(RES_hh_fech!E25=0,0,RES_hh_fech!E25/RES_summary!E$19)</f>
        <v>7.5286136548896412</v>
      </c>
      <c r="F25" s="74">
        <f>IF(RES_hh_fech!F25=0,0,RES_hh_fech!F25/RES_summary!F$19)</f>
        <v>10.608515139559829</v>
      </c>
      <c r="G25" s="74">
        <f>IF(RES_hh_fech!G25=0,0,RES_hh_fech!G25/RES_summary!G$19)</f>
        <v>10.461128325602568</v>
      </c>
      <c r="H25" s="74">
        <f>IF(RES_hh_fech!H25=0,0,RES_hh_fech!H25/RES_summary!H$19)</f>
        <v>12.409881136324415</v>
      </c>
      <c r="I25" s="74">
        <f>IF(RES_hh_fech!I25=0,0,RES_hh_fech!I25/RES_summary!I$19)</f>
        <v>10.238983437071427</v>
      </c>
      <c r="J25" s="74">
        <f>IF(RES_hh_fech!J25=0,0,RES_hh_fech!J25/RES_summary!J$19)</f>
        <v>12.436692371440587</v>
      </c>
      <c r="K25" s="74">
        <f>IF(RES_hh_fech!K25=0,0,RES_hh_fech!K25/RES_summary!K$19)</f>
        <v>13.155092362713784</v>
      </c>
      <c r="L25" s="74">
        <f>IF(RES_hh_fech!L25=0,0,RES_hh_fech!L25/RES_summary!L$19)</f>
        <v>10.438932499899831</v>
      </c>
      <c r="M25" s="74">
        <f>IF(RES_hh_fech!M25=0,0,RES_hh_fech!M25/RES_summary!M$19)</f>
        <v>11.940961268018947</v>
      </c>
      <c r="N25" s="74">
        <f>IF(RES_hh_fech!N25=0,0,RES_hh_fech!N25/RES_summary!N$19)</f>
        <v>12.620657896656937</v>
      </c>
      <c r="O25" s="74">
        <f>IF(RES_hh_fech!O25=0,0,RES_hh_fech!O25/RES_summary!O$19)</f>
        <v>10.983560927077582</v>
      </c>
      <c r="P25" s="74">
        <f>IF(RES_hh_fech!P25=0,0,RES_hh_fech!P25/RES_summary!P$19)</f>
        <v>12.164130007079248</v>
      </c>
      <c r="Q25" s="74">
        <f>IF(RES_hh_fech!Q25=0,0,RES_hh_fech!Q25/RES_summary!Q$19)</f>
        <v>11.644911794439018</v>
      </c>
      <c r="R25" s="74">
        <f>IF(RES_hh_fech!R25=0,0,RES_hh_fech!R25/RES_summary!R$19)</f>
        <v>11.922932602239909</v>
      </c>
      <c r="S25" s="74">
        <f>IF(RES_hh_fech!S25=0,0,RES_hh_fech!S25/RES_summary!S$19)</f>
        <v>11.750377490349722</v>
      </c>
      <c r="T25" s="74">
        <f>IF(RES_hh_fech!T25=0,0,RES_hh_fech!T25/RES_summary!T$19)</f>
        <v>11.533777816728996</v>
      </c>
      <c r="U25" s="74">
        <f>IF(RES_hh_fech!U25=0,0,RES_hh_fech!U25/RES_summary!U$19)</f>
        <v>10.350607505238173</v>
      </c>
      <c r="V25" s="74">
        <f>IF(RES_hh_fech!V25=0,0,RES_hh_fech!V25/RES_summary!V$19)</f>
        <v>10.121831308814278</v>
      </c>
      <c r="W25" s="74">
        <f>IF(RES_hh_fech!W25=0,0,RES_hh_fech!W25/RES_summary!W$19)</f>
        <v>15.218338882331652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13.001845994713761</v>
      </c>
      <c r="C27" s="69">
        <f>IF(RES_hh_fech!C27=0,0,RES_hh_fech!C27/RES_summary!C$19)</f>
        <v>12.929087615371159</v>
      </c>
      <c r="D27" s="69">
        <f>IF(RES_hh_fech!D27=0,0,RES_hh_fech!D27/RES_summary!D$19)</f>
        <v>12.371202144887171</v>
      </c>
      <c r="E27" s="69">
        <f>IF(RES_hh_fech!E27=0,0,RES_hh_fech!E27/RES_summary!E$19)</f>
        <v>12.657614030783478</v>
      </c>
      <c r="F27" s="69">
        <f>IF(RES_hh_fech!F27=0,0,RES_hh_fech!F27/RES_summary!F$19)</f>
        <v>12.641140167194177</v>
      </c>
      <c r="G27" s="69">
        <f>IF(RES_hh_fech!G27=0,0,RES_hh_fech!G27/RES_summary!G$19)</f>
        <v>12.634945586757926</v>
      </c>
      <c r="H27" s="69">
        <f>IF(RES_hh_fech!H27=0,0,RES_hh_fech!H27/RES_summary!H$19)</f>
        <v>13.507847024077176</v>
      </c>
      <c r="I27" s="69">
        <f>IF(RES_hh_fech!I27=0,0,RES_hh_fech!I27/RES_summary!I$19)</f>
        <v>12.771780294099379</v>
      </c>
      <c r="J27" s="69">
        <f>IF(RES_hh_fech!J27=0,0,RES_hh_fech!J27/RES_summary!J$19)</f>
        <v>13.466356073308969</v>
      </c>
      <c r="K27" s="69">
        <f>IF(RES_hh_fech!K27=0,0,RES_hh_fech!K27/RES_summary!K$19)</f>
        <v>12.916998528902401</v>
      </c>
      <c r="L27" s="69">
        <f>IF(RES_hh_fech!L27=0,0,RES_hh_fech!L27/RES_summary!L$19)</f>
        <v>11.357728637067618</v>
      </c>
      <c r="M27" s="69">
        <f>IF(RES_hh_fech!M27=0,0,RES_hh_fech!M27/RES_summary!M$19)</f>
        <v>12.613617011561736</v>
      </c>
      <c r="N27" s="69">
        <f>IF(RES_hh_fech!N27=0,0,RES_hh_fech!N27/RES_summary!N$19)</f>
        <v>12.648456346280257</v>
      </c>
      <c r="O27" s="69">
        <f>IF(RES_hh_fech!O27=0,0,RES_hh_fech!O27/RES_summary!O$19)</f>
        <v>10.869910466652016</v>
      </c>
      <c r="P27" s="69">
        <f>IF(RES_hh_fech!P27=0,0,RES_hh_fech!P27/RES_summary!P$19)</f>
        <v>10.235369165411282</v>
      </c>
      <c r="Q27" s="69">
        <f>IF(RES_hh_fech!Q27=0,0,RES_hh_fech!Q27/RES_summary!Q$19)</f>
        <v>8.2258261845862481</v>
      </c>
      <c r="R27" s="69">
        <f>IF(RES_hh_fech!R27=0,0,RES_hh_fech!R27/RES_summary!R$19)</f>
        <v>8.3750605168292189</v>
      </c>
      <c r="S27" s="69">
        <f>IF(RES_hh_fech!S27=0,0,RES_hh_fech!S27/RES_summary!S$19)</f>
        <v>7.9229517613485312</v>
      </c>
      <c r="T27" s="69">
        <f>IF(RES_hh_fech!T27=0,0,RES_hh_fech!T27/RES_summary!T$19)</f>
        <v>9.1930083198535169</v>
      </c>
      <c r="U27" s="69">
        <f>IF(RES_hh_fech!U27=0,0,RES_hh_fech!U27/RES_summary!U$19)</f>
        <v>9.4425740485632623</v>
      </c>
      <c r="V27" s="69">
        <f>IF(RES_hh_fech!V27=0,0,RES_hh_fech!V27/RES_summary!V$19)</f>
        <v>8.6387370124980674</v>
      </c>
      <c r="W27" s="69">
        <f>IF(RES_hh_fech!W27=0,0,RES_hh_fech!W27/RES_summary!W$19)</f>
        <v>8.726408093871262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13.190658239001744</v>
      </c>
      <c r="C28" s="72">
        <f>IF(RES_hh_fech!C28=0,0,RES_hh_fech!C28/RES_summary!C$19)</f>
        <v>11.949659867019108</v>
      </c>
      <c r="D28" s="72">
        <f>IF(RES_hh_fech!D28=0,0,RES_hh_fech!D28/RES_summary!D$19)</f>
        <v>12.84541660466896</v>
      </c>
      <c r="E28" s="72">
        <f>IF(RES_hh_fech!E28=0,0,RES_hh_fech!E28/RES_summary!E$19)</f>
        <v>13.867542042842761</v>
      </c>
      <c r="F28" s="72">
        <f>IF(RES_hh_fech!F28=0,0,RES_hh_fech!F28/RES_summary!F$19)</f>
        <v>12.258955478277022</v>
      </c>
      <c r="G28" s="72">
        <f>IF(RES_hh_fech!G28=0,0,RES_hh_fech!G28/RES_summary!G$19)</f>
        <v>12.726243697983749</v>
      </c>
      <c r="H28" s="72">
        <f>IF(RES_hh_fech!H28=0,0,RES_hh_fech!H28/RES_summary!H$19)</f>
        <v>14.837643253182621</v>
      </c>
      <c r="I28" s="72">
        <f>IF(RES_hh_fech!I28=0,0,RES_hh_fech!I28/RES_summary!I$19)</f>
        <v>14.556099760109921</v>
      </c>
      <c r="J28" s="72">
        <f>IF(RES_hh_fech!J28=0,0,RES_hh_fech!J28/RES_summary!J$19)</f>
        <v>14.733145592036305</v>
      </c>
      <c r="K28" s="72">
        <f>IF(RES_hh_fech!K28=0,0,RES_hh_fech!K28/RES_summary!K$19)</f>
        <v>12.38215975364756</v>
      </c>
      <c r="L28" s="72">
        <f>IF(RES_hh_fech!L28=0,0,RES_hh_fech!L28/RES_summary!L$19)</f>
        <v>13.636600883792589</v>
      </c>
      <c r="M28" s="72">
        <f>IF(RES_hh_fech!M28=0,0,RES_hh_fech!M28/RES_summary!M$19)</f>
        <v>14.048180551195902</v>
      </c>
      <c r="N28" s="72">
        <f>IF(RES_hh_fech!N28=0,0,RES_hh_fech!N28/RES_summary!N$19)</f>
        <v>13.160783160976063</v>
      </c>
      <c r="O28" s="72">
        <f>IF(RES_hh_fech!O28=0,0,RES_hh_fech!O28/RES_summary!O$19)</f>
        <v>12.599341664812009</v>
      </c>
      <c r="P28" s="72">
        <f>IF(RES_hh_fech!P28=0,0,RES_hh_fech!P28/RES_summary!P$19)</f>
        <v>11.016895090402707</v>
      </c>
      <c r="Q28" s="72">
        <f>IF(RES_hh_fech!Q28=0,0,RES_hh_fech!Q28/RES_summary!Q$19)</f>
        <v>8.9753735995358692</v>
      </c>
      <c r="R28" s="72">
        <f>IF(RES_hh_fech!R28=0,0,RES_hh_fech!R28/RES_summary!R$19)</f>
        <v>9.6583091348597954</v>
      </c>
      <c r="S28" s="72">
        <f>IF(RES_hh_fech!S28=0,0,RES_hh_fech!S28/RES_summary!S$19)</f>
        <v>10.740980310877401</v>
      </c>
      <c r="T28" s="72">
        <f>IF(RES_hh_fech!T28=0,0,RES_hh_fech!T28/RES_summary!T$19)</f>
        <v>11.145631215026508</v>
      </c>
      <c r="U28" s="72">
        <f>IF(RES_hh_fech!U28=0,0,RES_hh_fech!U28/RES_summary!U$19)</f>
        <v>9.6819868860859213</v>
      </c>
      <c r="V28" s="72">
        <f>IF(RES_hh_fech!V28=0,0,RES_hh_fech!V28/RES_summary!V$19)</f>
        <v>8.032844004686801</v>
      </c>
      <c r="W28" s="72">
        <f>IF(RES_hh_fech!W28=0,0,RES_hh_fech!W28/RES_summary!W$19)</f>
        <v>10.621493053563727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13.163849773177608</v>
      </c>
      <c r="C29" s="72">
        <f>IF(RES_hh_fech!C29=0,0,RES_hh_fech!C29/RES_summary!C$19)</f>
        <v>12.974155830476425</v>
      </c>
      <c r="D29" s="72">
        <f>IF(RES_hh_fech!D29=0,0,RES_hh_fech!D29/RES_summary!D$19)</f>
        <v>12.935152911090798</v>
      </c>
      <c r="E29" s="72">
        <f>IF(RES_hh_fech!E29=0,0,RES_hh_fech!E29/RES_summary!E$19)</f>
        <v>13.226201738729586</v>
      </c>
      <c r="F29" s="72">
        <f>IF(RES_hh_fech!F29=0,0,RES_hh_fech!F29/RES_summary!F$19)</f>
        <v>12.731913337004388</v>
      </c>
      <c r="G29" s="72">
        <f>IF(RES_hh_fech!G29=0,0,RES_hh_fech!G29/RES_summary!G$19)</f>
        <v>13.865202454218695</v>
      </c>
      <c r="H29" s="72">
        <f>IF(RES_hh_fech!H29=0,0,RES_hh_fech!H29/RES_summary!H$19)</f>
        <v>14.938820437090442</v>
      </c>
      <c r="I29" s="72">
        <f>IF(RES_hh_fech!I29=0,0,RES_hh_fech!I29/RES_summary!I$19)</f>
        <v>12.602745919352108</v>
      </c>
      <c r="J29" s="72">
        <f>IF(RES_hh_fech!J29=0,0,RES_hh_fech!J29/RES_summary!J$19)</f>
        <v>13.45322161317517</v>
      </c>
      <c r="K29" s="72">
        <f>IF(RES_hh_fech!K29=0,0,RES_hh_fech!K29/RES_summary!K$19)</f>
        <v>13.341592507209334</v>
      </c>
      <c r="L29" s="72">
        <f>IF(RES_hh_fech!L29=0,0,RES_hh_fech!L29/RES_summary!L$19)</f>
        <v>13.13561302741047</v>
      </c>
      <c r="M29" s="72">
        <f>IF(RES_hh_fech!M29=0,0,RES_hh_fech!M29/RES_summary!M$19)</f>
        <v>14.186759051487227</v>
      </c>
      <c r="N29" s="72">
        <f>IF(RES_hh_fech!N29=0,0,RES_hh_fech!N29/RES_summary!N$19)</f>
        <v>14.205868872431594</v>
      </c>
      <c r="O29" s="72">
        <f>IF(RES_hh_fech!O29=0,0,RES_hh_fech!O29/RES_summary!O$19)</f>
        <v>11.756826594158868</v>
      </c>
      <c r="P29" s="72">
        <f>IF(RES_hh_fech!P29=0,0,RES_hh_fech!P29/RES_summary!P$19)</f>
        <v>10.797222906728747</v>
      </c>
      <c r="Q29" s="72">
        <f>IF(RES_hh_fech!Q29=0,0,RES_hh_fech!Q29/RES_summary!Q$19)</f>
        <v>8.7068969934822107</v>
      </c>
      <c r="R29" s="72">
        <f>IF(RES_hh_fech!R29=0,0,RES_hh_fech!R29/RES_summary!R$19)</f>
        <v>9.2377668175357552</v>
      </c>
      <c r="S29" s="72">
        <f>IF(RES_hh_fech!S29=0,0,RES_hh_fech!S29/RES_summary!S$19)</f>
        <v>9.9188838329847258</v>
      </c>
      <c r="T29" s="72">
        <f>IF(RES_hh_fech!T29=0,0,RES_hh_fech!T29/RES_summary!T$19)</f>
        <v>9.4272225125654252</v>
      </c>
      <c r="U29" s="72">
        <f>IF(RES_hh_fech!U29=0,0,RES_hh_fech!U29/RES_summary!U$19)</f>
        <v>10.75847180901698</v>
      </c>
      <c r="V29" s="72">
        <f>IF(RES_hh_fech!V29=0,0,RES_hh_fech!V29/RES_summary!V$19)</f>
        <v>10.01063007592944</v>
      </c>
      <c r="W29" s="72">
        <f>IF(RES_hh_fech!W29=0,0,RES_hh_fech!W29/RES_summary!W$19)</f>
        <v>9.1477617308449659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13.28591930507868</v>
      </c>
      <c r="C30" s="72">
        <f>IF(RES_hh_fech!C30=0,0,RES_hh_fech!C30/RES_summary!C$19)</f>
        <v>13.140895574080874</v>
      </c>
      <c r="D30" s="72">
        <f>IF(RES_hh_fech!D30=0,0,RES_hh_fech!D30/RES_summary!D$19)</f>
        <v>12.224186877007103</v>
      </c>
      <c r="E30" s="72">
        <f>IF(RES_hh_fech!E30=0,0,RES_hh_fech!E30/RES_summary!E$19)</f>
        <v>12.806104704941093</v>
      </c>
      <c r="F30" s="72">
        <f>IF(RES_hh_fech!F30=0,0,RES_hh_fech!F30/RES_summary!F$19)</f>
        <v>13.509759317657183</v>
      </c>
      <c r="G30" s="72">
        <f>IF(RES_hh_fech!G30=0,0,RES_hh_fech!G30/RES_summary!G$19)</f>
        <v>13.526824733424862</v>
      </c>
      <c r="H30" s="72">
        <f>IF(RES_hh_fech!H30=0,0,RES_hh_fech!H30/RES_summary!H$19)</f>
        <v>14.151708716052578</v>
      </c>
      <c r="I30" s="72">
        <f>IF(RES_hh_fech!I30=0,0,RES_hh_fech!I30/RES_summary!I$19)</f>
        <v>14.696658267051799</v>
      </c>
      <c r="J30" s="72">
        <f>IF(RES_hh_fech!J30=0,0,RES_hh_fech!J30/RES_summary!J$19)</f>
        <v>15.316572098005528</v>
      </c>
      <c r="K30" s="72">
        <f>IF(RES_hh_fech!K30=0,0,RES_hh_fech!K30/RES_summary!K$19)</f>
        <v>14.149079145752074</v>
      </c>
      <c r="L30" s="72">
        <f>IF(RES_hh_fech!L30=0,0,RES_hh_fech!L30/RES_summary!L$19)</f>
        <v>13.1048829810752</v>
      </c>
      <c r="M30" s="72">
        <f>IF(RES_hh_fech!M30=0,0,RES_hh_fech!M30/RES_summary!M$19)</f>
        <v>14.060751964274875</v>
      </c>
      <c r="N30" s="72">
        <f>IF(RES_hh_fech!N30=0,0,RES_hh_fech!N30/RES_summary!N$19)</f>
        <v>13.53940397251915</v>
      </c>
      <c r="O30" s="72">
        <f>IF(RES_hh_fech!O30=0,0,RES_hh_fech!O30/RES_summary!O$19)</f>
        <v>11.586610060250429</v>
      </c>
      <c r="P30" s="72">
        <f>IF(RES_hh_fech!P30=0,0,RES_hh_fech!P30/RES_summary!P$19)</f>
        <v>10.90729971369637</v>
      </c>
      <c r="Q30" s="72">
        <f>IF(RES_hh_fech!Q30=0,0,RES_hh_fech!Q30/RES_summary!Q$19)</f>
        <v>8.6868372237971609</v>
      </c>
      <c r="R30" s="72">
        <f>IF(RES_hh_fech!R30=0,0,RES_hh_fech!R30/RES_summary!R$19)</f>
        <v>9.2184275702099452</v>
      </c>
      <c r="S30" s="72">
        <f>IF(RES_hh_fech!S30=0,0,RES_hh_fech!S30/RES_summary!S$19)</f>
        <v>8.3971956298274257</v>
      </c>
      <c r="T30" s="72">
        <f>IF(RES_hh_fech!T30=0,0,RES_hh_fech!T30/RES_summary!T$19)</f>
        <v>9.9396792150137738</v>
      </c>
      <c r="U30" s="72">
        <f>IF(RES_hh_fech!U30=0,0,RES_hh_fech!U30/RES_summary!U$19)</f>
        <v>9.9080463245050368</v>
      </c>
      <c r="V30" s="72">
        <f>IF(RES_hh_fech!V30=0,0,RES_hh_fech!V30/RES_summary!V$19)</f>
        <v>9.4139299682783353</v>
      </c>
      <c r="W30" s="72">
        <f>IF(RES_hh_fech!W30=0,0,RES_hh_fech!W30/RES_summary!W$19)</f>
        <v>10.237915817811512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13.222788144112643</v>
      </c>
      <c r="C31" s="72">
        <f>IF(RES_hh_fech!C31=0,0,RES_hh_fech!C31/RES_summary!C$19)</f>
        <v>13.135055831751004</v>
      </c>
      <c r="D31" s="72">
        <f>IF(RES_hh_fech!D31=0,0,RES_hh_fech!D31/RES_summary!D$19)</f>
        <v>12.548757894420318</v>
      </c>
      <c r="E31" s="72">
        <f>IF(RES_hh_fech!E31=0,0,RES_hh_fech!E31/RES_summary!E$19)</f>
        <v>12.894981218883331</v>
      </c>
      <c r="F31" s="72">
        <f>IF(RES_hh_fech!F31=0,0,RES_hh_fech!F31/RES_summary!F$19)</f>
        <v>13.31799671680046</v>
      </c>
      <c r="G31" s="72">
        <f>IF(RES_hh_fech!G31=0,0,RES_hh_fech!G31/RES_summary!G$19)</f>
        <v>13.609578132666694</v>
      </c>
      <c r="H31" s="72">
        <f>IF(RES_hh_fech!H31=0,0,RES_hh_fech!H31/RES_summary!H$19)</f>
        <v>14.318200274293757</v>
      </c>
      <c r="I31" s="72">
        <f>IF(RES_hh_fech!I31=0,0,RES_hh_fech!I31/RES_summary!I$19)</f>
        <v>13.829976623480714</v>
      </c>
      <c r="J31" s="72">
        <f>IF(RES_hh_fech!J31=0,0,RES_hh_fech!J31/RES_summary!J$19)</f>
        <v>14.850471810774774</v>
      </c>
      <c r="K31" s="72">
        <f>IF(RES_hh_fech!K31=0,0,RES_hh_fech!K31/RES_summary!K$19)</f>
        <v>14.373031345713366</v>
      </c>
      <c r="L31" s="72">
        <f>IF(RES_hh_fech!L31=0,0,RES_hh_fech!L31/RES_summary!L$19)</f>
        <v>13.11080003286783</v>
      </c>
      <c r="M31" s="72">
        <f>IF(RES_hh_fech!M31=0,0,RES_hh_fech!M31/RES_summary!M$19)</f>
        <v>13.677995480216078</v>
      </c>
      <c r="N31" s="72">
        <f>IF(RES_hh_fech!N31=0,0,RES_hh_fech!N31/RES_summary!N$19)</f>
        <v>13.452668176831695</v>
      </c>
      <c r="O31" s="72">
        <f>IF(RES_hh_fech!O31=0,0,RES_hh_fech!O31/RES_summary!O$19)</f>
        <v>11.814538166005388</v>
      </c>
      <c r="P31" s="72">
        <f>IF(RES_hh_fech!P31=0,0,RES_hh_fech!P31/RES_summary!P$19)</f>
        <v>10.849824453482864</v>
      </c>
      <c r="Q31" s="72">
        <f>IF(RES_hh_fech!Q31=0,0,RES_hh_fech!Q31/RES_summary!Q$19)</f>
        <v>9.5996254188887473</v>
      </c>
      <c r="R31" s="72">
        <f>IF(RES_hh_fech!R31=0,0,RES_hh_fech!R31/RES_summary!R$19)</f>
        <v>9.2267743705301957</v>
      </c>
      <c r="S31" s="72">
        <f>IF(RES_hh_fech!S31=0,0,RES_hh_fech!S31/RES_summary!S$19)</f>
        <v>9.1238400136367339</v>
      </c>
      <c r="T31" s="72">
        <f>IF(RES_hh_fech!T31=0,0,RES_hh_fech!T31/RES_summary!T$19)</f>
        <v>9.6234827382210995</v>
      </c>
      <c r="U31" s="72">
        <f>IF(RES_hh_fech!U31=0,0,RES_hh_fech!U31/RES_summary!U$19)</f>
        <v>9.8652795277224552</v>
      </c>
      <c r="V31" s="72">
        <f>IF(RES_hh_fech!V31=0,0,RES_hh_fech!V31/RES_summary!V$19)</f>
        <v>9.683164967037369</v>
      </c>
      <c r="W31" s="72">
        <f>IF(RES_hh_fech!W31=0,0,RES_hh_fech!W31/RES_summary!W$19)</f>
        <v>10.151668128727565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9.6596756078698292</v>
      </c>
      <c r="C32" s="77">
        <f>IF(RES_hh_fech!C32=0,0,RES_hh_fech!C32/RES_summary!C$19)</f>
        <v>11.562742843846912</v>
      </c>
      <c r="D32" s="77">
        <f>IF(RES_hh_fech!D32=0,0,RES_hh_fech!D32/RES_summary!D$19)</f>
        <v>5.79842093637654</v>
      </c>
      <c r="E32" s="77">
        <f>IF(RES_hh_fech!E32=0,0,RES_hh_fech!E32/RES_summary!E$19)</f>
        <v>8.2069590531343692</v>
      </c>
      <c r="F32" s="77">
        <f>IF(RES_hh_fech!F32=0,0,RES_hh_fech!F32/RES_summary!F$19)</f>
        <v>11.411474988627765</v>
      </c>
      <c r="G32" s="77">
        <f>IF(RES_hh_fech!G32=0,0,RES_hh_fech!G32/RES_summary!G$19)</f>
        <v>8.5765697009755115</v>
      </c>
      <c r="H32" s="77">
        <f>IF(RES_hh_fech!H32=0,0,RES_hh_fech!H32/RES_summary!H$19)</f>
        <v>10.864667334640226</v>
      </c>
      <c r="I32" s="77">
        <f>IF(RES_hh_fech!I32=0,0,RES_hh_fech!I32/RES_summary!I$19)</f>
        <v>12.227452565780245</v>
      </c>
      <c r="J32" s="77">
        <f>IF(RES_hh_fech!J32=0,0,RES_hh_fech!J32/RES_summary!J$19)</f>
        <v>12.823222454449546</v>
      </c>
      <c r="K32" s="77">
        <f>IF(RES_hh_fech!K32=0,0,RES_hh_fech!K32/RES_summary!K$19)</f>
        <v>12.027489948981389</v>
      </c>
      <c r="L32" s="77">
        <f>IF(RES_hh_fech!L32=0,0,RES_hh_fech!L32/RES_summary!L$19)</f>
        <v>8.8628840725709406</v>
      </c>
      <c r="M32" s="77">
        <f>IF(RES_hh_fech!M32=0,0,RES_hh_fech!M32/RES_summary!M$19)</f>
        <v>10.264535961502441</v>
      </c>
      <c r="N32" s="77">
        <f>IF(RES_hh_fech!N32=0,0,RES_hh_fech!N32/RES_summary!N$19)</f>
        <v>10.431978908028125</v>
      </c>
      <c r="O32" s="77">
        <f>IF(RES_hh_fech!O32=0,0,RES_hh_fech!O32/RES_summary!O$19)</f>
        <v>9.3438529714191354</v>
      </c>
      <c r="P32" s="77">
        <f>IF(RES_hh_fech!P32=0,0,RES_hh_fech!P32/RES_summary!P$19)</f>
        <v>9.158634371599927</v>
      </c>
      <c r="Q32" s="77">
        <f>IF(RES_hh_fech!Q32=0,0,RES_hh_fech!Q32/RES_summary!Q$19)</f>
        <v>6.7826019212801185</v>
      </c>
      <c r="R32" s="77">
        <f>IF(RES_hh_fech!R32=0,0,RES_hh_fech!R32/RES_summary!R$19)</f>
        <v>6.2909397480360836</v>
      </c>
      <c r="S32" s="77">
        <f>IF(RES_hh_fech!S32=0,0,RES_hh_fech!S32/RES_summary!S$19)</f>
        <v>3.9863418839560016</v>
      </c>
      <c r="T32" s="77">
        <f>IF(RES_hh_fech!T32=0,0,RES_hh_fech!T32/RES_summary!T$19)</f>
        <v>8.2645452922081475</v>
      </c>
      <c r="U32" s="77">
        <f>IF(RES_hh_fech!U32=0,0,RES_hh_fech!U32/RES_summary!U$19)</f>
        <v>7.2249051888747884</v>
      </c>
      <c r="V32" s="77">
        <f>IF(RES_hh_fech!V32=0,0,RES_hh_fech!V32/RES_summary!V$19)</f>
        <v>6.4529632839243449</v>
      </c>
      <c r="W32" s="77">
        <f>IF(RES_hh_fech!W32=0,0,RES_hh_fech!W32/RES_summary!W$19)</f>
        <v>7.4155639462041059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95.203086313948106</v>
      </c>
      <c r="C3" s="65">
        <f>IF(RES_hh_tesh!C3=0,0,RES_hh_tesh!C3/RES_summary!C$19)</f>
        <v>100.47567508818878</v>
      </c>
      <c r="D3" s="65">
        <f>IF(RES_hh_tesh!D3=0,0,RES_hh_tesh!D3/RES_summary!D$19)</f>
        <v>104.11589033534088</v>
      </c>
      <c r="E3" s="65">
        <f>IF(RES_hh_tesh!E3=0,0,RES_hh_tesh!E3/RES_summary!E$19)</f>
        <v>106.79676050370173</v>
      </c>
      <c r="F3" s="65">
        <f>IF(RES_hh_tesh!F3=0,0,RES_hh_tesh!F3/RES_summary!F$19)</f>
        <v>108.77909957791155</v>
      </c>
      <c r="G3" s="65">
        <f>IF(RES_hh_tesh!G3=0,0,RES_hh_tesh!G3/RES_summary!G$19)</f>
        <v>112.01228620461896</v>
      </c>
      <c r="H3" s="65">
        <f>IF(RES_hh_tesh!H3=0,0,RES_hh_tesh!H3/RES_summary!H$19)</f>
        <v>121.44974201022322</v>
      </c>
      <c r="I3" s="65">
        <f>IF(RES_hh_tesh!I3=0,0,RES_hh_tesh!I3/RES_summary!I$19)</f>
        <v>118.26680971518584</v>
      </c>
      <c r="J3" s="65">
        <f>IF(RES_hh_tesh!J3=0,0,RES_hh_tesh!J3/RES_summary!J$19)</f>
        <v>119.75110086124508</v>
      </c>
      <c r="K3" s="65">
        <f>IF(RES_hh_tesh!K3=0,0,RES_hh_tesh!K3/RES_summary!K$19)</f>
        <v>123.63930067081897</v>
      </c>
      <c r="L3" s="65">
        <f>IF(RES_hh_tesh!L3=0,0,RES_hh_tesh!L3/RES_summary!L$19)</f>
        <v>126.01424589219587</v>
      </c>
      <c r="M3" s="65">
        <f>IF(RES_hh_tesh!M3=0,0,RES_hh_tesh!M3/RES_summary!M$19)</f>
        <v>123.88116369913971</v>
      </c>
      <c r="N3" s="65">
        <f>IF(RES_hh_tesh!N3=0,0,RES_hh_tesh!N3/RES_summary!N$19)</f>
        <v>126.7330948965715</v>
      </c>
      <c r="O3" s="65">
        <f>IF(RES_hh_tesh!O3=0,0,RES_hh_tesh!O3/RES_summary!O$19)</f>
        <v>119.96819246734245</v>
      </c>
      <c r="P3" s="65">
        <f>IF(RES_hh_tesh!P3=0,0,RES_hh_tesh!P3/RES_summary!P$19)</f>
        <v>113.91810405258035</v>
      </c>
      <c r="Q3" s="65">
        <f>IF(RES_hh_tesh!Q3=0,0,RES_hh_tesh!Q3/RES_summary!Q$19)</f>
        <v>108.79823502730828</v>
      </c>
      <c r="R3" s="65">
        <f>IF(RES_hh_tesh!R3=0,0,RES_hh_tesh!R3/RES_summary!R$19)</f>
        <v>114.71405090325136</v>
      </c>
      <c r="S3" s="65">
        <f>IF(RES_hh_tesh!S3=0,0,RES_hh_tesh!S3/RES_summary!S$19)</f>
        <v>117.77654941545121</v>
      </c>
      <c r="T3" s="65">
        <f>IF(RES_hh_tesh!T3=0,0,RES_hh_tesh!T3/RES_summary!T$19)</f>
        <v>122.86631077006989</v>
      </c>
      <c r="U3" s="65">
        <f>IF(RES_hh_tesh!U3=0,0,RES_hh_tesh!U3/RES_summary!U$19)</f>
        <v>117.82146870562222</v>
      </c>
      <c r="V3" s="65">
        <f>IF(RES_hh_tesh!V3=0,0,RES_hh_tesh!V3/RES_summary!V$19)</f>
        <v>117.81450409280809</v>
      </c>
      <c r="W3" s="65">
        <f>IF(RES_hh_tesh!W3=0,0,RES_hh_tesh!W3/RES_summary!W$19)</f>
        <v>134.40517948161477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83.093636556860076</v>
      </c>
      <c r="C4" s="69">
        <f>IF(RES_hh_tesh!C4=0,0,RES_hh_tesh!C4/RES_summary!C$19)</f>
        <v>88.062191369377828</v>
      </c>
      <c r="D4" s="69">
        <f>IF(RES_hh_tesh!D4=0,0,RES_hh_tesh!D4/RES_summary!D$19)</f>
        <v>92.309453637102962</v>
      </c>
      <c r="E4" s="69">
        <f>IF(RES_hh_tesh!E4=0,0,RES_hh_tesh!E4/RES_summary!E$19)</f>
        <v>94.30876274440061</v>
      </c>
      <c r="F4" s="69">
        <f>IF(RES_hh_tesh!F4=0,0,RES_hh_tesh!F4/RES_summary!F$19)</f>
        <v>95.196827808205597</v>
      </c>
      <c r="G4" s="69">
        <f>IF(RES_hh_tesh!G4=0,0,RES_hh_tesh!G4/RES_summary!G$19)</f>
        <v>98.15903329015714</v>
      </c>
      <c r="H4" s="69">
        <f>IF(RES_hh_tesh!H4=0,0,RES_hh_tesh!H4/RES_summary!H$19)</f>
        <v>105.93969516890225</v>
      </c>
      <c r="I4" s="69">
        <f>IF(RES_hh_tesh!I4=0,0,RES_hh_tesh!I4/RES_summary!I$19)</f>
        <v>103.35558956879296</v>
      </c>
      <c r="J4" s="69">
        <f>IF(RES_hh_tesh!J4=0,0,RES_hh_tesh!J4/RES_summary!J$19)</f>
        <v>103.63526447135857</v>
      </c>
      <c r="K4" s="69">
        <f>IF(RES_hh_tesh!K4=0,0,RES_hh_tesh!K4/RES_summary!K$19)</f>
        <v>107.64258982984936</v>
      </c>
      <c r="L4" s="69">
        <f>IF(RES_hh_tesh!L4=0,0,RES_hh_tesh!L4/RES_summary!L$19)</f>
        <v>111.55877461901684</v>
      </c>
      <c r="M4" s="69">
        <f>IF(RES_hh_tesh!M4=0,0,RES_hh_tesh!M4/RES_summary!M$19)</f>
        <v>108.16333990507601</v>
      </c>
      <c r="N4" s="69">
        <f>IF(RES_hh_tesh!N4=0,0,RES_hh_tesh!N4/RES_summary!N$19)</f>
        <v>110.64425713436243</v>
      </c>
      <c r="O4" s="69">
        <f>IF(RES_hh_tesh!O4=0,0,RES_hh_tesh!O4/RES_summary!O$19)</f>
        <v>105.49656900049256</v>
      </c>
      <c r="P4" s="69">
        <f>IF(RES_hh_tesh!P4=0,0,RES_hh_tesh!P4/RES_summary!P$19)</f>
        <v>99.5447438862046</v>
      </c>
      <c r="Q4" s="69">
        <f>IF(RES_hh_tesh!Q4=0,0,RES_hh_tesh!Q4/RES_summary!Q$19)</f>
        <v>95.98951430799076</v>
      </c>
      <c r="R4" s="69">
        <f>IF(RES_hh_tesh!R4=0,0,RES_hh_tesh!R4/RES_summary!R$19)</f>
        <v>101.46139242696833</v>
      </c>
      <c r="S4" s="69">
        <f>IF(RES_hh_tesh!S4=0,0,RES_hh_tesh!S4/RES_summary!S$19)</f>
        <v>104.85795952470755</v>
      </c>
      <c r="T4" s="69">
        <f>IF(RES_hh_tesh!T4=0,0,RES_hh_tesh!T4/RES_summary!T$19)</f>
        <v>108.98252142340137</v>
      </c>
      <c r="U4" s="69">
        <f>IF(RES_hh_tesh!U4=0,0,RES_hh_tesh!U4/RES_summary!U$19)</f>
        <v>104.21889454069067</v>
      </c>
      <c r="V4" s="69">
        <f>IF(RES_hh_tesh!V4=0,0,RES_hh_tesh!V4/RES_summary!V$19)</f>
        <v>104.84924866002714</v>
      </c>
      <c r="W4" s="69">
        <f>IF(RES_hh_tesh!W4=0,0,RES_hh_tesh!W4/RES_summary!W$19)</f>
        <v>117.03293422158674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83.768887791337903</v>
      </c>
      <c r="C5" s="72">
        <f>IF(RES_hh_tesh!C5=0,0,RES_hh_tesh!C5/RES_summary!C$19)</f>
        <v>80.911609832911125</v>
      </c>
      <c r="D5" s="72">
        <f>IF(RES_hh_tesh!D5=0,0,RES_hh_tesh!D5/RES_summary!D$19)</f>
        <v>93.218760294692729</v>
      </c>
      <c r="E5" s="72">
        <f>IF(RES_hh_tesh!E5=0,0,RES_hh_tesh!E5/RES_summary!E$19)</f>
        <v>100.67690032964094</v>
      </c>
      <c r="F5" s="72">
        <f>IF(RES_hh_tesh!F5=0,0,RES_hh_tesh!F5/RES_summary!F$19)</f>
        <v>88.306830237941625</v>
      </c>
      <c r="G5" s="72">
        <f>IF(RES_hh_tesh!G5=0,0,RES_hh_tesh!G5/RES_summary!G$19)</f>
        <v>92.695769053667135</v>
      </c>
      <c r="H5" s="72">
        <f>IF(RES_hh_tesh!H5=0,0,RES_hh_tesh!H5/RES_summary!H$19)</f>
        <v>108.03359220755526</v>
      </c>
      <c r="I5" s="72">
        <f>IF(RES_hh_tesh!I5=0,0,RES_hh_tesh!I5/RES_summary!I$19)</f>
        <v>107.01698001720239</v>
      </c>
      <c r="J5" s="72">
        <f>IF(RES_hh_tesh!J5=0,0,RES_hh_tesh!J5/RES_summary!J$19)</f>
        <v>105.17066871615016</v>
      </c>
      <c r="K5" s="72">
        <f>IF(RES_hh_tesh!K5=0,0,RES_hh_tesh!K5/RES_summary!K$19)</f>
        <v>94.755605173754788</v>
      </c>
      <c r="L5" s="72">
        <f>IF(RES_hh_tesh!L5=0,0,RES_hh_tesh!L5/RES_summary!L$19)</f>
        <v>115.44841288154653</v>
      </c>
      <c r="M5" s="72">
        <f>IF(RES_hh_tesh!M5=0,0,RES_hh_tesh!M5/RES_summary!M$19)</f>
        <v>112.16418652677331</v>
      </c>
      <c r="N5" s="72">
        <f>IF(RES_hh_tesh!N5=0,0,RES_hh_tesh!N5/RES_summary!N$19)</f>
        <v>108.20434120225843</v>
      </c>
      <c r="O5" s="72">
        <f>IF(RES_hh_tesh!O5=0,0,RES_hh_tesh!O5/RES_summary!O$19)</f>
        <v>112.29650264009669</v>
      </c>
      <c r="P5" s="72">
        <f>IF(RES_hh_tesh!P5=0,0,RES_hh_tesh!P5/RES_summary!P$19)</f>
        <v>100.68670945880676</v>
      </c>
      <c r="Q5" s="72">
        <f>IF(RES_hh_tesh!Q5=0,0,RES_hh_tesh!Q5/RES_summary!Q$19)</f>
        <v>86.900636403980727</v>
      </c>
      <c r="R5" s="72">
        <f>IF(RES_hh_tesh!R5=0,0,RES_hh_tesh!R5/RES_summary!R$19)</f>
        <v>96.516021060514191</v>
      </c>
      <c r="S5" s="72">
        <f>IF(RES_hh_tesh!S5=0,0,RES_hh_tesh!S5/RES_summary!S$19)</f>
        <v>109.22839859425106</v>
      </c>
      <c r="T5" s="72">
        <f>IF(RES_hh_tesh!T5=0,0,RES_hh_tesh!T5/RES_summary!T$19)</f>
        <v>118.1471690047982</v>
      </c>
      <c r="U5" s="72">
        <f>IF(RES_hh_tesh!U5=0,0,RES_hh_tesh!U5/RES_summary!U$19)</f>
        <v>103.12845932037428</v>
      </c>
      <c r="V5" s="72">
        <f>IF(RES_hh_tesh!V5=0,0,RES_hh_tesh!V5/RES_summary!V$19)</f>
        <v>94.555692519421058</v>
      </c>
      <c r="W5" s="72">
        <f>IF(RES_hh_tesh!W5=0,0,RES_hh_tesh!W5/RES_summary!W$19)</f>
        <v>119.22344234696818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82.015337089285268</v>
      </c>
      <c r="C6" s="72">
        <f>IF(RES_hh_tesh!C6=0,0,RES_hh_tesh!C6/RES_summary!C$19)</f>
        <v>86.101860355256804</v>
      </c>
      <c r="D6" s="72">
        <f>IF(RES_hh_tesh!D6=0,0,RES_hh_tesh!D6/RES_summary!D$19)</f>
        <v>91.690886598196016</v>
      </c>
      <c r="E6" s="72">
        <f>IF(RES_hh_tesh!E6=0,0,RES_hh_tesh!E6/RES_summary!E$19)</f>
        <v>94.324529228482987</v>
      </c>
      <c r="F6" s="72">
        <f>IF(RES_hh_tesh!F6=0,0,RES_hh_tesh!F6/RES_summary!F$19)</f>
        <v>90.85049286014565</v>
      </c>
      <c r="G6" s="72">
        <f>IF(RES_hh_tesh!G6=0,0,RES_hh_tesh!G6/RES_summary!G$19)</f>
        <v>101.12671136459984</v>
      </c>
      <c r="H6" s="72">
        <f>IF(RES_hh_tesh!H6=0,0,RES_hh_tesh!H6/RES_summary!H$19)</f>
        <v>103.54468038173206</v>
      </c>
      <c r="I6" s="72">
        <f>IF(RES_hh_tesh!I6=0,0,RES_hh_tesh!I6/RES_summary!I$19)</f>
        <v>86.148113684729921</v>
      </c>
      <c r="J6" s="72">
        <f>IF(RES_hh_tesh!J6=0,0,RES_hh_tesh!J6/RES_summary!J$19)</f>
        <v>80.580646971301718</v>
      </c>
      <c r="K6" s="72">
        <f>IF(RES_hh_tesh!K6=0,0,RES_hh_tesh!K6/RES_summary!K$19)</f>
        <v>85.406462843019142</v>
      </c>
      <c r="L6" s="72">
        <f>IF(RES_hh_tesh!L6=0,0,RES_hh_tesh!L6/RES_summary!L$19)</f>
        <v>100.66988803708719</v>
      </c>
      <c r="M6" s="72">
        <f>IF(RES_hh_tesh!M6=0,0,RES_hh_tesh!M6/RES_summary!M$19)</f>
        <v>110.55507727673991</v>
      </c>
      <c r="N6" s="72">
        <f>IF(RES_hh_tesh!N6=0,0,RES_hh_tesh!N6/RES_summary!N$19)</f>
        <v>114.30466183979405</v>
      </c>
      <c r="O6" s="72">
        <f>IF(RES_hh_tesh!O6=0,0,RES_hh_tesh!O6/RES_summary!O$19)</f>
        <v>105.76663848762801</v>
      </c>
      <c r="P6" s="72">
        <f>IF(RES_hh_tesh!P6=0,0,RES_hh_tesh!P6/RES_summary!P$19)</f>
        <v>97.344039406347989</v>
      </c>
      <c r="Q6" s="72">
        <f>IF(RES_hh_tesh!Q6=0,0,RES_hh_tesh!Q6/RES_summary!Q$19)</f>
        <v>87.995324453062409</v>
      </c>
      <c r="R6" s="72">
        <f>IF(RES_hh_tesh!R6=0,0,RES_hh_tesh!R6/RES_summary!R$19)</f>
        <v>101.14963723048484</v>
      </c>
      <c r="S6" s="72">
        <f>IF(RES_hh_tesh!S6=0,0,RES_hh_tesh!S6/RES_summary!S$19)</f>
        <v>112.92062982141279</v>
      </c>
      <c r="T6" s="72">
        <f>IF(RES_hh_tesh!T6=0,0,RES_hh_tesh!T6/RES_summary!T$19)</f>
        <v>93.388837878460293</v>
      </c>
      <c r="U6" s="72">
        <f>IF(RES_hh_tesh!U6=0,0,RES_hh_tesh!U6/RES_summary!U$19)</f>
        <v>104.3359230654243</v>
      </c>
      <c r="V6" s="72">
        <f>IF(RES_hh_tesh!V6=0,0,RES_hh_tesh!V6/RES_summary!V$19)</f>
        <v>104.03710014852783</v>
      </c>
      <c r="W6" s="72">
        <f>IF(RES_hh_tesh!W6=0,0,RES_hh_tesh!W6/RES_summary!W$19)</f>
        <v>110.69198933842151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0</v>
      </c>
      <c r="C7" s="72">
        <f>IF(RES_hh_tesh!C7=0,0,RES_hh_tesh!C7/RES_summary!C$19)</f>
        <v>0</v>
      </c>
      <c r="D7" s="72">
        <f>IF(RES_hh_tesh!D7=0,0,RES_hh_tesh!D7/RES_summary!D$19)</f>
        <v>0</v>
      </c>
      <c r="E7" s="72">
        <f>IF(RES_hh_tesh!E7=0,0,RES_hh_tesh!E7/RES_summary!E$19)</f>
        <v>0</v>
      </c>
      <c r="F7" s="72">
        <f>IF(RES_hh_tesh!F7=0,0,RES_hh_tesh!F7/RES_summary!F$19)</f>
        <v>0</v>
      </c>
      <c r="G7" s="72">
        <f>IF(RES_hh_tesh!G7=0,0,RES_hh_tesh!G7/RES_summary!G$19)</f>
        <v>141.51644083810447</v>
      </c>
      <c r="H7" s="72">
        <f>IF(RES_hh_tesh!H7=0,0,RES_hh_tesh!H7/RES_summary!H$19)</f>
        <v>100.63949025053543</v>
      </c>
      <c r="I7" s="72">
        <f>IF(RES_hh_tesh!I7=0,0,RES_hh_tesh!I7/RES_summary!I$19)</f>
        <v>73.074833463169441</v>
      </c>
      <c r="J7" s="72">
        <f>IF(RES_hh_tesh!J7=0,0,RES_hh_tesh!J7/RES_summary!J$19)</f>
        <v>86.548077740968282</v>
      </c>
      <c r="K7" s="72">
        <f>IF(RES_hh_tesh!K7=0,0,RES_hh_tesh!K7/RES_summary!K$19)</f>
        <v>81.122812473093958</v>
      </c>
      <c r="L7" s="72">
        <f>IF(RES_hh_tesh!L7=0,0,RES_hh_tesh!L7/RES_summary!L$19)</f>
        <v>117.93516974619322</v>
      </c>
      <c r="M7" s="72">
        <f>IF(RES_hh_tesh!M7=0,0,RES_hh_tesh!M7/RES_summary!M$19)</f>
        <v>103.24928977019204</v>
      </c>
      <c r="N7" s="72">
        <f>IF(RES_hh_tesh!N7=0,0,RES_hh_tesh!N7/RES_summary!N$19)</f>
        <v>131.78751578869088</v>
      </c>
      <c r="O7" s="72">
        <f>IF(RES_hh_tesh!O7=0,0,RES_hh_tesh!O7/RES_summary!O$19)</f>
        <v>99.707738109779768</v>
      </c>
      <c r="P7" s="72">
        <f>IF(RES_hh_tesh!P7=0,0,RES_hh_tesh!P7/RES_summary!P$19)</f>
        <v>101.09874756114004</v>
      </c>
      <c r="Q7" s="72">
        <f>IF(RES_hh_tesh!Q7=0,0,RES_hh_tesh!Q7/RES_summary!Q$19)</f>
        <v>76.391843632748618</v>
      </c>
      <c r="R7" s="72">
        <f>IF(RES_hh_tesh!R7=0,0,RES_hh_tesh!R7/RES_summary!R$19)</f>
        <v>97.662569282087489</v>
      </c>
      <c r="S7" s="72">
        <f>IF(RES_hh_tesh!S7=0,0,RES_hh_tesh!S7/RES_summary!S$19)</f>
        <v>109.1500373685985</v>
      </c>
      <c r="T7" s="72">
        <f>IF(RES_hh_tesh!T7=0,0,RES_hh_tesh!T7/RES_summary!T$19)</f>
        <v>112.93992722360109</v>
      </c>
      <c r="U7" s="72">
        <f>IF(RES_hh_tesh!U7=0,0,RES_hh_tesh!U7/RES_summary!U$19)</f>
        <v>102.66082949590346</v>
      </c>
      <c r="V7" s="72">
        <f>IF(RES_hh_tesh!V7=0,0,RES_hh_tesh!V7/RES_summary!V$19)</f>
        <v>103.59249315557747</v>
      </c>
      <c r="W7" s="72">
        <f>IF(RES_hh_tesh!W7=0,0,RES_hh_tesh!W7/RES_summary!W$19)</f>
        <v>115.93979990515469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81.526217006109476</v>
      </c>
      <c r="C8" s="72">
        <f>IF(RES_hh_tesh!C8=0,0,RES_hh_tesh!C8/RES_summary!C$19)</f>
        <v>85.777199556246174</v>
      </c>
      <c r="D8" s="72">
        <f>IF(RES_hh_tesh!D8=0,0,RES_hh_tesh!D8/RES_summary!D$19)</f>
        <v>88.004981698825091</v>
      </c>
      <c r="E8" s="72">
        <f>IF(RES_hh_tesh!E8=0,0,RES_hh_tesh!E8/RES_summary!E$19)</f>
        <v>91.269719546487977</v>
      </c>
      <c r="F8" s="72">
        <f>IF(RES_hh_tesh!F8=0,0,RES_hh_tesh!F8/RES_summary!F$19)</f>
        <v>94.937293376832258</v>
      </c>
      <c r="G8" s="72">
        <f>IF(RES_hh_tesh!G8=0,0,RES_hh_tesh!G8/RES_summary!G$19)</f>
        <v>97.914635062575513</v>
      </c>
      <c r="H8" s="72">
        <f>IF(RES_hh_tesh!H8=0,0,RES_hh_tesh!H8/RES_summary!H$19)</f>
        <v>100.57660082442676</v>
      </c>
      <c r="I8" s="72">
        <f>IF(RES_hh_tesh!I8=0,0,RES_hh_tesh!I8/RES_summary!I$19)</f>
        <v>104.40869016337233</v>
      </c>
      <c r="J8" s="72">
        <f>IF(RES_hh_tesh!J8=0,0,RES_hh_tesh!J8/RES_summary!J$19)</f>
        <v>101.90465613670355</v>
      </c>
      <c r="K8" s="72">
        <f>IF(RES_hh_tesh!K8=0,0,RES_hh_tesh!K8/RES_summary!K$19)</f>
        <v>102.53532533063924</v>
      </c>
      <c r="L8" s="72">
        <f>IF(RES_hh_tesh!L8=0,0,RES_hh_tesh!L8/RES_summary!L$19)</f>
        <v>114.73754698736924</v>
      </c>
      <c r="M8" s="72">
        <f>IF(RES_hh_tesh!M8=0,0,RES_hh_tesh!M8/RES_summary!M$19)</f>
        <v>107.93520472129563</v>
      </c>
      <c r="N8" s="72">
        <f>IF(RES_hh_tesh!N8=0,0,RES_hh_tesh!N8/RES_summary!N$19)</f>
        <v>106.22571580232884</v>
      </c>
      <c r="O8" s="72">
        <f>IF(RES_hh_tesh!O8=0,0,RES_hh_tesh!O8/RES_summary!O$19)</f>
        <v>100.10330271547419</v>
      </c>
      <c r="P8" s="72">
        <f>IF(RES_hh_tesh!P8=0,0,RES_hh_tesh!P8/RES_summary!P$19)</f>
        <v>94.597767919779557</v>
      </c>
      <c r="Q8" s="72">
        <f>IF(RES_hh_tesh!Q8=0,0,RES_hh_tesh!Q8/RES_summary!Q$19)</f>
        <v>92.361435331745341</v>
      </c>
      <c r="R8" s="72">
        <f>IF(RES_hh_tesh!R8=0,0,RES_hh_tesh!R8/RES_summary!R$19)</f>
        <v>102.41965591143584</v>
      </c>
      <c r="S8" s="72">
        <f>IF(RES_hh_tesh!S8=0,0,RES_hh_tesh!S8/RES_summary!S$19)</f>
        <v>104.0813969773285</v>
      </c>
      <c r="T8" s="72">
        <f>IF(RES_hh_tesh!T8=0,0,RES_hh_tesh!T8/RES_summary!T$19)</f>
        <v>106.64897308503085</v>
      </c>
      <c r="U8" s="72">
        <f>IF(RES_hh_tesh!U8=0,0,RES_hh_tesh!U8/RES_summary!U$19)</f>
        <v>99.416282042553604</v>
      </c>
      <c r="V8" s="72">
        <f>IF(RES_hh_tesh!V8=0,0,RES_hh_tesh!V8/RES_summary!V$19)</f>
        <v>102.29327496231284</v>
      </c>
      <c r="W8" s="72">
        <f>IF(RES_hh_tesh!W8=0,0,RES_hh_tesh!W8/RES_summary!W$19)</f>
        <v>119.3724093792918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82.946654811730752</v>
      </c>
      <c r="C9" s="72">
        <f>IF(RES_hh_tesh!C9=0,0,RES_hh_tesh!C9/RES_summary!C$19)</f>
        <v>87.849759128376775</v>
      </c>
      <c r="D9" s="72">
        <f>IF(RES_hh_tesh!D9=0,0,RES_hh_tesh!D9/RES_summary!D$19)</f>
        <v>89.512560904667197</v>
      </c>
      <c r="E9" s="72">
        <f>IF(RES_hh_tesh!E9=0,0,RES_hh_tesh!E9/RES_summary!E$19)</f>
        <v>92.241173149039412</v>
      </c>
      <c r="F9" s="72">
        <f>IF(RES_hh_tesh!F9=0,0,RES_hh_tesh!F9/RES_summary!F$19)</f>
        <v>95.036534420754208</v>
      </c>
      <c r="G9" s="72">
        <f>IF(RES_hh_tesh!G9=0,0,RES_hh_tesh!G9/RES_summary!G$19)</f>
        <v>98.625804699465291</v>
      </c>
      <c r="H9" s="72">
        <f>IF(RES_hh_tesh!H9=0,0,RES_hh_tesh!H9/RES_summary!H$19)</f>
        <v>103.73444041309182</v>
      </c>
      <c r="I9" s="72">
        <f>IF(RES_hh_tesh!I9=0,0,RES_hh_tesh!I9/RES_summary!I$19)</f>
        <v>101.78830454536836</v>
      </c>
      <c r="J9" s="72">
        <f>IF(RES_hh_tesh!J9=0,0,RES_hh_tesh!J9/RES_summary!J$19)</f>
        <v>103.81339239152784</v>
      </c>
      <c r="K9" s="72">
        <f>IF(RES_hh_tesh!K9=0,0,RES_hh_tesh!K9/RES_summary!K$19)</f>
        <v>108.10798140468442</v>
      </c>
      <c r="L9" s="72">
        <f>IF(RES_hh_tesh!L9=0,0,RES_hh_tesh!L9/RES_summary!L$19)</f>
        <v>106.94754112981011</v>
      </c>
      <c r="M9" s="72">
        <f>IF(RES_hh_tesh!M9=0,0,RES_hh_tesh!M9/RES_summary!M$19)</f>
        <v>107.44088483940564</v>
      </c>
      <c r="N9" s="72">
        <f>IF(RES_hh_tesh!N9=0,0,RES_hh_tesh!N9/RES_summary!N$19)</f>
        <v>109.71322730975277</v>
      </c>
      <c r="O9" s="72">
        <f>IF(RES_hh_tesh!O9=0,0,RES_hh_tesh!O9/RES_summary!O$19)</f>
        <v>106.37850916840529</v>
      </c>
      <c r="P9" s="72">
        <f>IF(RES_hh_tesh!P9=0,0,RES_hh_tesh!P9/RES_summary!P$19)</f>
        <v>99.682371399775349</v>
      </c>
      <c r="Q9" s="72">
        <f>IF(RES_hh_tesh!Q9=0,0,RES_hh_tesh!Q9/RES_summary!Q$19)</f>
        <v>97.003507544645387</v>
      </c>
      <c r="R9" s="72">
        <f>IF(RES_hh_tesh!R9=0,0,RES_hh_tesh!R9/RES_summary!R$19)</f>
        <v>99.131284002924971</v>
      </c>
      <c r="S9" s="72">
        <f>IF(RES_hh_tesh!S9=0,0,RES_hh_tesh!S9/RES_summary!S$19)</f>
        <v>100.4502759524181</v>
      </c>
      <c r="T9" s="72">
        <f>IF(RES_hh_tesh!T9=0,0,RES_hh_tesh!T9/RES_summary!T$19)</f>
        <v>106.0573089287315</v>
      </c>
      <c r="U9" s="72">
        <f>IF(RES_hh_tesh!U9=0,0,RES_hh_tesh!U9/RES_summary!U$19)</f>
        <v>104.79154340363708</v>
      </c>
      <c r="V9" s="72">
        <f>IF(RES_hh_tesh!V9=0,0,RES_hh_tesh!V9/RES_summary!V$19)</f>
        <v>109.6479524708848</v>
      </c>
      <c r="W9" s="72">
        <f>IF(RES_hh_tesh!W9=0,0,RES_hh_tesh!W9/RES_summary!W$19)</f>
        <v>110.82844637704919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82.225952978822335</v>
      </c>
      <c r="C11" s="72">
        <f>IF(RES_hh_tesh!C11=0,0,RES_hh_tesh!C11/RES_summary!C$19)</f>
        <v>87.586684927236988</v>
      </c>
      <c r="D11" s="72">
        <f>IF(RES_hh_tesh!D11=0,0,RES_hh_tesh!D11/RES_summary!D$19)</f>
        <v>93.344946343333064</v>
      </c>
      <c r="E11" s="72">
        <f>IF(RES_hh_tesh!E11=0,0,RES_hh_tesh!E11/RES_summary!E$19)</f>
        <v>94.490368795081068</v>
      </c>
      <c r="F11" s="72">
        <f>IF(RES_hh_tesh!F11=0,0,RES_hh_tesh!F11/RES_summary!F$19)</f>
        <v>94.519955655763468</v>
      </c>
      <c r="G11" s="72">
        <f>IF(RES_hh_tesh!G11=0,0,RES_hh_tesh!G11/RES_summary!G$19)</f>
        <v>96.871499664676861</v>
      </c>
      <c r="H11" s="72">
        <f>IF(RES_hh_tesh!H11=0,0,RES_hh_tesh!H11/RES_summary!H$19)</f>
        <v>106.86707928997188</v>
      </c>
      <c r="I11" s="72">
        <f>IF(RES_hh_tesh!I11=0,0,RES_hh_tesh!I11/RES_summary!I$19)</f>
        <v>102.64861424671393</v>
      </c>
      <c r="J11" s="72">
        <f>IF(RES_hh_tesh!J11=0,0,RES_hh_tesh!J11/RES_summary!J$19)</f>
        <v>102.1846081661527</v>
      </c>
      <c r="K11" s="72">
        <f>IF(RES_hh_tesh!K11=0,0,RES_hh_tesh!K11/RES_summary!K$19)</f>
        <v>108.04284625950962</v>
      </c>
      <c r="L11" s="72">
        <f>IF(RES_hh_tesh!L11=0,0,RES_hh_tesh!L11/RES_summary!L$19)</f>
        <v>112.75331133754979</v>
      </c>
      <c r="M11" s="72">
        <f>IF(RES_hh_tesh!M11=0,0,RES_hh_tesh!M11/RES_summary!M$19)</f>
        <v>106.74978604286005</v>
      </c>
      <c r="N11" s="72">
        <f>IF(RES_hh_tesh!N11=0,0,RES_hh_tesh!N11/RES_summary!N$19)</f>
        <v>110.28915951770946</v>
      </c>
      <c r="O11" s="72">
        <f>IF(RES_hh_tesh!O11=0,0,RES_hh_tesh!O11/RES_summary!O$19)</f>
        <v>104.35519778960604</v>
      </c>
      <c r="P11" s="72">
        <f>IF(RES_hh_tesh!P11=0,0,RES_hh_tesh!P11/RES_summary!P$19)</f>
        <v>99.158339119543669</v>
      </c>
      <c r="Q11" s="72">
        <f>IF(RES_hh_tesh!Q11=0,0,RES_hh_tesh!Q11/RES_summary!Q$19)</f>
        <v>95.284508667871577</v>
      </c>
      <c r="R11" s="72">
        <f>IF(RES_hh_tesh!R11=0,0,RES_hh_tesh!R11/RES_summary!R$19)</f>
        <v>101.62979494881998</v>
      </c>
      <c r="S11" s="72">
        <f>IF(RES_hh_tesh!S11=0,0,RES_hh_tesh!S11/RES_summary!S$19)</f>
        <v>104.74877464465914</v>
      </c>
      <c r="T11" s="72">
        <f>IF(RES_hh_tesh!T11=0,0,RES_hh_tesh!T11/RES_summary!T$19)</f>
        <v>108.96980843761764</v>
      </c>
      <c r="U11" s="72">
        <f>IF(RES_hh_tesh!U11=0,0,RES_hh_tesh!U11/RES_summary!U$19)</f>
        <v>105.17373960157926</v>
      </c>
      <c r="V11" s="72">
        <f>IF(RES_hh_tesh!V11=0,0,RES_hh_tesh!V11/RES_summary!V$19)</f>
        <v>102.31885063950696</v>
      </c>
      <c r="W11" s="72">
        <f>IF(RES_hh_tesh!W11=0,0,RES_hh_tesh!W11/RES_summary!W$19)</f>
        <v>116.28341124121886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100.31481433348621</v>
      </c>
      <c r="P12" s="72">
        <f>IF(RES_hh_tesh!P12=0,0,RES_hh_tesh!P12/RES_summary!P$19)</f>
        <v>84.586802368030192</v>
      </c>
      <c r="Q12" s="72">
        <f>IF(RES_hh_tesh!Q12=0,0,RES_hh_tesh!Q12/RES_summary!Q$19)</f>
        <v>79.805730771751286</v>
      </c>
      <c r="R12" s="72">
        <f>IF(RES_hh_tesh!R12=0,0,RES_hh_tesh!R12/RES_summary!R$19)</f>
        <v>86.171118090679983</v>
      </c>
      <c r="S12" s="72">
        <f>IF(RES_hh_tesh!S12=0,0,RES_hh_tesh!S12/RES_summary!S$19)</f>
        <v>108.41219250043785</v>
      </c>
      <c r="T12" s="72">
        <f>IF(RES_hh_tesh!T12=0,0,RES_hh_tesh!T12/RES_summary!T$19)</f>
        <v>117.30297099005197</v>
      </c>
      <c r="U12" s="72">
        <f>IF(RES_hh_tesh!U12=0,0,RES_hh_tesh!U12/RES_summary!U$19)</f>
        <v>94.265812472647625</v>
      </c>
      <c r="V12" s="72">
        <f>IF(RES_hh_tesh!V12=0,0,RES_hh_tesh!V12/RES_summary!V$19)</f>
        <v>88.783836677028418</v>
      </c>
      <c r="W12" s="72">
        <f>IF(RES_hh_tesh!W12=0,0,RES_hh_tesh!W12/RES_summary!W$19)</f>
        <v>138.46694772624443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82.552686610380235</v>
      </c>
      <c r="C13" s="74">
        <f>IF(RES_hh_tesh!C13=0,0,RES_hh_tesh!C13/RES_summary!C$19)</f>
        <v>87.737699450964186</v>
      </c>
      <c r="D13" s="74">
        <f>IF(RES_hh_tesh!D13=0,0,RES_hh_tesh!D13/RES_summary!D$19)</f>
        <v>90.603706041642255</v>
      </c>
      <c r="E13" s="74">
        <f>IF(RES_hh_tesh!E13=0,0,RES_hh_tesh!E13/RES_summary!E$19)</f>
        <v>86.016779975835661</v>
      </c>
      <c r="F13" s="74">
        <f>IF(RES_hh_tesh!F13=0,0,RES_hh_tesh!F13/RES_summary!F$19)</f>
        <v>71.273169087701277</v>
      </c>
      <c r="G13" s="74">
        <f>IF(RES_hh_tesh!G13=0,0,RES_hh_tesh!G13/RES_summary!G$19)</f>
        <v>82.793438479781571</v>
      </c>
      <c r="H13" s="74">
        <f>IF(RES_hh_tesh!H13=0,0,RES_hh_tesh!H13/RES_summary!H$19)</f>
        <v>104.1783140167425</v>
      </c>
      <c r="I13" s="74">
        <f>IF(RES_hh_tesh!I13=0,0,RES_hh_tesh!I13/RES_summary!I$19)</f>
        <v>103.36497945379405</v>
      </c>
      <c r="J13" s="74">
        <f>IF(RES_hh_tesh!J13=0,0,RES_hh_tesh!J13/RES_summary!J$19)</f>
        <v>113.3569680041121</v>
      </c>
      <c r="K13" s="74">
        <f>IF(RES_hh_tesh!K13=0,0,RES_hh_tesh!K13/RES_summary!K$19)</f>
        <v>111.6317768863001</v>
      </c>
      <c r="L13" s="74">
        <f>IF(RES_hh_tesh!L13=0,0,RES_hh_tesh!L13/RES_summary!L$19)</f>
        <v>105.16159073549126</v>
      </c>
      <c r="M13" s="74">
        <f>IF(RES_hh_tesh!M13=0,0,RES_hh_tesh!M13/RES_summary!M$19)</f>
        <v>108.32487607282806</v>
      </c>
      <c r="N13" s="74">
        <f>IF(RES_hh_tesh!N13=0,0,RES_hh_tesh!N13/RES_summary!N$19)</f>
        <v>121.41525852289179</v>
      </c>
      <c r="O13" s="74">
        <f>IF(RES_hh_tesh!O13=0,0,RES_hh_tesh!O13/RES_summary!O$19)</f>
        <v>78.510834737773408</v>
      </c>
      <c r="P13" s="74">
        <f>IF(RES_hh_tesh!P13=0,0,RES_hh_tesh!P13/RES_summary!P$19)</f>
        <v>94.981595384603565</v>
      </c>
      <c r="Q13" s="74">
        <f>IF(RES_hh_tesh!Q13=0,0,RES_hh_tesh!Q13/RES_summary!Q$19)</f>
        <v>120.42888459063087</v>
      </c>
      <c r="R13" s="74">
        <f>IF(RES_hh_tesh!R13=0,0,RES_hh_tesh!R13/RES_summary!R$19)</f>
        <v>135.11563671528992</v>
      </c>
      <c r="S13" s="74">
        <f>IF(RES_hh_tesh!S13=0,0,RES_hh_tesh!S13/RES_summary!S$19)</f>
        <v>147.46354741605782</v>
      </c>
      <c r="T13" s="74">
        <f>IF(RES_hh_tesh!T13=0,0,RES_hh_tesh!T13/RES_summary!T$19)</f>
        <v>100.73432364797245</v>
      </c>
      <c r="U13" s="74">
        <f>IF(RES_hh_tesh!U13=0,0,RES_hh_tesh!U13/RES_summary!U$19)</f>
        <v>95.206331643558087</v>
      </c>
      <c r="V13" s="74">
        <f>IF(RES_hh_tesh!V13=0,0,RES_hh_tesh!V13/RES_summary!V$19)</f>
        <v>132.11394381899146</v>
      </c>
      <c r="W13" s="74">
        <f>IF(RES_hh_tesh!W13=0,0,RES_hh_tesh!W13/RES_summary!W$19)</f>
        <v>72.661065985360352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0.63990106382458023</v>
      </c>
      <c r="C14" s="76">
        <f>IF(RES_hh_tesh!C14=0,0,RES_hh_tesh!C14/RES_summary!C$19)</f>
        <v>0.66160257012936841</v>
      </c>
      <c r="D14" s="76">
        <f>IF(RES_hh_tesh!D14=0,0,RES_hh_tesh!D14/RES_summary!D$19)</f>
        <v>0.67613811711285565</v>
      </c>
      <c r="E14" s="76">
        <f>IF(RES_hh_tesh!E14=0,0,RES_hh_tesh!E14/RES_summary!E$19)</f>
        <v>0.6867709755238256</v>
      </c>
      <c r="F14" s="76">
        <f>IF(RES_hh_tesh!F14=0,0,RES_hh_tesh!F14/RES_summary!F$19)</f>
        <v>0.69635175528246163</v>
      </c>
      <c r="G14" s="76">
        <f>IF(RES_hh_tesh!G14=0,0,RES_hh_tesh!G14/RES_summary!G$19)</f>
        <v>0.71982817057280257</v>
      </c>
      <c r="H14" s="76">
        <f>IF(RES_hh_tesh!H14=0,0,RES_hh_tesh!H14/RES_summary!H$19)</f>
        <v>0.77288403888645996</v>
      </c>
      <c r="I14" s="76">
        <f>IF(RES_hh_tesh!I14=0,0,RES_hh_tesh!I14/RES_summary!I$19)</f>
        <v>0.76072100013218946</v>
      </c>
      <c r="J14" s="76">
        <f>IF(RES_hh_tesh!J14=0,0,RES_hh_tesh!J14/RES_summary!J$19)</f>
        <v>0.75455542313878821</v>
      </c>
      <c r="K14" s="76">
        <f>IF(RES_hh_tesh!K14=0,0,RES_hh_tesh!K14/RES_summary!K$19)</f>
        <v>0.77422501392366327</v>
      </c>
      <c r="L14" s="76">
        <f>IF(RES_hh_tesh!L14=0,0,RES_hh_tesh!L14/RES_summary!L$19)</f>
        <v>0.80419051555912457</v>
      </c>
      <c r="M14" s="76">
        <f>IF(RES_hh_tesh!M14=0,0,RES_hh_tesh!M14/RES_summary!M$19)</f>
        <v>0.77521453085440906</v>
      </c>
      <c r="N14" s="76">
        <f>IF(RES_hh_tesh!N14=0,0,RES_hh_tesh!N14/RES_summary!N$19)</f>
        <v>0.78187783430789171</v>
      </c>
      <c r="O14" s="76">
        <f>IF(RES_hh_tesh!O14=0,0,RES_hh_tesh!O14/RES_summary!O$19)</f>
        <v>0.7384465222184261</v>
      </c>
      <c r="P14" s="76">
        <f>IF(RES_hh_tesh!P14=0,0,RES_hh_tesh!P14/RES_summary!P$19)</f>
        <v>0.68921334565728876</v>
      </c>
      <c r="Q14" s="76">
        <f>IF(RES_hh_tesh!Q14=0,0,RES_hh_tesh!Q14/RES_summary!Q$19)</f>
        <v>0.65552813595595538</v>
      </c>
      <c r="R14" s="76">
        <f>IF(RES_hh_tesh!R14=0,0,RES_hh_tesh!R14/RES_summary!R$19)</f>
        <v>0.69602224198988794</v>
      </c>
      <c r="S14" s="76">
        <f>IF(RES_hh_tesh!S14=0,0,RES_hh_tesh!S14/RES_summary!S$19)</f>
        <v>0.71760927677071862</v>
      </c>
      <c r="T14" s="76">
        <f>IF(RES_hh_tesh!T14=0,0,RES_hh_tesh!T14/RES_summary!T$19)</f>
        <v>0.76329415615119367</v>
      </c>
      <c r="U14" s="76">
        <f>IF(RES_hh_tesh!U14=0,0,RES_hh_tesh!U14/RES_summary!U$19)</f>
        <v>0.74053070199625914</v>
      </c>
      <c r="V14" s="76">
        <f>IF(RES_hh_tesh!V14=0,0,RES_hh_tesh!V14/RES_summary!V$19)</f>
        <v>0.75945153129679033</v>
      </c>
      <c r="W14" s="76">
        <f>IF(RES_hh_tesh!W14=0,0,RES_hh_tesh!W14/RES_summary!W$19)</f>
        <v>0.83653229600885037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3.1655052809533501E-4</v>
      </c>
      <c r="C15" s="69">
        <f>IF(RES_hh_tesh!C15=0,0,RES_hh_tesh!C15/RES_summary!C$19)</f>
        <v>3.9499187603337532E-4</v>
      </c>
      <c r="D15" s="69">
        <f>IF(RES_hh_tesh!D15=0,0,RES_hh_tesh!D15/RES_summary!D$19)</f>
        <v>5.7075745285067251E-4</v>
      </c>
      <c r="E15" s="69">
        <f>IF(RES_hh_tesh!E15=0,0,RES_hh_tesh!E15/RES_summary!E$19)</f>
        <v>1.1920907996769957E-3</v>
      </c>
      <c r="F15" s="69">
        <f>IF(RES_hh_tesh!F15=0,0,RES_hh_tesh!F15/RES_summary!F$19)</f>
        <v>2.2750837820379368E-3</v>
      </c>
      <c r="G15" s="69">
        <f>IF(RES_hh_tesh!G15=0,0,RES_hh_tesh!G15/RES_summary!G$19)</f>
        <v>4.3041168192873899E-3</v>
      </c>
      <c r="H15" s="69">
        <f>IF(RES_hh_tesh!H15=0,0,RES_hh_tesh!H15/RES_summary!H$19)</f>
        <v>1.120942943896531E-2</v>
      </c>
      <c r="I15" s="69">
        <f>IF(RES_hh_tesh!I15=0,0,RES_hh_tesh!I15/RES_summary!I$19)</f>
        <v>1.1928201116053432E-2</v>
      </c>
      <c r="J15" s="69">
        <f>IF(RES_hh_tesh!J15=0,0,RES_hh_tesh!J15/RES_summary!J$19)</f>
        <v>1.4860226380243416E-2</v>
      </c>
      <c r="K15" s="69">
        <f>IF(RES_hh_tesh!K15=0,0,RES_hh_tesh!K15/RES_summary!K$19)</f>
        <v>1.9317494300695241E-2</v>
      </c>
      <c r="L15" s="69">
        <f>IF(RES_hh_tesh!L15=0,0,RES_hh_tesh!L15/RES_summary!L$19)</f>
        <v>6.0889772842210393E-2</v>
      </c>
      <c r="M15" s="69">
        <f>IF(RES_hh_tesh!M15=0,0,RES_hh_tesh!M15/RES_summary!M$19)</f>
        <v>2.6944648135278769E-2</v>
      </c>
      <c r="N15" s="69">
        <f>IF(RES_hh_tesh!N15=0,0,RES_hh_tesh!N15/RES_summary!N$19)</f>
        <v>4.6749909583117089E-2</v>
      </c>
      <c r="O15" s="69">
        <f>IF(RES_hh_tesh!O15=0,0,RES_hh_tesh!O15/RES_summary!O$19)</f>
        <v>3.5006355081525761E-2</v>
      </c>
      <c r="P15" s="69">
        <f>IF(RES_hh_tesh!P15=0,0,RES_hh_tesh!P15/RES_summary!P$19)</f>
        <v>5.98510131310045E-2</v>
      </c>
      <c r="Q15" s="69">
        <f>IF(RES_hh_tesh!Q15=0,0,RES_hh_tesh!Q15/RES_summary!Q$19)</f>
        <v>5.199345156572141E-2</v>
      </c>
      <c r="R15" s="69">
        <f>IF(RES_hh_tesh!R15=0,0,RES_hh_tesh!R15/RES_summary!R$19)</f>
        <v>4.5939791741873355E-2</v>
      </c>
      <c r="S15" s="69">
        <f>IF(RES_hh_tesh!S15=0,0,RES_hh_tesh!S15/RES_summary!S$19)</f>
        <v>4.6588812171698829E-2</v>
      </c>
      <c r="T15" s="69">
        <f>IF(RES_hh_tesh!T15=0,0,RES_hh_tesh!T15/RES_summary!T$19)</f>
        <v>6.5217259399502653E-2</v>
      </c>
      <c r="U15" s="69">
        <f>IF(RES_hh_tesh!U15=0,0,RES_hh_tesh!U15/RES_summary!U$19)</f>
        <v>5.7788283008028511E-2</v>
      </c>
      <c r="V15" s="69">
        <f>IF(RES_hh_tesh!V15=0,0,RES_hh_tesh!V15/RES_summary!V$19)</f>
        <v>5.1636714265460307E-2</v>
      </c>
      <c r="W15" s="69">
        <f>IF(RES_hh_tesh!W15=0,0,RES_hh_tesh!W15/RES_summary!W$19)</f>
        <v>0.10190214404397045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3.1655052809533501E-4</v>
      </c>
      <c r="C16" s="72">
        <f>IF(RES_hh_tesh!C16=0,0,RES_hh_tesh!C16/RES_summary!C$19)</f>
        <v>3.9499187603337532E-4</v>
      </c>
      <c r="D16" s="72">
        <f>IF(RES_hh_tesh!D16=0,0,RES_hh_tesh!D16/RES_summary!D$19)</f>
        <v>5.7075745285067251E-4</v>
      </c>
      <c r="E16" s="72">
        <f>IF(RES_hh_tesh!E16=0,0,RES_hh_tesh!E16/RES_summary!E$19)</f>
        <v>1.1920907996769957E-3</v>
      </c>
      <c r="F16" s="72">
        <f>IF(RES_hh_tesh!F16=0,0,RES_hh_tesh!F16/RES_summary!F$19)</f>
        <v>2.2750837820379368E-3</v>
      </c>
      <c r="G16" s="72">
        <f>IF(RES_hh_tesh!G16=0,0,RES_hh_tesh!G16/RES_summary!G$19)</f>
        <v>4.3041168192873899E-3</v>
      </c>
      <c r="H16" s="72">
        <f>IF(RES_hh_tesh!H16=0,0,RES_hh_tesh!H16/RES_summary!H$19)</f>
        <v>1.120942943896531E-2</v>
      </c>
      <c r="I16" s="72">
        <f>IF(RES_hh_tesh!I16=0,0,RES_hh_tesh!I16/RES_summary!I$19)</f>
        <v>1.1928201116053432E-2</v>
      </c>
      <c r="J16" s="72">
        <f>IF(RES_hh_tesh!J16=0,0,RES_hh_tesh!J16/RES_summary!J$19)</f>
        <v>1.4860226380243416E-2</v>
      </c>
      <c r="K16" s="72">
        <f>IF(RES_hh_tesh!K16=0,0,RES_hh_tesh!K16/RES_summary!K$19)</f>
        <v>1.9317494300695241E-2</v>
      </c>
      <c r="L16" s="72">
        <f>IF(RES_hh_tesh!L16=0,0,RES_hh_tesh!L16/RES_summary!L$19)</f>
        <v>6.0889772842210393E-2</v>
      </c>
      <c r="M16" s="72">
        <f>IF(RES_hh_tesh!M16=0,0,RES_hh_tesh!M16/RES_summary!M$19)</f>
        <v>2.6944648135278769E-2</v>
      </c>
      <c r="N16" s="72">
        <f>IF(RES_hh_tesh!N16=0,0,RES_hh_tesh!N16/RES_summary!N$19)</f>
        <v>4.6749909583117089E-2</v>
      </c>
      <c r="O16" s="72">
        <f>IF(RES_hh_tesh!O16=0,0,RES_hh_tesh!O16/RES_summary!O$19)</f>
        <v>3.5006355081525761E-2</v>
      </c>
      <c r="P16" s="72">
        <f>IF(RES_hh_tesh!P16=0,0,RES_hh_tesh!P16/RES_summary!P$19)</f>
        <v>5.98510131310045E-2</v>
      </c>
      <c r="Q16" s="72">
        <f>IF(RES_hh_tesh!Q16=0,0,RES_hh_tesh!Q16/RES_summary!Q$19)</f>
        <v>5.199345156572141E-2</v>
      </c>
      <c r="R16" s="72">
        <f>IF(RES_hh_tesh!R16=0,0,RES_hh_tesh!R16/RES_summary!R$19)</f>
        <v>4.5939791741873355E-2</v>
      </c>
      <c r="S16" s="72">
        <f>IF(RES_hh_tesh!S16=0,0,RES_hh_tesh!S16/RES_summary!S$19)</f>
        <v>4.6588812171698829E-2</v>
      </c>
      <c r="T16" s="72">
        <f>IF(RES_hh_tesh!T16=0,0,RES_hh_tesh!T16/RES_summary!T$19)</f>
        <v>6.5217259399502653E-2</v>
      </c>
      <c r="U16" s="72">
        <f>IF(RES_hh_tesh!U16=0,0,RES_hh_tesh!U16/RES_summary!U$19)</f>
        <v>5.7788283008028511E-2</v>
      </c>
      <c r="V16" s="72">
        <f>IF(RES_hh_tesh!V16=0,0,RES_hh_tesh!V16/RES_summary!V$19)</f>
        <v>5.1636714265460307E-2</v>
      </c>
      <c r="W16" s="72">
        <f>IF(RES_hh_tesh!W16=0,0,RES_hh_tesh!W16/RES_summary!W$19)</f>
        <v>0.10190214404397045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4.621172464766131</v>
      </c>
      <c r="C17" s="69">
        <f>IF(RES_hh_tesh!C17=0,0,RES_hh_tesh!C17/RES_summary!C$19)</f>
        <v>4.9385510579901997</v>
      </c>
      <c r="D17" s="69">
        <f>IF(RES_hh_tesh!D17=0,0,RES_hh_tesh!D17/RES_summary!D$19)</f>
        <v>4.6667483414379536</v>
      </c>
      <c r="E17" s="69">
        <f>IF(RES_hh_tesh!E17=0,0,RES_hh_tesh!E17/RES_summary!E$19)</f>
        <v>5.0947850284345106</v>
      </c>
      <c r="F17" s="69">
        <f>IF(RES_hh_tesh!F17=0,0,RES_hh_tesh!F17/RES_summary!F$19)</f>
        <v>6.0138492264717343</v>
      </c>
      <c r="G17" s="69">
        <f>IF(RES_hh_tesh!G17=0,0,RES_hh_tesh!G17/RES_summary!G$19)</f>
        <v>6.2517292719672604</v>
      </c>
      <c r="H17" s="69">
        <f>IF(RES_hh_tesh!H17=0,0,RES_hh_tesh!H17/RES_summary!H$19)</f>
        <v>7.1075386070815814</v>
      </c>
      <c r="I17" s="69">
        <f>IF(RES_hh_tesh!I17=0,0,RES_hh_tesh!I17/RES_summary!I$19)</f>
        <v>6.68178244203368</v>
      </c>
      <c r="J17" s="69">
        <f>IF(RES_hh_tesh!J17=0,0,RES_hh_tesh!J17/RES_summary!J$19)</f>
        <v>7.2913664082160361</v>
      </c>
      <c r="K17" s="69">
        <f>IF(RES_hh_tesh!K17=0,0,RES_hh_tesh!K17/RES_summary!K$19)</f>
        <v>7.5591242121200208</v>
      </c>
      <c r="L17" s="69">
        <f>IF(RES_hh_tesh!L17=0,0,RES_hh_tesh!L17/RES_summary!L$19)</f>
        <v>7.1663213750123314</v>
      </c>
      <c r="M17" s="69">
        <f>IF(RES_hh_tesh!M17=0,0,RES_hh_tesh!M17/RES_summary!M$19)</f>
        <v>7.673914704634031</v>
      </c>
      <c r="N17" s="69">
        <f>IF(RES_hh_tesh!N17=0,0,RES_hh_tesh!N17/RES_summary!N$19)</f>
        <v>7.9966585183616044</v>
      </c>
      <c r="O17" s="69">
        <f>IF(RES_hh_tesh!O17=0,0,RES_hh_tesh!O17/RES_summary!O$19)</f>
        <v>7.4942595884234109</v>
      </c>
      <c r="P17" s="69">
        <f>IF(RES_hh_tesh!P17=0,0,RES_hh_tesh!P17/RES_summary!P$19)</f>
        <v>7.7629874797255667</v>
      </c>
      <c r="Q17" s="69">
        <f>IF(RES_hh_tesh!Q17=0,0,RES_hh_tesh!Q17/RES_summary!Q$19)</f>
        <v>7.5739439541617619</v>
      </c>
      <c r="R17" s="69">
        <f>IF(RES_hh_tesh!R17=0,0,RES_hh_tesh!R17/RES_summary!R$19)</f>
        <v>7.97284876816774</v>
      </c>
      <c r="S17" s="69">
        <f>IF(RES_hh_tesh!S17=0,0,RES_hh_tesh!S17/RES_summary!S$19)</f>
        <v>8.0160983379198072</v>
      </c>
      <c r="T17" s="69">
        <f>IF(RES_hh_tesh!T17=0,0,RES_hh_tesh!T17/RES_summary!T$19)</f>
        <v>7.9563783594186424</v>
      </c>
      <c r="U17" s="69">
        <f>IF(RES_hh_tesh!U17=0,0,RES_hh_tesh!U17/RES_summary!U$19)</f>
        <v>7.5057095504373459</v>
      </c>
      <c r="V17" s="69">
        <f>IF(RES_hh_tesh!V17=0,0,RES_hh_tesh!V17/RES_summary!V$19)</f>
        <v>7.2906939674929099</v>
      </c>
      <c r="W17" s="69">
        <f>IF(RES_hh_tesh!W17=0,0,RES_hh_tesh!W17/RES_summary!W$19)</f>
        <v>11.365535745199125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4.7515551012722126</v>
      </c>
      <c r="C18" s="72">
        <f>IF(RES_hh_tesh!C18=0,0,RES_hh_tesh!C18/RES_summary!C$19)</f>
        <v>4.4582666151652495</v>
      </c>
      <c r="D18" s="72">
        <f>IF(RES_hh_tesh!D18=0,0,RES_hh_tesh!D18/RES_summary!D$19)</f>
        <v>4.9323187809584148</v>
      </c>
      <c r="E18" s="72">
        <f>IF(RES_hh_tesh!E18=0,0,RES_hh_tesh!E18/RES_summary!E$19)</f>
        <v>5.7344197394448235</v>
      </c>
      <c r="F18" s="72">
        <f>IF(RES_hh_tesh!F18=0,0,RES_hh_tesh!F18/RES_summary!F$19)</f>
        <v>5.4641339216828255</v>
      </c>
      <c r="G18" s="72">
        <f>IF(RES_hh_tesh!G18=0,0,RES_hh_tesh!G18/RES_summary!G$19)</f>
        <v>5.9403505105303864</v>
      </c>
      <c r="H18" s="72">
        <f>IF(RES_hh_tesh!H18=0,0,RES_hh_tesh!H18/RES_summary!H$19)</f>
        <v>6.9668125542949486</v>
      </c>
      <c r="I18" s="72">
        <f>IF(RES_hh_tesh!I18=0,0,RES_hh_tesh!I18/RES_summary!I$19)</f>
        <v>7.2314306029875173</v>
      </c>
      <c r="J18" s="72">
        <f>IF(RES_hh_tesh!J18=0,0,RES_hh_tesh!J18/RES_summary!J$19)</f>
        <v>7.219800327979554</v>
      </c>
      <c r="K18" s="72">
        <f>IF(RES_hh_tesh!K18=0,0,RES_hh_tesh!K18/RES_summary!K$19)</f>
        <v>6.5069351368297657</v>
      </c>
      <c r="L18" s="72">
        <f>IF(RES_hh_tesh!L18=0,0,RES_hh_tesh!L18/RES_summary!L$19)</f>
        <v>8.0688753687706889</v>
      </c>
      <c r="M18" s="72">
        <f>IF(RES_hh_tesh!M18=0,0,RES_hh_tesh!M18/RES_summary!M$19)</f>
        <v>8.8832114404663365</v>
      </c>
      <c r="N18" s="72">
        <f>IF(RES_hh_tesh!N18=0,0,RES_hh_tesh!N18/RES_summary!N$19)</f>
        <v>8.5946382285098171</v>
      </c>
      <c r="O18" s="72">
        <f>IF(RES_hh_tesh!O18=0,0,RES_hh_tesh!O18/RES_summary!O$19)</f>
        <v>9.0276702596392813</v>
      </c>
      <c r="P18" s="72">
        <f>IF(RES_hh_tesh!P18=0,0,RES_hh_tesh!P18/RES_summary!P$19)</f>
        <v>8.1589785071254557</v>
      </c>
      <c r="Q18" s="72">
        <f>IF(RES_hh_tesh!Q18=0,0,RES_hh_tesh!Q18/RES_summary!Q$19)</f>
        <v>6.9421244001936024</v>
      </c>
      <c r="R18" s="72">
        <f>IF(RES_hh_tesh!R18=0,0,RES_hh_tesh!R18/RES_summary!R$19)</f>
        <v>7.6448484315439815</v>
      </c>
      <c r="S18" s="72">
        <f>IF(RES_hh_tesh!S18=0,0,RES_hh_tesh!S18/RES_summary!S$19)</f>
        <v>8.5743324531362379</v>
      </c>
      <c r="T18" s="72">
        <f>IF(RES_hh_tesh!T18=0,0,RES_hh_tesh!T18/RES_summary!T$19)</f>
        <v>8.4293441033123404</v>
      </c>
      <c r="U18" s="72">
        <f>IF(RES_hh_tesh!U18=0,0,RES_hh_tesh!U18/RES_summary!U$19)</f>
        <v>7.6189661561557074</v>
      </c>
      <c r="V18" s="72">
        <f>IF(RES_hh_tesh!V18=0,0,RES_hh_tesh!V18/RES_summary!V$19)</f>
        <v>6.7891282501882664</v>
      </c>
      <c r="W18" s="72">
        <f>IF(RES_hh_tesh!W18=0,0,RES_hh_tesh!W18/RES_summary!W$19)</f>
        <v>11.350048244001364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4.7199432701403454</v>
      </c>
      <c r="C19" s="72">
        <f>IF(RES_hh_tesh!C19=0,0,RES_hh_tesh!C19/RES_summary!C$19)</f>
        <v>4.802013802327771</v>
      </c>
      <c r="D19" s="72">
        <f>IF(RES_hh_tesh!D19=0,0,RES_hh_tesh!D19/RES_summary!D$19)</f>
        <v>4.9339783404624624</v>
      </c>
      <c r="E19" s="72">
        <f>IF(RES_hh_tesh!E19=0,0,RES_hh_tesh!E19/RES_summary!E$19)</f>
        <v>5.3831656369577905</v>
      </c>
      <c r="F19" s="72">
        <f>IF(RES_hh_tesh!F19=0,0,RES_hh_tesh!F19/RES_summary!F$19)</f>
        <v>5.6005993894791759</v>
      </c>
      <c r="G19" s="72">
        <f>IF(RES_hh_tesh!G19=0,0,RES_hh_tesh!G19/RES_summary!G$19)</f>
        <v>6.4934435198381859</v>
      </c>
      <c r="H19" s="72">
        <f>IF(RES_hh_tesh!H19=0,0,RES_hh_tesh!H19/RES_summary!H$19)</f>
        <v>6.9384172704110174</v>
      </c>
      <c r="I19" s="72">
        <f>IF(RES_hh_tesh!I19=0,0,RES_hh_tesh!I19/RES_summary!I$19)</f>
        <v>6.3036639582845853</v>
      </c>
      <c r="J19" s="72">
        <f>IF(RES_hh_tesh!J19=0,0,RES_hh_tesh!J19/RES_summary!J$19)</f>
        <v>6.5574454347071853</v>
      </c>
      <c r="K19" s="72">
        <f>IF(RES_hh_tesh!K19=0,0,RES_hh_tesh!K19/RES_summary!K$19)</f>
        <v>6.9703556595045448</v>
      </c>
      <c r="L19" s="72">
        <f>IF(RES_hh_tesh!L19=0,0,RES_hh_tesh!L19/RES_summary!L$19)</f>
        <v>7.4360871578450292</v>
      </c>
      <c r="M19" s="72">
        <f>IF(RES_hh_tesh!M19=0,0,RES_hh_tesh!M19/RES_summary!M$19)</f>
        <v>8.0607673824307735</v>
      </c>
      <c r="N19" s="72">
        <f>IF(RES_hh_tesh!N19=0,0,RES_hh_tesh!N19/RES_summary!N$19)</f>
        <v>8.2781773426448577</v>
      </c>
      <c r="O19" s="72">
        <f>IF(RES_hh_tesh!O19=0,0,RES_hh_tesh!O19/RES_summary!O$19)</f>
        <v>7.6589239874836856</v>
      </c>
      <c r="P19" s="72">
        <f>IF(RES_hh_tesh!P19=0,0,RES_hh_tesh!P19/RES_summary!P$19)</f>
        <v>7.6516159178823564</v>
      </c>
      <c r="Q19" s="72">
        <f>IF(RES_hh_tesh!Q19=0,0,RES_hh_tesh!Q19/RES_summary!Q$19)</f>
        <v>7.1947060843302797</v>
      </c>
      <c r="R19" s="72">
        <f>IF(RES_hh_tesh!R19=0,0,RES_hh_tesh!R19/RES_summary!R$19)</f>
        <v>7.762800734257298</v>
      </c>
      <c r="S19" s="72">
        <f>IF(RES_hh_tesh!S19=0,0,RES_hh_tesh!S19/RES_summary!S$19)</f>
        <v>8.1132153026555613</v>
      </c>
      <c r="T19" s="72">
        <f>IF(RES_hh_tesh!T19=0,0,RES_hh_tesh!T19/RES_summary!T$19)</f>
        <v>7.9491621329171256</v>
      </c>
      <c r="U19" s="72">
        <f>IF(RES_hh_tesh!U19=0,0,RES_hh_tesh!U19/RES_summary!U$19)</f>
        <v>7.4454276473135748</v>
      </c>
      <c r="V19" s="72">
        <f>IF(RES_hh_tesh!V19=0,0,RES_hh_tesh!V19/RES_summary!V$19)</f>
        <v>6.9079407807126172</v>
      </c>
      <c r="W19" s="72">
        <f>IF(RES_hh_tesh!W19=0,0,RES_hh_tesh!W19/RES_summary!W$19)</f>
        <v>12.457508745289577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9.2086345430660135</v>
      </c>
      <c r="H20" s="72">
        <f>IF(RES_hh_tesh!H20=0,0,RES_hh_tesh!H20/RES_summary!H$19)</f>
        <v>6.8955892374645034</v>
      </c>
      <c r="I20" s="72">
        <f>IF(RES_hh_tesh!I20=0,0,RES_hh_tesh!I20/RES_summary!I$19)</f>
        <v>4.8229678424327833</v>
      </c>
      <c r="J20" s="72">
        <f>IF(RES_hh_tesh!J20=0,0,RES_hh_tesh!J20/RES_summary!J$19)</f>
        <v>6.2153696825608273</v>
      </c>
      <c r="K20" s="72">
        <f>IF(RES_hh_tesh!K20=0,0,RES_hh_tesh!K20/RES_summary!K$19)</f>
        <v>5.8073565338947573</v>
      </c>
      <c r="L20" s="72">
        <f>IF(RES_hh_tesh!L20=0,0,RES_hh_tesh!L20/RES_summary!L$19)</f>
        <v>7.7362018263245034</v>
      </c>
      <c r="M20" s="72">
        <f>IF(RES_hh_tesh!M20=0,0,RES_hh_tesh!M20/RES_summary!M$19)</f>
        <v>7.4675886726614733</v>
      </c>
      <c r="N20" s="72">
        <f>IF(RES_hh_tesh!N20=0,0,RES_hh_tesh!N20/RES_summary!N$19)</f>
        <v>9.7244204841828541</v>
      </c>
      <c r="O20" s="72">
        <f>IF(RES_hh_tesh!O20=0,0,RES_hh_tesh!O20/RES_summary!O$19)</f>
        <v>7.2203678233265824</v>
      </c>
      <c r="P20" s="72">
        <f>IF(RES_hh_tesh!P20=0,0,RES_hh_tesh!P20/RES_summary!P$19)</f>
        <v>8.0246501647975155</v>
      </c>
      <c r="Q20" s="72">
        <f>IF(RES_hh_tesh!Q20=0,0,RES_hh_tesh!Q20/RES_summary!Q$19)</f>
        <v>6.1263625519898977</v>
      </c>
      <c r="R20" s="72">
        <f>IF(RES_hh_tesh!R20=0,0,RES_hh_tesh!R20/RES_summary!R$19)</f>
        <v>7.7938082797837476</v>
      </c>
      <c r="S20" s="72">
        <f>IF(RES_hh_tesh!S20=0,0,RES_hh_tesh!S20/RES_summary!S$19)</f>
        <v>8.4805427355263969</v>
      </c>
      <c r="T20" s="72">
        <f>IF(RES_hh_tesh!T20=0,0,RES_hh_tesh!T20/RES_summary!T$19)</f>
        <v>8.3741946314396731</v>
      </c>
      <c r="U20" s="72">
        <f>IF(RES_hh_tesh!U20=0,0,RES_hh_tesh!U20/RES_summary!U$19)</f>
        <v>7.5022736336858058</v>
      </c>
      <c r="V20" s="72">
        <f>IF(RES_hh_tesh!V20=0,0,RES_hh_tesh!V20/RES_summary!V$19)</f>
        <v>7.3291201337009966</v>
      </c>
      <c r="W20" s="72">
        <f>IF(RES_hh_tesh!W20=0,0,RES_hh_tesh!W20/RES_summary!W$19)</f>
        <v>11.443226540188169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4.6387812943570319</v>
      </c>
      <c r="C21" s="72">
        <f>IF(RES_hh_tesh!C21=0,0,RES_hh_tesh!C21/RES_summary!C$19)</f>
        <v>4.9162198644948019</v>
      </c>
      <c r="D21" s="72">
        <f>IF(RES_hh_tesh!D21=0,0,RES_hh_tesh!D21/RES_summary!D$19)</f>
        <v>4.5445068573542597</v>
      </c>
      <c r="E21" s="72">
        <f>IF(RES_hh_tesh!E21=0,0,RES_hh_tesh!E21/RES_summary!E$19)</f>
        <v>5.0408020248533036</v>
      </c>
      <c r="F21" s="72">
        <f>IF(RES_hh_tesh!F21=0,0,RES_hh_tesh!F21/RES_summary!F$19)</f>
        <v>6.1307195593340085</v>
      </c>
      <c r="G21" s="72">
        <f>IF(RES_hh_tesh!G21=0,0,RES_hh_tesh!G21/RES_summary!G$19)</f>
        <v>6.3770175199376053</v>
      </c>
      <c r="H21" s="72">
        <f>IF(RES_hh_tesh!H21=0,0,RES_hh_tesh!H21/RES_summary!H$19)</f>
        <v>6.8809277719813675</v>
      </c>
      <c r="I21" s="72">
        <f>IF(RES_hh_tesh!I21=0,0,RES_hh_tesh!I21/RES_summary!I$19)</f>
        <v>6.882143567131533</v>
      </c>
      <c r="J21" s="72">
        <f>IF(RES_hh_tesh!J21=0,0,RES_hh_tesh!J21/RES_summary!J$19)</f>
        <v>7.3089757736318983</v>
      </c>
      <c r="K21" s="72">
        <f>IF(RES_hh_tesh!K21=0,0,RES_hh_tesh!K21/RES_summary!K$19)</f>
        <v>7.3349045559316419</v>
      </c>
      <c r="L21" s="72">
        <f>IF(RES_hh_tesh!L21=0,0,RES_hh_tesh!L21/RES_summary!L$19)</f>
        <v>7.5223743220141195</v>
      </c>
      <c r="M21" s="72">
        <f>IF(RES_hh_tesh!M21=0,0,RES_hh_tesh!M21/RES_summary!M$19)</f>
        <v>7.8052965791064643</v>
      </c>
      <c r="N21" s="72">
        <f>IF(RES_hh_tesh!N21=0,0,RES_hh_tesh!N21/RES_summary!N$19)</f>
        <v>7.8229421146842952</v>
      </c>
      <c r="O21" s="72">
        <f>IF(RES_hh_tesh!O21=0,0,RES_hh_tesh!O21/RES_summary!O$19)</f>
        <v>7.2470380734935063</v>
      </c>
      <c r="P21" s="72">
        <f>IF(RES_hh_tesh!P21=0,0,RES_hh_tesh!P21/RES_summary!P$19)</f>
        <v>7.5024144495533136</v>
      </c>
      <c r="Q21" s="72">
        <f>IF(RES_hh_tesh!Q21=0,0,RES_hh_tesh!Q21/RES_summary!Q$19)</f>
        <v>7.413025164112657</v>
      </c>
      <c r="R21" s="72">
        <f>IF(RES_hh_tesh!R21=0,0,RES_hh_tesh!R21/RES_summary!R$19)</f>
        <v>8.1905878563168937</v>
      </c>
      <c r="S21" s="72">
        <f>IF(RES_hh_tesh!S21=0,0,RES_hh_tesh!S21/RES_summary!S$19)</f>
        <v>8.0997943285895211</v>
      </c>
      <c r="T21" s="72">
        <f>IF(RES_hh_tesh!T21=0,0,RES_hh_tesh!T21/RES_summary!T$19)</f>
        <v>7.9137133278516361</v>
      </c>
      <c r="U21" s="72">
        <f>IF(RES_hh_tesh!U21=0,0,RES_hh_tesh!U21/RES_summary!U$19)</f>
        <v>7.2701482426417732</v>
      </c>
      <c r="V21" s="72">
        <f>IF(RES_hh_tesh!V21=0,0,RES_hh_tesh!V21/RES_summary!V$19)</f>
        <v>7.2487849039262491</v>
      </c>
      <c r="W21" s="72">
        <f>IF(RES_hh_tesh!W21=0,0,RES_hh_tesh!W21/RES_summary!W$19)</f>
        <v>11.796676211392425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4.7045415718757848</v>
      </c>
      <c r="C22" s="72">
        <f>IF(RES_hh_tesh!C22=0,0,RES_hh_tesh!C22/RES_summary!C$19)</f>
        <v>4.841897977161409</v>
      </c>
      <c r="D22" s="72">
        <f>IF(RES_hh_tesh!D22=0,0,RES_hh_tesh!D22/RES_summary!D$19)</f>
        <v>4.7909722598104398</v>
      </c>
      <c r="E22" s="72">
        <f>IF(RES_hh_tesh!E22=0,0,RES_hh_tesh!E22/RES_summary!E$19)</f>
        <v>5.2573126112247603</v>
      </c>
      <c r="F22" s="72">
        <f>IF(RES_hh_tesh!F22=0,0,RES_hh_tesh!F22/RES_summary!F$19)</f>
        <v>5.8405987786056484</v>
      </c>
      <c r="G22" s="72">
        <f>IF(RES_hh_tesh!G22=0,0,RES_hh_tesh!G22/RES_summary!G$19)</f>
        <v>6.2648160948961147</v>
      </c>
      <c r="H22" s="72">
        <f>IF(RES_hh_tesh!H22=0,0,RES_hh_tesh!H22/RES_summary!H$19)</f>
        <v>6.6113516035606095</v>
      </c>
      <c r="I22" s="72">
        <f>IF(RES_hh_tesh!I22=0,0,RES_hh_tesh!I22/RES_summary!I$19)</f>
        <v>6.7700011465755408</v>
      </c>
      <c r="J22" s="72">
        <f>IF(RES_hh_tesh!J22=0,0,RES_hh_tesh!J22/RES_summary!J$19)</f>
        <v>7.1709080575603812</v>
      </c>
      <c r="K22" s="72">
        <f>IF(RES_hh_tesh!K22=0,0,RES_hh_tesh!K22/RES_summary!K$19)</f>
        <v>7.4435666848220521</v>
      </c>
      <c r="L22" s="72">
        <f>IF(RES_hh_tesh!L22=0,0,RES_hh_tesh!L22/RES_summary!L$19)</f>
        <v>7.3289921909661615</v>
      </c>
      <c r="M22" s="72">
        <f>IF(RES_hh_tesh!M22=0,0,RES_hh_tesh!M22/RES_summary!M$19)</f>
        <v>7.7231962351151893</v>
      </c>
      <c r="N22" s="72">
        <f>IF(RES_hh_tesh!N22=0,0,RES_hh_tesh!N22/RES_summary!N$19)</f>
        <v>7.9299135692026042</v>
      </c>
      <c r="O22" s="72">
        <f>IF(RES_hh_tesh!O22=0,0,RES_hh_tesh!O22/RES_summary!O$19)</f>
        <v>7.7387777833805824</v>
      </c>
      <c r="P22" s="72">
        <f>IF(RES_hh_tesh!P22=0,0,RES_hh_tesh!P22/RES_summary!P$19)</f>
        <v>7.7385906933697708</v>
      </c>
      <c r="Q22" s="72">
        <f>IF(RES_hh_tesh!Q22=0,0,RES_hh_tesh!Q22/RES_summary!Q$19)</f>
        <v>7.775542579023397</v>
      </c>
      <c r="R22" s="72">
        <f>IF(RES_hh_tesh!R22=0,0,RES_hh_tesh!R22/RES_summary!R$19)</f>
        <v>7.8900911082943299</v>
      </c>
      <c r="S22" s="72">
        <f>IF(RES_hh_tesh!S22=0,0,RES_hh_tesh!S22/RES_summary!S$19)</f>
        <v>7.8730610184695839</v>
      </c>
      <c r="T22" s="72">
        <f>IF(RES_hh_tesh!T22=0,0,RES_hh_tesh!T22/RES_summary!T$19)</f>
        <v>7.812503735859047</v>
      </c>
      <c r="U22" s="72">
        <f>IF(RES_hh_tesh!U22=0,0,RES_hh_tesh!U22/RES_summary!U$19)</f>
        <v>7.5533315580458353</v>
      </c>
      <c r="V22" s="72">
        <f>IF(RES_hh_tesh!V22=0,0,RES_hh_tesh!V22/RES_summary!V$19)</f>
        <v>7.4190597817709047</v>
      </c>
      <c r="W22" s="72">
        <f>IF(RES_hh_tesh!W22=0,0,RES_hh_tesh!W22/RES_summary!W$19)</f>
        <v>11.167873477026486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4.594485350247643</v>
      </c>
      <c r="C24" s="72">
        <f>IF(RES_hh_tesh!C24=0,0,RES_hh_tesh!C24/RES_summary!C$19)</f>
        <v>4.9305527218997449</v>
      </c>
      <c r="D24" s="72">
        <f>IF(RES_hh_tesh!D24=0,0,RES_hh_tesh!D24/RES_summary!D$19)</f>
        <v>4.7355837525899949</v>
      </c>
      <c r="E24" s="72">
        <f>IF(RES_hh_tesh!E24=0,0,RES_hh_tesh!E24/RES_summary!E$19)</f>
        <v>5.1285249974080607</v>
      </c>
      <c r="F24" s="72">
        <f>IF(RES_hh_tesh!F24=0,0,RES_hh_tesh!F24/RES_summary!F$19)</f>
        <v>6.0003650447779364</v>
      </c>
      <c r="G24" s="72">
        <f>IF(RES_hh_tesh!G24=0,0,RES_hh_tesh!G24/RES_summary!G$19)</f>
        <v>6.2073171051305787</v>
      </c>
      <c r="H24" s="72">
        <f>IF(RES_hh_tesh!H24=0,0,RES_hh_tesh!H24/RES_summary!H$19)</f>
        <v>7.2039580191685531</v>
      </c>
      <c r="I24" s="72">
        <f>IF(RES_hh_tesh!I24=0,0,RES_hh_tesh!I24/RES_summary!I$19)</f>
        <v>6.7217871362517387</v>
      </c>
      <c r="J24" s="72">
        <f>IF(RES_hh_tesh!J24=0,0,RES_hh_tesh!J24/RES_summary!J$19)</f>
        <v>7.2196841674070127</v>
      </c>
      <c r="K24" s="72">
        <f>IF(RES_hh_tesh!K24=0,0,RES_hh_tesh!K24/RES_summary!K$19)</f>
        <v>7.5540062343834302</v>
      </c>
      <c r="L24" s="72">
        <f>IF(RES_hh_tesh!L24=0,0,RES_hh_tesh!L24/RES_summary!L$19)</f>
        <v>7.1753192596312614</v>
      </c>
      <c r="M24" s="72">
        <f>IF(RES_hh_tesh!M24=0,0,RES_hh_tesh!M24/RES_summary!M$19)</f>
        <v>7.6066978570719996</v>
      </c>
      <c r="N24" s="72">
        <f>IF(RES_hh_tesh!N24=0,0,RES_hh_tesh!N24/RES_summary!N$19)</f>
        <v>8.0201725343187906</v>
      </c>
      <c r="O24" s="72">
        <f>IF(RES_hh_tesh!O24=0,0,RES_hh_tesh!O24/RES_summary!O$19)</f>
        <v>7.4421236846968872</v>
      </c>
      <c r="P24" s="72">
        <f>IF(RES_hh_tesh!P24=0,0,RES_hh_tesh!P24/RES_summary!P$19)</f>
        <v>7.7628898799019526</v>
      </c>
      <c r="Q24" s="72">
        <f>IF(RES_hh_tesh!Q24=0,0,RES_hh_tesh!Q24/RES_summary!Q$19)</f>
        <v>7.5409515877829429</v>
      </c>
      <c r="R24" s="72">
        <f>IF(RES_hh_tesh!R24=0,0,RES_hh_tesh!R24/RES_summary!R$19)</f>
        <v>8.0106886185980155</v>
      </c>
      <c r="S24" s="72">
        <f>IF(RES_hh_tesh!S24=0,0,RES_hh_tesh!S24/RES_summary!S$19)</f>
        <v>8.0383433058570191</v>
      </c>
      <c r="T24" s="72">
        <f>IF(RES_hh_tesh!T24=0,0,RES_hh_tesh!T24/RES_summary!T$19)</f>
        <v>7.9826559384003604</v>
      </c>
      <c r="U24" s="72">
        <f>IF(RES_hh_tesh!U24=0,0,RES_hh_tesh!U24/RES_summary!U$19)</f>
        <v>7.5924334073457631</v>
      </c>
      <c r="V24" s="72">
        <f>IF(RES_hh_tesh!V24=0,0,RES_hh_tesh!V24/RES_summary!V$19)</f>
        <v>7.2157884867236808</v>
      </c>
      <c r="W24" s="72">
        <f>IF(RES_hh_tesh!W24=0,0,RES_hh_tesh!W24/RES_summary!W$19)</f>
        <v>11.33110085324857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4.5174446568291868</v>
      </c>
      <c r="C25" s="74">
        <f>IF(RES_hh_tesh!C25=0,0,RES_hh_tesh!C25/RES_summary!C$19)</f>
        <v>5.3170919155843608</v>
      </c>
      <c r="D25" s="74">
        <f>IF(RES_hh_tesh!D25=0,0,RES_hh_tesh!D25/RES_summary!D$19)</f>
        <v>4.0272405375576046</v>
      </c>
      <c r="E25" s="74">
        <f>IF(RES_hh_tesh!E25=0,0,RES_hh_tesh!E25/RES_summary!E$19)</f>
        <v>4.4867094049251692</v>
      </c>
      <c r="F25" s="74">
        <f>IF(RES_hh_tesh!F25=0,0,RES_hh_tesh!F25/RES_summary!F$19)</f>
        <v>6.3867170475243666</v>
      </c>
      <c r="G25" s="74">
        <f>IF(RES_hh_tesh!G25=0,0,RES_hh_tesh!G25/RES_summary!G$19)</f>
        <v>6.3490822704568428</v>
      </c>
      <c r="H25" s="74">
        <f>IF(RES_hh_tesh!H25=0,0,RES_hh_tesh!H25/RES_summary!H$19)</f>
        <v>7.587755060656745</v>
      </c>
      <c r="I25" s="74">
        <f>IF(RES_hh_tesh!I25=0,0,RES_hh_tesh!I25/RES_summary!I$19)</f>
        <v>6.2813967018544457</v>
      </c>
      <c r="J25" s="74">
        <f>IF(RES_hh_tesh!J25=0,0,RES_hh_tesh!J25/RES_summary!J$19)</f>
        <v>7.6481310072037418</v>
      </c>
      <c r="K25" s="74">
        <f>IF(RES_hh_tesh!K25=0,0,RES_hh_tesh!K25/RES_summary!K$19)</f>
        <v>8.1052063217856745</v>
      </c>
      <c r="L25" s="74">
        <f>IF(RES_hh_tesh!L25=0,0,RES_hh_tesh!L25/RES_summary!L$19)</f>
        <v>6.4574993408442731</v>
      </c>
      <c r="M25" s="74">
        <f>IF(RES_hh_tesh!M25=0,0,RES_hh_tesh!M25/RES_summary!M$19)</f>
        <v>7.433084349447773</v>
      </c>
      <c r="N25" s="74">
        <f>IF(RES_hh_tesh!N25=0,0,RES_hh_tesh!N25/RES_summary!N$19)</f>
        <v>7.9315267063923249</v>
      </c>
      <c r="O25" s="74">
        <f>IF(RES_hh_tesh!O25=0,0,RES_hh_tesh!O25/RES_summary!O$19)</f>
        <v>6.987587142653128</v>
      </c>
      <c r="P25" s="74">
        <f>IF(RES_hh_tesh!P25=0,0,RES_hh_tesh!P25/RES_summary!P$19)</f>
        <v>7.8532714213731856</v>
      </c>
      <c r="Q25" s="74">
        <f>IF(RES_hh_tesh!Q25=0,0,RES_hh_tesh!Q25/RES_summary!Q$19)</f>
        <v>7.6314915306682387</v>
      </c>
      <c r="R25" s="74">
        <f>IF(RES_hh_tesh!R25=0,0,RES_hh_tesh!R25/RES_summary!R$19)</f>
        <v>7.9486235696911125</v>
      </c>
      <c r="S25" s="74">
        <f>IF(RES_hh_tesh!S25=0,0,RES_hh_tesh!S25/RES_summary!S$19)</f>
        <v>7.9694679185009525</v>
      </c>
      <c r="T25" s="74">
        <f>IF(RES_hh_tesh!T25=0,0,RES_hh_tesh!T25/RES_summary!T$19)</f>
        <v>8.0125820493157214</v>
      </c>
      <c r="U25" s="74">
        <f>IF(RES_hh_tesh!U25=0,0,RES_hh_tesh!U25/RES_summary!U$19)</f>
        <v>7.3749400554714688</v>
      </c>
      <c r="V25" s="74">
        <f>IF(RES_hh_tesh!V25=0,0,RES_hh_tesh!V25/RES_summary!V$19)</f>
        <v>7.3791728015216078</v>
      </c>
      <c r="W25" s="74">
        <f>IF(RES_hh_tesh!W25=0,0,RES_hh_tesh!W25/RES_summary!W$19)</f>
        <v>11.360713966572849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7.4879607417938132</v>
      </c>
      <c r="C27" s="69">
        <f>IF(RES_hh_tesh!C27=0,0,RES_hh_tesh!C27/RES_summary!C$19)</f>
        <v>7.474537668944718</v>
      </c>
      <c r="D27" s="69">
        <f>IF(RES_hh_tesh!D27=0,0,RES_hh_tesh!D27/RES_summary!D$19)</f>
        <v>7.139117599347081</v>
      </c>
      <c r="E27" s="69">
        <f>IF(RES_hh_tesh!E27=0,0,RES_hh_tesh!E27/RES_summary!E$19)</f>
        <v>7.3920206400669466</v>
      </c>
      <c r="F27" s="69">
        <f>IF(RES_hh_tesh!F27=0,0,RES_hh_tesh!F27/RES_summary!F$19)</f>
        <v>7.5661474594521891</v>
      </c>
      <c r="G27" s="69">
        <f>IF(RES_hh_tesh!G27=0,0,RES_hh_tesh!G27/RES_summary!G$19)</f>
        <v>7.5972195256752721</v>
      </c>
      <c r="H27" s="69">
        <f>IF(RES_hh_tesh!H27=0,0,RES_hh_tesh!H27/RES_summary!H$19)</f>
        <v>8.3912988048004191</v>
      </c>
      <c r="I27" s="69">
        <f>IF(RES_hh_tesh!I27=0,0,RES_hh_tesh!I27/RES_summary!I$19)</f>
        <v>8.2175095032431518</v>
      </c>
      <c r="J27" s="69">
        <f>IF(RES_hh_tesh!J27=0,0,RES_hh_tesh!J27/RES_summary!J$19)</f>
        <v>8.8096097552902304</v>
      </c>
      <c r="K27" s="69">
        <f>IF(RES_hh_tesh!K27=0,0,RES_hh_tesh!K27/RES_summary!K$19)</f>
        <v>8.4182691345488827</v>
      </c>
      <c r="L27" s="69">
        <f>IF(RES_hh_tesh!L27=0,0,RES_hh_tesh!L27/RES_summary!L$19)</f>
        <v>7.2282601253244714</v>
      </c>
      <c r="M27" s="69">
        <f>IF(RES_hh_tesh!M27=0,0,RES_hh_tesh!M27/RES_summary!M$19)</f>
        <v>8.0169644412943963</v>
      </c>
      <c r="N27" s="69">
        <f>IF(RES_hh_tesh!N27=0,0,RES_hh_tesh!N27/RES_summary!N$19)</f>
        <v>8.0454293342643144</v>
      </c>
      <c r="O27" s="69">
        <f>IF(RES_hh_tesh!O27=0,0,RES_hh_tesh!O27/RES_summary!O$19)</f>
        <v>6.9423575233449375</v>
      </c>
      <c r="P27" s="69">
        <f>IF(RES_hh_tesh!P27=0,0,RES_hh_tesh!P27/RES_summary!P$19)</f>
        <v>6.5505216735191985</v>
      </c>
      <c r="Q27" s="69">
        <f>IF(RES_hh_tesh!Q27=0,0,RES_hh_tesh!Q27/RES_summary!Q$19)</f>
        <v>5.1827833135900265</v>
      </c>
      <c r="R27" s="69">
        <f>IF(RES_hh_tesh!R27=0,0,RES_hh_tesh!R27/RES_summary!R$19)</f>
        <v>5.2338699163734157</v>
      </c>
      <c r="S27" s="69">
        <f>IF(RES_hh_tesh!S27=0,0,RES_hh_tesh!S27/RES_summary!S$19)</f>
        <v>4.8559027406521427</v>
      </c>
      <c r="T27" s="69">
        <f>IF(RES_hh_tesh!T27=0,0,RES_hh_tesh!T27/RES_summary!T$19)</f>
        <v>5.862193727850384</v>
      </c>
      <c r="U27" s="69">
        <f>IF(RES_hh_tesh!U27=0,0,RES_hh_tesh!U27/RES_summary!U$19)</f>
        <v>6.0390763314861822</v>
      </c>
      <c r="V27" s="69">
        <f>IF(RES_hh_tesh!V27=0,0,RES_hh_tesh!V27/RES_summary!V$19)</f>
        <v>5.6229247510225795</v>
      </c>
      <c r="W27" s="69">
        <f>IF(RES_hh_tesh!W27=0,0,RES_hh_tesh!W27/RES_summary!W$19)</f>
        <v>5.9048073707849129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7.5750563232502746</v>
      </c>
      <c r="C28" s="72">
        <f>IF(RES_hh_tesh!C28=0,0,RES_hh_tesh!C28/RES_summary!C$19)</f>
        <v>6.8774103946671614</v>
      </c>
      <c r="D28" s="72">
        <f>IF(RES_hh_tesh!D28=0,0,RES_hh_tesh!D28/RES_summary!D$19)</f>
        <v>7.4130691107730762</v>
      </c>
      <c r="E28" s="72">
        <f>IF(RES_hh_tesh!E28=0,0,RES_hh_tesh!E28/RES_summary!E$19)</f>
        <v>8.0190295840529178</v>
      </c>
      <c r="F28" s="72">
        <f>IF(RES_hh_tesh!F28=0,0,RES_hh_tesh!F28/RES_summary!F$19)</f>
        <v>7.1006855209651176</v>
      </c>
      <c r="G28" s="72">
        <f>IF(RES_hh_tesh!G28=0,0,RES_hh_tesh!G28/RES_summary!G$19)</f>
        <v>7.3842312045146352</v>
      </c>
      <c r="H28" s="72">
        <f>IF(RES_hh_tesh!H28=0,0,RES_hh_tesh!H28/RES_summary!H$19)</f>
        <v>8.6242296068348026</v>
      </c>
      <c r="I28" s="72">
        <f>IF(RES_hh_tesh!I28=0,0,RES_hh_tesh!I28/RES_summary!I$19)</f>
        <v>8.4680368508214077</v>
      </c>
      <c r="J28" s="72">
        <f>IF(RES_hh_tesh!J28=0,0,RES_hh_tesh!J28/RES_summary!J$19)</f>
        <v>8.5758818291148664</v>
      </c>
      <c r="K28" s="72">
        <f>IF(RES_hh_tesh!K28=0,0,RES_hh_tesh!K28/RES_summary!K$19)</f>
        <v>7.2125792974185865</v>
      </c>
      <c r="L28" s="72">
        <f>IF(RES_hh_tesh!L28=0,0,RES_hh_tesh!L28/RES_summary!L$19)</f>
        <v>7.9498290715236193</v>
      </c>
      <c r="M28" s="72">
        <f>IF(RES_hh_tesh!M28=0,0,RES_hh_tesh!M28/RES_summary!M$19)</f>
        <v>8.194251145303852</v>
      </c>
      <c r="N28" s="72">
        <f>IF(RES_hh_tesh!N28=0,0,RES_hh_tesh!N28/RES_summary!N$19)</f>
        <v>7.6796137023970159</v>
      </c>
      <c r="O28" s="72">
        <f>IF(RES_hh_tesh!O28=0,0,RES_hh_tesh!O28/RES_summary!O$19)</f>
        <v>7.3542343094699261</v>
      </c>
      <c r="P28" s="72">
        <f>IF(RES_hh_tesh!P28=0,0,RES_hh_tesh!P28/RES_summary!P$19)</f>
        <v>6.4315925662952154</v>
      </c>
      <c r="Q28" s="72">
        <f>IF(RES_hh_tesh!Q28=0,0,RES_hh_tesh!Q28/RES_summary!Q$19)</f>
        <v>5.240371795650705</v>
      </c>
      <c r="R28" s="72">
        <f>IF(RES_hh_tesh!R28=0,0,RES_hh_tesh!R28/RES_summary!R$19)</f>
        <v>5.6411994052468719</v>
      </c>
      <c r="S28" s="72">
        <f>IF(RES_hh_tesh!S28=0,0,RES_hh_tesh!S28/RES_summary!S$19)</f>
        <v>6.280032704658244</v>
      </c>
      <c r="T28" s="72">
        <f>IF(RES_hh_tesh!T28=0,0,RES_hh_tesh!T28/RES_summary!T$19)</f>
        <v>6.5267276347687577</v>
      </c>
      <c r="U28" s="72">
        <f>IF(RES_hh_tesh!U28=0,0,RES_hh_tesh!U28/RES_summary!U$19)</f>
        <v>5.6772523176209866</v>
      </c>
      <c r="V28" s="72">
        <f>IF(RES_hh_tesh!V28=0,0,RES_hh_tesh!V28/RES_summary!V$19)</f>
        <v>4.718991637629653</v>
      </c>
      <c r="W28" s="72">
        <f>IF(RES_hh_tesh!W28=0,0,RES_hh_tesh!W28/RES_summary!W$19)</f>
        <v>6.2543165688261499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7.5103899896069048</v>
      </c>
      <c r="C29" s="72">
        <f>IF(RES_hh_tesh!C29=0,0,RES_hh_tesh!C29/RES_summary!C$19)</f>
        <v>7.4151668404255977</v>
      </c>
      <c r="D29" s="72">
        <f>IF(RES_hh_tesh!D29=0,0,RES_hh_tesh!D29/RES_summary!D$19)</f>
        <v>7.4057360559101921</v>
      </c>
      <c r="E29" s="72">
        <f>IF(RES_hh_tesh!E29=0,0,RES_hh_tesh!E29/RES_summary!E$19)</f>
        <v>7.5862774663276742</v>
      </c>
      <c r="F29" s="72">
        <f>IF(RES_hh_tesh!F29=0,0,RES_hh_tesh!F29/RES_summary!F$19)</f>
        <v>7.316874292331927</v>
      </c>
      <c r="G29" s="72">
        <f>IF(RES_hh_tesh!G29=0,0,RES_hh_tesh!G29/RES_summary!G$19)</f>
        <v>7.9881374046834281</v>
      </c>
      <c r="H29" s="72">
        <f>IF(RES_hh_tesh!H29=0,0,RES_hh_tesh!H29/RES_summary!H$19)</f>
        <v>8.6328801454177153</v>
      </c>
      <c r="I29" s="72">
        <f>IF(RES_hh_tesh!I29=0,0,RES_hh_tesh!I29/RES_summary!I$19)</f>
        <v>7.2960363326558877</v>
      </c>
      <c r="J29" s="72">
        <f>IF(RES_hh_tesh!J29=0,0,RES_hh_tesh!J29/RES_summary!J$19)</f>
        <v>7.7949997723122078</v>
      </c>
      <c r="K29" s="72">
        <f>IF(RES_hh_tesh!K29=0,0,RES_hh_tesh!K29/RES_summary!K$19)</f>
        <v>7.7492077679159959</v>
      </c>
      <c r="L29" s="72">
        <f>IF(RES_hh_tesh!L29=0,0,RES_hh_tesh!L29/RES_summary!L$19)</f>
        <v>7.6471151160407578</v>
      </c>
      <c r="M29" s="72">
        <f>IF(RES_hh_tesh!M29=0,0,RES_hh_tesh!M29/RES_summary!M$19)</f>
        <v>8.2714066432211251</v>
      </c>
      <c r="N29" s="72">
        <f>IF(RES_hh_tesh!N29=0,0,RES_hh_tesh!N29/RES_summary!N$19)</f>
        <v>8.2898800915658981</v>
      </c>
      <c r="O29" s="72">
        <f>IF(RES_hh_tesh!O29=0,0,RES_hh_tesh!O29/RES_summary!O$19)</f>
        <v>6.8644948899190608</v>
      </c>
      <c r="P29" s="72">
        <f>IF(RES_hh_tesh!P29=0,0,RES_hh_tesh!P29/RES_summary!P$19)</f>
        <v>6.3052858233012223</v>
      </c>
      <c r="Q29" s="72">
        <f>IF(RES_hh_tesh!Q29=0,0,RES_hh_tesh!Q29/RES_summary!Q$19)</f>
        <v>5.0855759472493647</v>
      </c>
      <c r="R29" s="72">
        <f>IF(RES_hh_tesh!R29=0,0,RES_hh_tesh!R29/RES_summary!R$19)</f>
        <v>5.4005410140537977</v>
      </c>
      <c r="S29" s="72">
        <f>IF(RES_hh_tesh!S29=0,0,RES_hh_tesh!S29/RES_summary!S$19)</f>
        <v>5.8112185295837095</v>
      </c>
      <c r="T29" s="72">
        <f>IF(RES_hh_tesh!T29=0,0,RES_hh_tesh!T29/RES_summary!T$19)</f>
        <v>5.5424284555466574</v>
      </c>
      <c r="U29" s="72">
        <f>IF(RES_hh_tesh!U29=0,0,RES_hh_tesh!U29/RES_summary!U$19)</f>
        <v>6.3440672101691247</v>
      </c>
      <c r="V29" s="72">
        <f>IF(RES_hh_tesh!V29=0,0,RES_hh_tesh!V29/RES_summary!V$19)</f>
        <v>5.9154130448917535</v>
      </c>
      <c r="W29" s="72">
        <f>IF(RES_hh_tesh!W29=0,0,RES_hh_tesh!W29/RES_summary!W$19)</f>
        <v>5.4218482464878628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7.515212028196431</v>
      </c>
      <c r="C30" s="72">
        <f>IF(RES_hh_tesh!C30=0,0,RES_hh_tesh!C30/RES_summary!C$19)</f>
        <v>7.4466966473060898</v>
      </c>
      <c r="D30" s="72">
        <f>IF(RES_hh_tesh!D30=0,0,RES_hh_tesh!D30/RES_summary!D$19)</f>
        <v>6.9440128466705353</v>
      </c>
      <c r="E30" s="72">
        <f>IF(RES_hh_tesh!E30=0,0,RES_hh_tesh!E30/RES_summary!E$19)</f>
        <v>7.2948833697329043</v>
      </c>
      <c r="F30" s="72">
        <f>IF(RES_hh_tesh!F30=0,0,RES_hh_tesh!F30/RES_summary!F$19)</f>
        <v>7.7186121365257305</v>
      </c>
      <c r="G30" s="72">
        <f>IF(RES_hh_tesh!G30=0,0,RES_hh_tesh!G30/RES_summary!G$19)</f>
        <v>7.751949837601197</v>
      </c>
      <c r="H30" s="72">
        <f>IF(RES_hh_tesh!H30=0,0,RES_hh_tesh!H30/RES_summary!H$19)</f>
        <v>8.1357827393766975</v>
      </c>
      <c r="I30" s="72">
        <f>IF(RES_hh_tesh!I30=0,0,RES_hh_tesh!I30/RES_summary!I$19)</f>
        <v>8.4648699419864784</v>
      </c>
      <c r="J30" s="72">
        <f>IF(RES_hh_tesh!J30=0,0,RES_hh_tesh!J30/RES_summary!J$19)</f>
        <v>8.8323722904439244</v>
      </c>
      <c r="K30" s="72">
        <f>IF(RES_hh_tesh!K30=0,0,RES_hh_tesh!K30/RES_summary!K$19)</f>
        <v>8.1725922111114091</v>
      </c>
      <c r="L30" s="72">
        <f>IF(RES_hh_tesh!L30=0,0,RES_hh_tesh!L30/RES_summary!L$19)</f>
        <v>7.5831470223954973</v>
      </c>
      <c r="M30" s="72">
        <f>IF(RES_hh_tesh!M30=0,0,RES_hh_tesh!M30/RES_summary!M$19)</f>
        <v>8.1492571503046403</v>
      </c>
      <c r="N30" s="72">
        <f>IF(RES_hh_tesh!N30=0,0,RES_hh_tesh!N30/RES_summary!N$19)</f>
        <v>7.858087966542608</v>
      </c>
      <c r="O30" s="72">
        <f>IF(RES_hh_tesh!O30=0,0,RES_hh_tesh!O30/RES_summary!O$19)</f>
        <v>6.7324094469485205</v>
      </c>
      <c r="P30" s="72">
        <f>IF(RES_hh_tesh!P30=0,0,RES_hh_tesh!P30/RES_summary!P$19)</f>
        <v>6.3416685204774712</v>
      </c>
      <c r="Q30" s="72">
        <f>IF(RES_hh_tesh!Q30=0,0,RES_hh_tesh!Q30/RES_summary!Q$19)</f>
        <v>5.0531716973531955</v>
      </c>
      <c r="R30" s="72">
        <f>IF(RES_hh_tesh!R30=0,0,RES_hh_tesh!R30/RES_summary!R$19)</f>
        <v>5.3700296071915172</v>
      </c>
      <c r="S30" s="72">
        <f>IF(RES_hh_tesh!S30=0,0,RES_hh_tesh!S30/RES_summary!S$19)</f>
        <v>4.9052230721799708</v>
      </c>
      <c r="T30" s="72">
        <f>IF(RES_hh_tesh!T30=0,0,RES_hh_tesh!T30/RES_summary!T$19)</f>
        <v>5.8305108705354822</v>
      </c>
      <c r="U30" s="72">
        <f>IF(RES_hh_tesh!U30=0,0,RES_hh_tesh!U30/RES_summary!U$19)</f>
        <v>5.8437607128217914</v>
      </c>
      <c r="V30" s="72">
        <f>IF(RES_hh_tesh!V30=0,0,RES_hh_tesh!V30/RES_summary!V$19)</f>
        <v>5.5912330426646708</v>
      </c>
      <c r="W30" s="72">
        <f>IF(RES_hh_tesh!W30=0,0,RES_hh_tesh!W30/RES_summary!W$19)</f>
        <v>6.1277870095956786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7.5167392735363228</v>
      </c>
      <c r="C31" s="72">
        <f>IF(RES_hh_tesh!C31=0,0,RES_hh_tesh!C31/RES_summary!C$19)</f>
        <v>7.4787709521394738</v>
      </c>
      <c r="D31" s="72">
        <f>IF(RES_hh_tesh!D31=0,0,RES_hh_tesh!D31/RES_summary!D$19)</f>
        <v>7.1568324754964348</v>
      </c>
      <c r="E31" s="72">
        <f>IF(RES_hh_tesh!E31=0,0,RES_hh_tesh!E31/RES_summary!E$19)</f>
        <v>7.367640613367973</v>
      </c>
      <c r="F31" s="72">
        <f>IF(RES_hh_tesh!F31=0,0,RES_hh_tesh!F31/RES_summary!F$19)</f>
        <v>7.6242255702189361</v>
      </c>
      <c r="G31" s="72">
        <f>IF(RES_hh_tesh!G31=0,0,RES_hh_tesh!G31/RES_summary!G$19)</f>
        <v>7.8077902681971318</v>
      </c>
      <c r="H31" s="72">
        <f>IF(RES_hh_tesh!H31=0,0,RES_hh_tesh!H31/RES_summary!H$19)</f>
        <v>8.2341029923779203</v>
      </c>
      <c r="I31" s="72">
        <f>IF(RES_hh_tesh!I31=0,0,RES_hh_tesh!I31/RES_summary!I$19)</f>
        <v>7.9631518962960319</v>
      </c>
      <c r="J31" s="72">
        <f>IF(RES_hh_tesh!J31=0,0,RES_hh_tesh!J31/RES_summary!J$19)</f>
        <v>8.5553147421378259</v>
      </c>
      <c r="K31" s="72">
        <f>IF(RES_hh_tesh!K31=0,0,RES_hh_tesh!K31/RES_summary!K$19)</f>
        <v>8.2864199202226008</v>
      </c>
      <c r="L31" s="72">
        <f>IF(RES_hh_tesh!L31=0,0,RES_hh_tesh!L31/RES_summary!L$19)</f>
        <v>7.5642041207717199</v>
      </c>
      <c r="M31" s="72">
        <f>IF(RES_hh_tesh!M31=0,0,RES_hh_tesh!M31/RES_summary!M$19)</f>
        <v>7.8962361299101715</v>
      </c>
      <c r="N31" s="72">
        <f>IF(RES_hh_tesh!N31=0,0,RES_hh_tesh!N31/RES_summary!N$19)</f>
        <v>7.7701066006405695</v>
      </c>
      <c r="O31" s="72">
        <f>IF(RES_hh_tesh!O31=0,0,RES_hh_tesh!O31/RES_summary!O$19)</f>
        <v>6.8265919046380201</v>
      </c>
      <c r="P31" s="72">
        <f>IF(RES_hh_tesh!P31=0,0,RES_hh_tesh!P31/RES_summary!P$19)</f>
        <v>6.2701093112618222</v>
      </c>
      <c r="Q31" s="72">
        <f>IF(RES_hh_tesh!Q31=0,0,RES_hh_tesh!Q31/RES_summary!Q$19)</f>
        <v>5.5482747286056897</v>
      </c>
      <c r="R31" s="72">
        <f>IF(RES_hh_tesh!R31=0,0,RES_hh_tesh!R31/RES_summary!R$19)</f>
        <v>5.3348066939082335</v>
      </c>
      <c r="S31" s="72">
        <f>IF(RES_hh_tesh!S31=0,0,RES_hh_tesh!S31/RES_summary!S$19)</f>
        <v>5.279254794090992</v>
      </c>
      <c r="T31" s="72">
        <f>IF(RES_hh_tesh!T31=0,0,RES_hh_tesh!T31/RES_summary!T$19)</f>
        <v>5.5723219948325751</v>
      </c>
      <c r="U31" s="72">
        <f>IF(RES_hh_tesh!U31=0,0,RES_hh_tesh!U31/RES_summary!U$19)</f>
        <v>5.7209039719851118</v>
      </c>
      <c r="V31" s="72">
        <f>IF(RES_hh_tesh!V31=0,0,RES_hh_tesh!V31/RES_summary!V$19)</f>
        <v>5.6295784509353481</v>
      </c>
      <c r="W31" s="72">
        <f>IF(RES_hh_tesh!W31=0,0,RES_hh_tesh!W31/RES_summary!W$19)</f>
        <v>5.9238412608395628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7.043137240677888</v>
      </c>
      <c r="C32" s="77">
        <f>IF(RES_hh_tesh!C32=0,0,RES_hh_tesh!C32/RES_summary!C$19)</f>
        <v>8.454365558669263</v>
      </c>
      <c r="D32" s="77">
        <f>IF(RES_hh_tesh!D32=0,0,RES_hh_tesh!D32/RES_summary!D$19)</f>
        <v>4.2691494095038935</v>
      </c>
      <c r="E32" s="77">
        <f>IF(RES_hh_tesh!E32=0,0,RES_hh_tesh!E32/RES_summary!E$19)</f>
        <v>6.0816375082946434</v>
      </c>
      <c r="F32" s="77">
        <f>IF(RES_hh_tesh!F32=0,0,RES_hh_tesh!F32/RES_summary!F$19)</f>
        <v>8.4956780909669014</v>
      </c>
      <c r="G32" s="77">
        <f>IF(RES_hh_tesh!G32=0,0,RES_hh_tesh!G32/RES_summary!G$19)</f>
        <v>6.4039121690383638</v>
      </c>
      <c r="H32" s="77">
        <f>IF(RES_hh_tesh!H32=0,0,RES_hh_tesh!H32/RES_summary!H$19)</f>
        <v>8.1336849502766366</v>
      </c>
      <c r="I32" s="77">
        <f>IF(RES_hh_tesh!I32=0,0,RES_hh_tesh!I32/RES_summary!I$19)</f>
        <v>9.1683992658658298</v>
      </c>
      <c r="J32" s="77">
        <f>IF(RES_hh_tesh!J32=0,0,RES_hh_tesh!J32/RES_summary!J$19)</f>
        <v>9.6311293935123956</v>
      </c>
      <c r="K32" s="77">
        <f>IF(RES_hh_tesh!K32=0,0,RES_hh_tesh!K32/RES_summary!K$19)</f>
        <v>9.0399704659157312</v>
      </c>
      <c r="L32" s="77">
        <f>IF(RES_hh_tesh!L32=0,0,RES_hh_tesh!L32/RES_summary!L$19)</f>
        <v>6.6686879337717224</v>
      </c>
      <c r="M32" s="77">
        <f>IF(RES_hh_tesh!M32=0,0,RES_hh_tesh!M32/RES_summary!M$19)</f>
        <v>7.7375530308367377</v>
      </c>
      <c r="N32" s="77">
        <f>IF(RES_hh_tesh!N32=0,0,RES_hh_tesh!N32/RES_summary!N$19)</f>
        <v>7.8947283731975286</v>
      </c>
      <c r="O32" s="77">
        <f>IF(RES_hh_tesh!O32=0,0,RES_hh_tesh!O32/RES_summary!O$19)</f>
        <v>7.1106325300004434</v>
      </c>
      <c r="P32" s="77">
        <f>IF(RES_hh_tesh!P32=0,0,RES_hh_tesh!P32/RES_summary!P$19)</f>
        <v>6.9984475499086809</v>
      </c>
      <c r="Q32" s="77">
        <f>IF(RES_hh_tesh!Q32=0,0,RES_hh_tesh!Q32/RES_summary!Q$19)</f>
        <v>5.206302907625397</v>
      </c>
      <c r="R32" s="77">
        <f>IF(RES_hh_tesh!R32=0,0,RES_hh_tesh!R32/RES_summary!R$19)</f>
        <v>4.8661071892272085</v>
      </c>
      <c r="S32" s="77">
        <f>IF(RES_hh_tesh!S32=0,0,RES_hh_tesh!S32/RES_summary!S$19)</f>
        <v>3.1064741873285522</v>
      </c>
      <c r="T32" s="77">
        <f>IF(RES_hh_tesh!T32=0,0,RES_hh_tesh!T32/RES_summary!T$19)</f>
        <v>6.5050515391974377</v>
      </c>
      <c r="U32" s="77">
        <f>IF(RES_hh_tesh!U32=0,0,RES_hh_tesh!U32/RES_summary!U$19)</f>
        <v>5.8097800892717446</v>
      </c>
      <c r="V32" s="77">
        <f>IF(RES_hh_tesh!V32=0,0,RES_hh_tesh!V32/RES_summary!V$19)</f>
        <v>5.3155055780904314</v>
      </c>
      <c r="W32" s="77">
        <f>IF(RES_hh_tesh!W32=0,0,RES_hh_tesh!W32/RES_summary!W$19)</f>
        <v>6.2365460032985816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6.5450905398628132</v>
      </c>
      <c r="C3" s="65">
        <f>IF(RES_hh_emih!C3=0,0,RES_hh_emih!C3/RES_summary!C$19)</f>
        <v>6.6252264195485893</v>
      </c>
      <c r="D3" s="65">
        <f>IF(RES_hh_emih!D3=0,0,RES_hh_emih!D3/RES_summary!D$19)</f>
        <v>7.0020930172827951</v>
      </c>
      <c r="E3" s="65">
        <f>IF(RES_hh_emih!E3=0,0,RES_hh_emih!E3/RES_summary!E$19)</f>
        <v>7.408051408048685</v>
      </c>
      <c r="F3" s="65">
        <f>IF(RES_hh_emih!F3=0,0,RES_hh_emih!F3/RES_summary!F$19)</f>
        <v>7.2936098530752087</v>
      </c>
      <c r="G3" s="65">
        <f>IF(RES_hh_emih!G3=0,0,RES_hh_emih!G3/RES_summary!G$19)</f>
        <v>7.7590494456521135</v>
      </c>
      <c r="H3" s="65">
        <f>IF(RES_hh_emih!H3=0,0,RES_hh_emih!H3/RES_summary!H$19)</f>
        <v>8.3843468694534753</v>
      </c>
      <c r="I3" s="65">
        <f>IF(RES_hh_emih!I3=0,0,RES_hh_emih!I3/RES_summary!I$19)</f>
        <v>8.2809370340263619</v>
      </c>
      <c r="J3" s="65">
        <f>IF(RES_hh_emih!J3=0,0,RES_hh_emih!J3/RES_summary!J$19)</f>
        <v>8.0150922727204676</v>
      </c>
      <c r="K3" s="65">
        <f>IF(RES_hh_emih!K3=0,0,RES_hh_emih!K3/RES_summary!K$19)</f>
        <v>7.9008970658140765</v>
      </c>
      <c r="L3" s="65">
        <f>IF(RES_hh_emih!L3=0,0,RES_hh_emih!L3/RES_summary!L$19)</f>
        <v>9.183572035094306</v>
      </c>
      <c r="M3" s="65">
        <f>IF(RES_hh_emih!M3=0,0,RES_hh_emih!M3/RES_summary!M$19)</f>
        <v>9.1853225486817269</v>
      </c>
      <c r="N3" s="65">
        <f>IF(RES_hh_emih!N3=0,0,RES_hh_emih!N3/RES_summary!N$19)</f>
        <v>9.0547441137943547</v>
      </c>
      <c r="O3" s="65">
        <f>IF(RES_hh_emih!O3=0,0,RES_hh_emih!O3/RES_summary!O$19)</f>
        <v>8.3063386615782928</v>
      </c>
      <c r="P3" s="65">
        <f>IF(RES_hh_emih!P3=0,0,RES_hh_emih!P3/RES_summary!P$19)</f>
        <v>7.6036328185374558</v>
      </c>
      <c r="Q3" s="65">
        <f>IF(RES_hh_emih!Q3=0,0,RES_hh_emih!Q3/RES_summary!Q$19)</f>
        <v>6.7887770871438367</v>
      </c>
      <c r="R3" s="65">
        <f>IF(RES_hh_emih!R3=0,0,RES_hh_emih!R3/RES_summary!R$19)</f>
        <v>7.7347742159457962</v>
      </c>
      <c r="S3" s="65">
        <f>IF(RES_hh_emih!S3=0,0,RES_hh_emih!S3/RES_summary!S$19)</f>
        <v>8.4239050517290792</v>
      </c>
      <c r="T3" s="65">
        <f>IF(RES_hh_emih!T3=0,0,RES_hh_emih!T3/RES_summary!T$19)</f>
        <v>8.8903004215410402</v>
      </c>
      <c r="U3" s="65">
        <f>IF(RES_hh_emih!U3=0,0,RES_hh_emih!U3/RES_summary!U$19)</f>
        <v>8.1909219406030473</v>
      </c>
      <c r="V3" s="65">
        <f>IF(RES_hh_emih!V3=0,0,RES_hh_emih!V3/RES_summary!V$19)</f>
        <v>7.8893036416506312</v>
      </c>
      <c r="W3" s="65">
        <f>IF(RES_hh_emih!W3=0,0,RES_hh_emih!W3/RES_summary!W$19)</f>
        <v>9.0282256991575593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3.8320203693294808</v>
      </c>
      <c r="C4" s="69">
        <f>IF(RES_hh_emih!C4=0,0,RES_hh_emih!C4/RES_summary!C$19)</f>
        <v>3.9401397498718302</v>
      </c>
      <c r="D4" s="69">
        <f>IF(RES_hh_emih!D4=0,0,RES_hh_emih!D4/RES_summary!D$19)</f>
        <v>4.3757268070304338</v>
      </c>
      <c r="E4" s="69">
        <f>IF(RES_hh_emih!E4=0,0,RES_hh_emih!E4/RES_summary!E$19)</f>
        <v>4.7876071448406892</v>
      </c>
      <c r="F4" s="69">
        <f>IF(RES_hh_emih!F4=0,0,RES_hh_emih!F4/RES_summary!F$19)</f>
        <v>4.8728187799811868</v>
      </c>
      <c r="G4" s="69">
        <f>IF(RES_hh_emih!G4=0,0,RES_hh_emih!G4/RES_summary!G$19)</f>
        <v>5.3323154683872902</v>
      </c>
      <c r="H4" s="69">
        <f>IF(RES_hh_emih!H4=0,0,RES_hh_emih!H4/RES_summary!H$19)</f>
        <v>6.0773418336839971</v>
      </c>
      <c r="I4" s="69">
        <f>IF(RES_hh_emih!I4=0,0,RES_hh_emih!I4/RES_summary!I$19)</f>
        <v>6.4246137069425835</v>
      </c>
      <c r="J4" s="69">
        <f>IF(RES_hh_emih!J4=0,0,RES_hh_emih!J4/RES_summary!J$19)</f>
        <v>6.2411327561899368</v>
      </c>
      <c r="K4" s="69">
        <f>IF(RES_hh_emih!K4=0,0,RES_hh_emih!K4/RES_summary!K$19)</f>
        <v>6.1419217233422696</v>
      </c>
      <c r="L4" s="69">
        <f>IF(RES_hh_emih!L4=0,0,RES_hh_emih!L4/RES_summary!L$19)</f>
        <v>7.3159298907323667</v>
      </c>
      <c r="M4" s="69">
        <f>IF(RES_hh_emih!M4=0,0,RES_hh_emih!M4/RES_summary!M$19)</f>
        <v>7.0920258233183855</v>
      </c>
      <c r="N4" s="69">
        <f>IF(RES_hh_emih!N4=0,0,RES_hh_emih!N4/RES_summary!N$19)</f>
        <v>6.9498897501624075</v>
      </c>
      <c r="O4" s="69">
        <f>IF(RES_hh_emih!O4=0,0,RES_hh_emih!O4/RES_summary!O$19)</f>
        <v>6.5025137360353034</v>
      </c>
      <c r="P4" s="69">
        <f>IF(RES_hh_emih!P4=0,0,RES_hh_emih!P4/RES_summary!P$19)</f>
        <v>5.908486693688161</v>
      </c>
      <c r="Q4" s="69">
        <f>IF(RES_hh_emih!Q4=0,0,RES_hh_emih!Q4/RES_summary!Q$19)</f>
        <v>5.3164386280924845</v>
      </c>
      <c r="R4" s="69">
        <f>IF(RES_hh_emih!R4=0,0,RES_hh_emih!R4/RES_summary!R$19)</f>
        <v>6.1077565912985889</v>
      </c>
      <c r="S4" s="69">
        <f>IF(RES_hh_emih!S4=0,0,RES_hh_emih!S4/RES_summary!S$19)</f>
        <v>6.7068413485315501</v>
      </c>
      <c r="T4" s="69">
        <f>IF(RES_hh_emih!T4=0,0,RES_hh_emih!T4/RES_summary!T$19)</f>
        <v>7.1558260268481151</v>
      </c>
      <c r="U4" s="69">
        <f>IF(RES_hh_emih!U4=0,0,RES_hh_emih!U4/RES_summary!U$19)</f>
        <v>6.4153611122383571</v>
      </c>
      <c r="V4" s="69">
        <f>IF(RES_hh_emih!V4=0,0,RES_hh_emih!V4/RES_summary!V$19)</f>
        <v>6.3069401064152357</v>
      </c>
      <c r="W4" s="69">
        <f>IF(RES_hh_emih!W4=0,0,RES_hh_emih!W4/RES_summary!W$19)</f>
        <v>7.3554373803284321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53.181405204623239</v>
      </c>
      <c r="C5" s="72">
        <f>IF(RES_hh_emih!C5=0,0,RES_hh_emih!C5/RES_summary!C$19)</f>
        <v>50.921278140495744</v>
      </c>
      <c r="D5" s="72">
        <f>IF(RES_hh_emih!D5=0,0,RES_hh_emih!D5/RES_summary!D$19)</f>
        <v>57.998685803493878</v>
      </c>
      <c r="E5" s="72">
        <f>IF(RES_hh_emih!E5=0,0,RES_hh_emih!E5/RES_summary!E$19)</f>
        <v>62.057649304008009</v>
      </c>
      <c r="F5" s="72">
        <f>IF(RES_hh_emih!F5=0,0,RES_hh_emih!F5/RES_summary!F$19)</f>
        <v>54.042069609605093</v>
      </c>
      <c r="G5" s="72">
        <f>IF(RES_hh_emih!G5=0,0,RES_hh_emih!G5/RES_summary!G$19)</f>
        <v>56.333685888808425</v>
      </c>
      <c r="H5" s="72">
        <f>IF(RES_hh_emih!H5=0,0,RES_hh_emih!H5/RES_summary!H$19)</f>
        <v>64.687334871331316</v>
      </c>
      <c r="I5" s="72">
        <f>IF(RES_hh_emih!I5=0,0,RES_hh_emih!I5/RES_summary!I$19)</f>
        <v>63.213785221619588</v>
      </c>
      <c r="J5" s="72">
        <f>IF(RES_hh_emih!J5=0,0,RES_hh_emih!J5/RES_summary!J$19)</f>
        <v>61.856691759767273</v>
      </c>
      <c r="K5" s="72">
        <f>IF(RES_hh_emih!K5=0,0,RES_hh_emih!K5/RES_summary!K$19)</f>
        <v>55.389978162626512</v>
      </c>
      <c r="L5" s="72">
        <f>IF(RES_hh_emih!L5=0,0,RES_hh_emih!L5/RES_summary!L$19)</f>
        <v>66.558269614248616</v>
      </c>
      <c r="M5" s="72">
        <f>IF(RES_hh_emih!M5=0,0,RES_hh_emih!M5/RES_summary!M$19)</f>
        <v>63.821551684997729</v>
      </c>
      <c r="N5" s="72">
        <f>IF(RES_hh_emih!N5=0,0,RES_hh_emih!N5/RES_summary!N$19)</f>
        <v>61.211244550132314</v>
      </c>
      <c r="O5" s="72">
        <f>IF(RES_hh_emih!O5=0,0,RES_hh_emih!O5/RES_summary!O$19)</f>
        <v>62.976748888174825</v>
      </c>
      <c r="P5" s="72">
        <f>IF(RES_hh_emih!P5=0,0,RES_hh_emih!P5/RES_summary!P$19)</f>
        <v>56.345975224171703</v>
      </c>
      <c r="Q5" s="72">
        <f>IF(RES_hh_emih!Q5=0,0,RES_hh_emih!Q5/RES_summary!Q$19)</f>
        <v>48.583158479481739</v>
      </c>
      <c r="R5" s="72">
        <f>IF(RES_hh_emih!R5=0,0,RES_hh_emih!R5/RES_summary!R$19)</f>
        <v>53.905372133741388</v>
      </c>
      <c r="S5" s="72">
        <f>IF(RES_hh_emih!S5=0,0,RES_hh_emih!S5/RES_summary!S$19)</f>
        <v>60.171100346644067</v>
      </c>
      <c r="T5" s="72">
        <f>IF(RES_hh_emih!T5=0,0,RES_hh_emih!T5/RES_summary!T$19)</f>
        <v>64.498264853583919</v>
      </c>
      <c r="U5" s="72">
        <f>IF(RES_hh_emih!U5=0,0,RES_hh_emih!U5/RES_summary!U$19)</f>
        <v>56.070943394374666</v>
      </c>
      <c r="V5" s="72">
        <f>IF(RES_hh_emih!V5=0,0,RES_hh_emih!V5/RES_summary!V$19)</f>
        <v>51.039416903521243</v>
      </c>
      <c r="W5" s="72">
        <f>IF(RES_hh_emih!W5=0,0,RES_hh_emih!W5/RES_summary!W$19)</f>
        <v>63.566998522064154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38.492983415706696</v>
      </c>
      <c r="C6" s="72">
        <f>IF(RES_hh_emih!C6=0,0,RES_hh_emih!C6/RES_summary!C$19)</f>
        <v>40.113809640599584</v>
      </c>
      <c r="D6" s="72">
        <f>IF(RES_hh_emih!D6=0,0,RES_hh_emih!D6/RES_summary!D$19)</f>
        <v>42.492496014235186</v>
      </c>
      <c r="E6" s="72">
        <f>IF(RES_hh_emih!E6=0,0,RES_hh_emih!E6/RES_summary!E$19)</f>
        <v>43.499157526387734</v>
      </c>
      <c r="F6" s="72">
        <f>IF(RES_hh_emih!F6=0,0,RES_hh_emih!F6/RES_summary!F$19)</f>
        <v>41.807284353010573</v>
      </c>
      <c r="G6" s="72">
        <f>IF(RES_hh_emih!G6=0,0,RES_hh_emih!G6/RES_summary!G$19)</f>
        <v>46.440667396045818</v>
      </c>
      <c r="H6" s="72">
        <f>IF(RES_hh_emih!H6=0,0,RES_hh_emih!H6/RES_summary!H$19)</f>
        <v>47.436047147600128</v>
      </c>
      <c r="I6" s="72">
        <f>IF(RES_hh_emih!I6=0,0,RES_hh_emih!I6/RES_summary!I$19)</f>
        <v>39.350184480467462</v>
      </c>
      <c r="J6" s="72">
        <f>IF(RES_hh_emih!J6=0,0,RES_hh_emih!J6/RES_summary!J$19)</f>
        <v>36.140529994933601</v>
      </c>
      <c r="K6" s="72">
        <f>IF(RES_hh_emih!K6=0,0,RES_hh_emih!K6/RES_summary!K$19)</f>
        <v>37.221601690214079</v>
      </c>
      <c r="L6" s="72">
        <f>IF(RES_hh_emih!L6=0,0,RES_hh_emih!L6/RES_summary!L$19)</f>
        <v>42.48507248653393</v>
      </c>
      <c r="M6" s="72">
        <f>IF(RES_hh_emih!M6=0,0,RES_hh_emih!M6/RES_summary!M$19)</f>
        <v>44.880206123606115</v>
      </c>
      <c r="N6" s="72">
        <f>IF(RES_hh_emih!N6=0,0,RES_hh_emih!N6/RES_summary!N$19)</f>
        <v>44.109112167254189</v>
      </c>
      <c r="O6" s="72">
        <f>IF(RES_hh_emih!O6=0,0,RES_hh_emih!O6/RES_summary!O$19)</f>
        <v>39.081962137656298</v>
      </c>
      <c r="P6" s="72">
        <f>IF(RES_hh_emih!P6=0,0,RES_hh_emih!P6/RES_summary!P$19)</f>
        <v>35.864840291927592</v>
      </c>
      <c r="Q6" s="72">
        <f>IF(RES_hh_emih!Q6=0,0,RES_hh_emih!Q6/RES_summary!Q$19)</f>
        <v>32.332007538930291</v>
      </c>
      <c r="R6" s="72">
        <f>IF(RES_hh_emih!R6=0,0,RES_hh_emih!R6/RES_summary!R$19)</f>
        <v>37.020871721980129</v>
      </c>
      <c r="S6" s="72">
        <f>IF(RES_hh_emih!S6=0,0,RES_hh_emih!S6/RES_summary!S$19)</f>
        <v>41.089224762319297</v>
      </c>
      <c r="T6" s="72">
        <f>IF(RES_hh_emih!T6=0,0,RES_hh_emih!T6/RES_summary!T$19)</f>
        <v>33.85408828025367</v>
      </c>
      <c r="U6" s="72">
        <f>IF(RES_hh_emih!U6=0,0,RES_hh_emih!U6/RES_summary!U$19)</f>
        <v>37.758431247738343</v>
      </c>
      <c r="V6" s="72">
        <f>IF(RES_hh_emih!V6=0,0,RES_hh_emih!V6/RES_summary!V$19)</f>
        <v>37.606146482332285</v>
      </c>
      <c r="W6" s="72">
        <f>IF(RES_hh_emih!W6=0,0,RES_hh_emih!W6/RES_summary!W$19)</f>
        <v>39.937338808033019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0</v>
      </c>
      <c r="C7" s="72">
        <f>IF(RES_hh_emih!C7=0,0,RES_hh_emih!C7/RES_summary!C$19)</f>
        <v>0</v>
      </c>
      <c r="D7" s="72">
        <f>IF(RES_hh_emih!D7=0,0,RES_hh_emih!D7/RES_summary!D$19)</f>
        <v>0</v>
      </c>
      <c r="E7" s="72">
        <f>IF(RES_hh_emih!E7=0,0,RES_hh_emih!E7/RES_summary!E$19)</f>
        <v>0</v>
      </c>
      <c r="F7" s="72">
        <f>IF(RES_hh_emih!F7=0,0,RES_hh_emih!F7/RES_summary!F$19)</f>
        <v>0</v>
      </c>
      <c r="G7" s="72">
        <f>IF(RES_hh_emih!G7=0,0,RES_hh_emih!G7/RES_summary!G$19)</f>
        <v>69.530304306726862</v>
      </c>
      <c r="H7" s="72">
        <f>IF(RES_hh_emih!H7=0,0,RES_hh_emih!H7/RES_summary!H$19)</f>
        <v>49.288955523115106</v>
      </c>
      <c r="I7" s="72">
        <f>IF(RES_hh_emih!I7=0,0,RES_hh_emih!I7/RES_summary!I$19)</f>
        <v>35.600254962436665</v>
      </c>
      <c r="J7" s="72">
        <f>IF(RES_hh_emih!J7=0,0,RES_hh_emih!J7/RES_summary!J$19)</f>
        <v>41.724826330053638</v>
      </c>
      <c r="K7" s="72">
        <f>IF(RES_hh_emih!K7=0,0,RES_hh_emih!K7/RES_summary!K$19)</f>
        <v>38.694920296346318</v>
      </c>
      <c r="L7" s="72">
        <f>IF(RES_hh_emih!L7=0,0,RES_hh_emih!L7/RES_summary!L$19)</f>
        <v>55.591072366297546</v>
      </c>
      <c r="M7" s="72">
        <f>IF(RES_hh_emih!M7=0,0,RES_hh_emih!M7/RES_summary!M$19)</f>
        <v>48.201204780382255</v>
      </c>
      <c r="N7" s="72">
        <f>IF(RES_hh_emih!N7=0,0,RES_hh_emih!N7/RES_summary!N$19)</f>
        <v>60.923791209134301</v>
      </c>
      <c r="O7" s="72">
        <f>IF(RES_hh_emih!O7=0,0,RES_hh_emih!O7/RES_summary!O$19)</f>
        <v>45.677689406550243</v>
      </c>
      <c r="P7" s="72">
        <f>IF(RES_hh_emih!P7=0,0,RES_hh_emih!P7/RES_summary!P$19)</f>
        <v>45.787757914730605</v>
      </c>
      <c r="Q7" s="72">
        <f>IF(RES_hh_emih!Q7=0,0,RES_hh_emih!Q7/RES_summary!Q$19)</f>
        <v>34.137255014119567</v>
      </c>
      <c r="R7" s="72">
        <f>IF(RES_hh_emih!R7=0,0,RES_hh_emih!R7/RES_summary!R$19)</f>
        <v>42.254645620978437</v>
      </c>
      <c r="S7" s="72">
        <f>IF(RES_hh_emih!S7=0,0,RES_hh_emih!S7/RES_summary!S$19)</f>
        <v>45.984734449611793</v>
      </c>
      <c r="T7" s="72">
        <f>IF(RES_hh_emih!T7=0,0,RES_hh_emih!T7/RES_summary!T$19)</f>
        <v>46.703676422267037</v>
      </c>
      <c r="U7" s="72">
        <f>IF(RES_hh_emih!U7=0,0,RES_hh_emih!U7/RES_summary!U$19)</f>
        <v>41.944518526101682</v>
      </c>
      <c r="V7" s="72">
        <f>IF(RES_hh_emih!V7=0,0,RES_hh_emih!V7/RES_summary!V$19)</f>
        <v>41.864557304615793</v>
      </c>
      <c r="W7" s="72">
        <f>IF(RES_hh_emih!W7=0,0,RES_hh_emih!W7/RES_summary!W$19)</f>
        <v>46.360672269388168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35.437921361677766</v>
      </c>
      <c r="C8" s="72">
        <f>IF(RES_hh_emih!C8=0,0,RES_hh_emih!C8/RES_summary!C$19)</f>
        <v>36.839008462613229</v>
      </c>
      <c r="D8" s="72">
        <f>IF(RES_hh_emih!D8=0,0,RES_hh_emih!D8/RES_summary!D$19)</f>
        <v>37.130342639722095</v>
      </c>
      <c r="E8" s="72">
        <f>IF(RES_hh_emih!E8=0,0,RES_hh_emih!E8/RES_summary!E$19)</f>
        <v>37.690964256428181</v>
      </c>
      <c r="F8" s="72">
        <f>IF(RES_hh_emih!F8=0,0,RES_hh_emih!F8/RES_summary!F$19)</f>
        <v>38.320400656567593</v>
      </c>
      <c r="G8" s="72">
        <f>IF(RES_hh_emih!G8=0,0,RES_hh_emih!G8/RES_summary!G$19)</f>
        <v>38.633340710187923</v>
      </c>
      <c r="H8" s="72">
        <f>IF(RES_hh_emih!H8=0,0,RES_hh_emih!H8/RES_summary!H$19)</f>
        <v>38.879622219304082</v>
      </c>
      <c r="I8" s="72">
        <f>IF(RES_hh_emih!I8=0,0,RES_hh_emih!I8/RES_summary!I$19)</f>
        <v>39.490062608642837</v>
      </c>
      <c r="J8" s="72">
        <f>IF(RES_hh_emih!J8=0,0,RES_hh_emih!J8/RES_summary!J$19)</f>
        <v>37.749020225886213</v>
      </c>
      <c r="K8" s="72">
        <f>IF(RES_hh_emih!K8=0,0,RES_hh_emih!K8/RES_summary!K$19)</f>
        <v>37.1819086882603</v>
      </c>
      <c r="L8" s="72">
        <f>IF(RES_hh_emih!L8=0,0,RES_hh_emih!L8/RES_summary!L$19)</f>
        <v>40.671733850526238</v>
      </c>
      <c r="M8" s="72">
        <f>IF(RES_hh_emih!M8=0,0,RES_hh_emih!M8/RES_summary!M$19)</f>
        <v>37.453279214484951</v>
      </c>
      <c r="N8" s="72">
        <f>IF(RES_hh_emih!N8=0,0,RES_hh_emih!N8/RES_summary!N$19)</f>
        <v>35.97469273120597</v>
      </c>
      <c r="O8" s="72">
        <f>IF(RES_hh_emih!O8=0,0,RES_hh_emih!O8/RES_summary!O$19)</f>
        <v>33.024939973840688</v>
      </c>
      <c r="P8" s="72">
        <f>IF(RES_hh_emih!P8=0,0,RES_hh_emih!P8/RES_summary!P$19)</f>
        <v>30.788619091284492</v>
      </c>
      <c r="Q8" s="72">
        <f>IF(RES_hh_emih!Q8=0,0,RES_hh_emih!Q8/RES_summary!Q$19)</f>
        <v>29.412268588553879</v>
      </c>
      <c r="R8" s="72">
        <f>IF(RES_hh_emih!R8=0,0,RES_hh_emih!R8/RES_summary!R$19)</f>
        <v>31.768976391091094</v>
      </c>
      <c r="S8" s="72">
        <f>IF(RES_hh_emih!S8=0,0,RES_hh_emih!S8/RES_summary!S$19)</f>
        <v>31.473187968418596</v>
      </c>
      <c r="T8" s="72">
        <f>IF(RES_hh_emih!T8=0,0,RES_hh_emih!T8/RES_summary!T$19)</f>
        <v>31.498515097887957</v>
      </c>
      <c r="U8" s="72">
        <f>IF(RES_hh_emih!U8=0,0,RES_hh_emih!U8/RES_summary!U$19)</f>
        <v>28.71195997326808</v>
      </c>
      <c r="V8" s="72">
        <f>IF(RES_hh_emih!V8=0,0,RES_hh_emih!V8/RES_summary!V$19)</f>
        <v>28.933769871098647</v>
      </c>
      <c r="W8" s="72">
        <f>IF(RES_hh_emih!W8=0,0,RES_hh_emih!W8/RES_summary!W$19)</f>
        <v>33.200541898933018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0.19500502705144904</v>
      </c>
      <c r="C17" s="69">
        <f>IF(RES_hh_emih!C17=0,0,RES_hh_emih!C17/RES_summary!C$19)</f>
        <v>0.20082234637568178</v>
      </c>
      <c r="D17" s="69">
        <f>IF(RES_hh_emih!D17=0,0,RES_hh_emih!D17/RES_summary!D$19)</f>
        <v>0.2063499265967553</v>
      </c>
      <c r="E17" s="69">
        <f>IF(RES_hh_emih!E17=0,0,RES_hh_emih!E17/RES_summary!E$19)</f>
        <v>0.24115392711724337</v>
      </c>
      <c r="F17" s="69">
        <f>IF(RES_hh_emih!F17=0,0,RES_hh_emih!F17/RES_summary!F$19)</f>
        <v>0.27707541230957594</v>
      </c>
      <c r="G17" s="69">
        <f>IF(RES_hh_emih!G17=0,0,RES_hh_emih!G17/RES_summary!G$19)</f>
        <v>0.30464117441327687</v>
      </c>
      <c r="H17" s="69">
        <f>IF(RES_hh_emih!H17=0,0,RES_hh_emih!H17/RES_summary!H$19)</f>
        <v>0.35282537446618167</v>
      </c>
      <c r="I17" s="69">
        <f>IF(RES_hh_emih!I17=0,0,RES_hh_emih!I17/RES_summary!I$19)</f>
        <v>0.3724070895661275</v>
      </c>
      <c r="J17" s="69">
        <f>IF(RES_hh_emih!J17=0,0,RES_hh_emih!J17/RES_summary!J$19)</f>
        <v>0.38441324391629594</v>
      </c>
      <c r="K17" s="69">
        <f>IF(RES_hh_emih!K17=0,0,RES_hh_emih!K17/RES_summary!K$19)</f>
        <v>0.38359975543495867</v>
      </c>
      <c r="L17" s="69">
        <f>IF(RES_hh_emih!L17=0,0,RES_hh_emih!L17/RES_summary!L$19)</f>
        <v>0.42985848773746399</v>
      </c>
      <c r="M17" s="69">
        <f>IF(RES_hh_emih!M17=0,0,RES_hh_emih!M17/RES_summary!M$19)</f>
        <v>0.45430575761319619</v>
      </c>
      <c r="N17" s="69">
        <f>IF(RES_hh_emih!N17=0,0,RES_hh_emih!N17/RES_summary!N$19)</f>
        <v>0.452003941099551</v>
      </c>
      <c r="O17" s="69">
        <f>IF(RES_hh_emih!O17=0,0,RES_hh_emih!O17/RES_summary!O$19)</f>
        <v>0.42073445497139833</v>
      </c>
      <c r="P17" s="69">
        <f>IF(RES_hh_emih!P17=0,0,RES_hh_emih!P17/RES_summary!P$19)</f>
        <v>0.41719981128524808</v>
      </c>
      <c r="Q17" s="69">
        <f>IF(RES_hh_emih!Q17=0,0,RES_hh_emih!Q17/RES_summary!Q$19)</f>
        <v>0.38694019790357276</v>
      </c>
      <c r="R17" s="69">
        <f>IF(RES_hh_emih!R17=0,0,RES_hh_emih!R17/RES_summary!R$19)</f>
        <v>0.44183960468891947</v>
      </c>
      <c r="S17" s="69">
        <f>IF(RES_hh_emih!S17=0,0,RES_hh_emih!S17/RES_summary!S$19)</f>
        <v>0.47208252647059545</v>
      </c>
      <c r="T17" s="69">
        <f>IF(RES_hh_emih!T17=0,0,RES_hh_emih!T17/RES_summary!T$19)</f>
        <v>0.47059417385312691</v>
      </c>
      <c r="U17" s="69">
        <f>IF(RES_hh_emih!U17=0,0,RES_hh_emih!U17/RES_summary!U$19)</f>
        <v>0.42197633394827783</v>
      </c>
      <c r="V17" s="69">
        <f>IF(RES_hh_emih!V17=0,0,RES_hh_emih!V17/RES_summary!V$19)</f>
        <v>0.4021511970830503</v>
      </c>
      <c r="W17" s="69">
        <f>IF(RES_hh_emih!W17=0,0,RES_hh_emih!W17/RES_summary!W$19)</f>
        <v>0.6401146352816971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2.9216035995024501</v>
      </c>
      <c r="C18" s="72">
        <f>IF(RES_hh_emih!C18=0,0,RES_hh_emih!C18/RES_summary!C$19)</f>
        <v>2.7170539421011295</v>
      </c>
      <c r="D18" s="72">
        <f>IF(RES_hh_emih!D18=0,0,RES_hh_emih!D18/RES_summary!D$19)</f>
        <v>2.9724044190767769</v>
      </c>
      <c r="E18" s="72">
        <f>IF(RES_hh_emih!E18=0,0,RES_hh_emih!E18/RES_summary!E$19)</f>
        <v>3.4300908296052057</v>
      </c>
      <c r="F18" s="72">
        <f>IF(RES_hh_emih!F18=0,0,RES_hh_emih!F18/RES_summary!F$19)</f>
        <v>3.2572040400312936</v>
      </c>
      <c r="G18" s="72">
        <f>IF(RES_hh_emih!G18=0,0,RES_hh_emih!G18/RES_summary!G$19)</f>
        <v>3.5253427010756861</v>
      </c>
      <c r="H18" s="72">
        <f>IF(RES_hh_emih!H18=0,0,RES_hh_emih!H18/RES_summary!H$19)</f>
        <v>4.079774092128603</v>
      </c>
      <c r="I18" s="72">
        <f>IF(RES_hh_emih!I18=0,0,RES_hh_emih!I18/RES_summary!I$19)</f>
        <v>4.1709760417861581</v>
      </c>
      <c r="J18" s="72">
        <f>IF(RES_hh_emih!J18=0,0,RES_hh_emih!J18/RES_summary!J$19)</f>
        <v>4.1413582433011937</v>
      </c>
      <c r="K18" s="72">
        <f>IF(RES_hh_emih!K18=0,0,RES_hh_emih!K18/RES_summary!K$19)</f>
        <v>3.7003594195400815</v>
      </c>
      <c r="L18" s="72">
        <f>IF(RES_hh_emih!L18=0,0,RES_hh_emih!L18/RES_summary!L$19)</f>
        <v>4.5225511275316492</v>
      </c>
      <c r="M18" s="72">
        <f>IF(RES_hh_emih!M18=0,0,RES_hh_emih!M18/RES_summary!M$19)</f>
        <v>4.9186097902670776</v>
      </c>
      <c r="N18" s="72">
        <f>IF(RES_hh_emih!N18=0,0,RES_hh_emih!N18/RES_summary!N$19)</f>
        <v>4.7232068788923289</v>
      </c>
      <c r="O18" s="72">
        <f>IF(RES_hh_emih!O18=0,0,RES_hh_emih!O18/RES_summary!O$19)</f>
        <v>4.9135381736767254</v>
      </c>
      <c r="P18" s="72">
        <f>IF(RES_hh_emih!P18=0,0,RES_hh_emih!P18/RES_summary!P$19)</f>
        <v>4.418947636406954</v>
      </c>
      <c r="Q18" s="72">
        <f>IF(RES_hh_emih!Q18=0,0,RES_hh_emih!Q18/RES_summary!Q$19)</f>
        <v>3.7432455689299773</v>
      </c>
      <c r="R18" s="72">
        <f>IF(RES_hh_emih!R18=0,0,RES_hh_emih!R18/RES_summary!R$19)</f>
        <v>4.1138153250389395</v>
      </c>
      <c r="S18" s="72">
        <f>IF(RES_hh_emih!S18=0,0,RES_hh_emih!S18/RES_summary!S$19)</f>
        <v>4.5462888255580536</v>
      </c>
      <c r="T18" s="72">
        <f>IF(RES_hh_emih!T18=0,0,RES_hh_emih!T18/RES_summary!T$19)</f>
        <v>4.4308095549100264</v>
      </c>
      <c r="U18" s="72">
        <f>IF(RES_hh_emih!U18=0,0,RES_hh_emih!U18/RES_summary!U$19)</f>
        <v>3.9572041176186246</v>
      </c>
      <c r="V18" s="72">
        <f>IF(RES_hh_emih!V18=0,0,RES_hh_emih!V18/RES_summary!V$19)</f>
        <v>3.4447062602017531</v>
      </c>
      <c r="W18" s="72">
        <f>IF(RES_hh_emih!W18=0,0,RES_hh_emih!W18/RES_summary!W$19)</f>
        <v>5.6700172645988118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2.0548635566558167</v>
      </c>
      <c r="C19" s="72">
        <f>IF(RES_hh_emih!C19=0,0,RES_hh_emih!C19/RES_summary!C$19)</f>
        <v>2.0799548883098624</v>
      </c>
      <c r="D19" s="72">
        <f>IF(RES_hh_emih!D19=0,0,RES_hh_emih!D19/RES_summary!D$19)</f>
        <v>2.1257146563970539</v>
      </c>
      <c r="E19" s="72">
        <f>IF(RES_hh_emih!E19=0,0,RES_hh_emih!E19/RES_summary!E$19)</f>
        <v>2.307137340056709</v>
      </c>
      <c r="F19" s="72">
        <f>IF(RES_hh_emih!F19=0,0,RES_hh_emih!F19/RES_summary!F$19)</f>
        <v>2.3880383865264108</v>
      </c>
      <c r="G19" s="72">
        <f>IF(RES_hh_emih!G19=0,0,RES_hh_emih!G19/RES_summary!G$19)</f>
        <v>2.7440920432350402</v>
      </c>
      <c r="H19" s="72">
        <f>IF(RES_hh_emih!H19=0,0,RES_hh_emih!H19/RES_summary!H$19)</f>
        <v>2.8923873253913466</v>
      </c>
      <c r="I19" s="72">
        <f>IF(RES_hh_emih!I19=0,0,RES_hh_emih!I19/RES_summary!I$19)</f>
        <v>2.6052762853503983</v>
      </c>
      <c r="J19" s="72">
        <f>IF(RES_hh_emih!J19=0,0,RES_hh_emih!J19/RES_summary!J$19)</f>
        <v>2.7003973615210448</v>
      </c>
      <c r="K19" s="72">
        <f>IF(RES_hh_emih!K19=0,0,RES_hh_emih!K19/RES_summary!K$19)</f>
        <v>2.8271381134565905</v>
      </c>
      <c r="L19" s="72">
        <f>IF(RES_hh_emih!L19=0,0,RES_hh_emih!L19/RES_summary!L$19)</f>
        <v>2.9677422140688523</v>
      </c>
      <c r="M19" s="72">
        <f>IF(RES_hh_emih!M19=0,0,RES_hh_emih!M19/RES_summary!M$19)</f>
        <v>3.1689989292850971</v>
      </c>
      <c r="N19" s="72">
        <f>IF(RES_hh_emih!N19=0,0,RES_hh_emih!N19/RES_summary!N$19)</f>
        <v>3.2083266345660024</v>
      </c>
      <c r="O19" s="72">
        <f>IF(RES_hh_emih!O19=0,0,RES_hh_emih!O19/RES_summary!O$19)</f>
        <v>2.9176943276432463</v>
      </c>
      <c r="P19" s="72">
        <f>IF(RES_hh_emih!P19=0,0,RES_hh_emih!P19/RES_summary!P$19)</f>
        <v>2.8613068975862594</v>
      </c>
      <c r="Q19" s="72">
        <f>IF(RES_hh_emih!Q19=0,0,RES_hh_emih!Q19/RES_summary!Q$19)</f>
        <v>2.6126745750223082</v>
      </c>
      <c r="R19" s="72">
        <f>IF(RES_hh_emih!R19=0,0,RES_hh_emih!R19/RES_summary!R$19)</f>
        <v>2.6467127050222339</v>
      </c>
      <c r="S19" s="72">
        <f>IF(RES_hh_emih!S19=0,0,RES_hh_emih!S19/RES_summary!S$19)</f>
        <v>2.5420165371358667</v>
      </c>
      <c r="T19" s="72">
        <f>IF(RES_hh_emih!T19=0,0,RES_hh_emih!T19/RES_summary!T$19)</f>
        <v>2.3135707525130575</v>
      </c>
      <c r="U19" s="72">
        <f>IF(RES_hh_emih!U19=0,0,RES_hh_emih!U19/RES_summary!U$19)</f>
        <v>2.0572157278581158</v>
      </c>
      <c r="V19" s="72">
        <f>IF(RES_hh_emih!V19=0,0,RES_hh_emih!V19/RES_summary!V$19)</f>
        <v>1.8498025259014674</v>
      </c>
      <c r="W19" s="72">
        <f>IF(RES_hh_emih!W19=0,0,RES_hh_emih!W19/RES_summary!W$19)</f>
        <v>3.2616684540272058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4.2421572024306844</v>
      </c>
      <c r="H20" s="72">
        <f>IF(RES_hh_emih!H20=0,0,RES_hh_emih!H20/RES_summary!H$19)</f>
        <v>3.1720541286876269</v>
      </c>
      <c r="I20" s="72">
        <f>IF(RES_hh_emih!I20=0,0,RES_hh_emih!I20/RES_summary!I$19)</f>
        <v>2.2128210835538553</v>
      </c>
      <c r="J20" s="72">
        <f>IF(RES_hh_emih!J20=0,0,RES_hh_emih!J20/RES_summary!J$19)</f>
        <v>2.8362731079068721</v>
      </c>
      <c r="K20" s="72">
        <f>IF(RES_hh_emih!K20=0,0,RES_hh_emih!K20/RES_summary!K$19)</f>
        <v>2.6340568181611279</v>
      </c>
      <c r="L20" s="72">
        <f>IF(RES_hh_emih!L20=0,0,RES_hh_emih!L20/RES_summary!L$19)</f>
        <v>3.4827595830407105</v>
      </c>
      <c r="M20" s="72">
        <f>IF(RES_hh_emih!M20=0,0,RES_hh_emih!M20/RES_summary!M$19)</f>
        <v>3.3368695761331781</v>
      </c>
      <c r="N20" s="72">
        <f>IF(RES_hh_emih!N20=0,0,RES_hh_emih!N20/RES_summary!N$19)</f>
        <v>4.3088853220668621</v>
      </c>
      <c r="O20" s="72">
        <f>IF(RES_hh_emih!O20=0,0,RES_hh_emih!O20/RES_summary!O$19)</f>
        <v>3.1720078937189395</v>
      </c>
      <c r="P20" s="72">
        <f>IF(RES_hh_emih!P20=0,0,RES_hh_emih!P20/RES_summary!P$19)</f>
        <v>3.4869081169970446</v>
      </c>
      <c r="Q20" s="72">
        <f>IF(RES_hh_emih!Q20=0,0,RES_hh_emih!Q20/RES_summary!Q$19)</f>
        <v>2.6244529659259697</v>
      </c>
      <c r="R20" s="72">
        <f>IF(RES_hh_emih!R20=0,0,RES_hh_emih!R20/RES_summary!R$19)</f>
        <v>3.2169485755895124</v>
      </c>
      <c r="S20" s="72">
        <f>IF(RES_hh_emih!S20=0,0,RES_hh_emih!S20/RES_summary!S$19)</f>
        <v>3.3853711356236711</v>
      </c>
      <c r="T20" s="72">
        <f>IF(RES_hh_emih!T20=0,0,RES_hh_emih!T20/RES_summary!T$19)</f>
        <v>3.2582890182478388</v>
      </c>
      <c r="U20" s="72">
        <f>IF(RES_hh_emih!U20=0,0,RES_hh_emih!U20/RES_summary!U$19)</f>
        <v>2.8687019414221493</v>
      </c>
      <c r="V20" s="72">
        <f>IF(RES_hh_emih!V20=0,0,RES_hh_emih!V20/RES_summary!V$19)</f>
        <v>2.7570446758649263</v>
      </c>
      <c r="W20" s="72">
        <f>IF(RES_hh_emih!W20=0,0,RES_hh_emih!W20/RES_summary!W$19)</f>
        <v>4.2362755722689913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1.9255719739345813</v>
      </c>
      <c r="C21" s="72">
        <f>IF(RES_hh_emih!C21=0,0,RES_hh_emih!C21/RES_summary!C$19)</f>
        <v>2.0255038558576492</v>
      </c>
      <c r="D21" s="72">
        <f>IF(RES_hh_emih!D21=0,0,RES_hh_emih!D21/RES_summary!D$19)</f>
        <v>1.8507524025194075</v>
      </c>
      <c r="E21" s="72">
        <f>IF(RES_hh_emih!E21=0,0,RES_hh_emih!E21/RES_summary!E$19)</f>
        <v>2.024092237010831</v>
      </c>
      <c r="F21" s="72">
        <f>IF(RES_hh_emih!F21=0,0,RES_hh_emih!F21/RES_summary!F$19)</f>
        <v>2.4248435882770858</v>
      </c>
      <c r="G21" s="72">
        <f>IF(RES_hh_emih!G21=0,0,RES_hh_emih!G21/RES_summary!G$19)</f>
        <v>2.4850542240117237</v>
      </c>
      <c r="H21" s="72">
        <f>IF(RES_hh_emih!H21=0,0,RES_hh_emih!H21/RES_summary!H$19)</f>
        <v>2.6451916583987556</v>
      </c>
      <c r="I21" s="72">
        <f>IF(RES_hh_emih!I21=0,0,RES_hh_emih!I21/RES_summary!I$19)</f>
        <v>2.60483109104432</v>
      </c>
      <c r="J21" s="72">
        <f>IF(RES_hh_emih!J21=0,0,RES_hh_emih!J21/RES_summary!J$19)</f>
        <v>2.7237021386473126</v>
      </c>
      <c r="K21" s="72">
        <f>IF(RES_hh_emih!K21=0,0,RES_hh_emih!K21/RES_summary!K$19)</f>
        <v>2.6885825373379464</v>
      </c>
      <c r="L21" s="72">
        <f>IF(RES_hh_emih!L21=0,0,RES_hh_emih!L21/RES_summary!L$19)</f>
        <v>2.7069704909059702</v>
      </c>
      <c r="M21" s="72">
        <f>IF(RES_hh_emih!M21=0,0,RES_hh_emih!M21/RES_summary!M$19)</f>
        <v>2.7604329414293782</v>
      </c>
      <c r="N21" s="72">
        <f>IF(RES_hh_emih!N21=0,0,RES_hh_emih!N21/RES_summary!N$19)</f>
        <v>2.7112192687466306</v>
      </c>
      <c r="O21" s="72">
        <f>IF(RES_hh_emih!O21=0,0,RES_hh_emih!O21/RES_summary!O$19)</f>
        <v>2.4565292005773149</v>
      </c>
      <c r="P21" s="72">
        <f>IF(RES_hh_emih!P21=0,0,RES_hh_emih!P21/RES_summary!P$19)</f>
        <v>2.5016495503083398</v>
      </c>
      <c r="Q21" s="72">
        <f>IF(RES_hh_emih!Q21=0,0,RES_hh_emih!Q21/RES_summary!Q$19)</f>
        <v>2.4021556791371159</v>
      </c>
      <c r="R21" s="72">
        <f>IF(RES_hh_emih!R21=0,0,RES_hh_emih!R21/RES_summary!R$19)</f>
        <v>2.5601267035260316</v>
      </c>
      <c r="S21" s="72">
        <f>IF(RES_hh_emih!S21=0,0,RES_hh_emih!S21/RES_summary!S$19)</f>
        <v>2.4420277241548156</v>
      </c>
      <c r="T21" s="72">
        <f>IF(RES_hh_emih!T21=0,0,RES_hh_emih!T21/RES_summary!T$19)</f>
        <v>2.3031365821387331</v>
      </c>
      <c r="U21" s="72">
        <f>IF(RES_hh_emih!U21=0,0,RES_hh_emih!U21/RES_summary!U$19)</f>
        <v>2.0429964116474908</v>
      </c>
      <c r="V21" s="72">
        <f>IF(RES_hh_emih!V21=0,0,RES_hh_emih!V21/RES_summary!V$19)</f>
        <v>1.9687564909373887</v>
      </c>
      <c r="W21" s="72">
        <f>IF(RES_hh_emih!W21=0,0,RES_hh_emih!W21/RES_summary!W$19)</f>
        <v>3.1137246582530773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2.5180651434818837</v>
      </c>
      <c r="C27" s="69">
        <f>IF(RES_hh_emih!C27=0,0,RES_hh_emih!C27/RES_summary!C$19)</f>
        <v>2.4842643233010779</v>
      </c>
      <c r="D27" s="69">
        <f>IF(RES_hh_emih!D27=0,0,RES_hh_emih!D27/RES_summary!D$19)</f>
        <v>2.4200162836556065</v>
      </c>
      <c r="E27" s="69">
        <f>IF(RES_hh_emih!E27=0,0,RES_hh_emih!E27/RES_summary!E$19)</f>
        <v>2.3792903360907527</v>
      </c>
      <c r="F27" s="69">
        <f>IF(RES_hh_emih!F27=0,0,RES_hh_emih!F27/RES_summary!F$19)</f>
        <v>2.143715660784447</v>
      </c>
      <c r="G27" s="69">
        <f>IF(RES_hh_emih!G27=0,0,RES_hh_emih!G27/RES_summary!G$19)</f>
        <v>2.122092802851546</v>
      </c>
      <c r="H27" s="69">
        <f>IF(RES_hh_emih!H27=0,0,RES_hh_emih!H27/RES_summary!H$19)</f>
        <v>1.9541796613032956</v>
      </c>
      <c r="I27" s="69">
        <f>IF(RES_hh_emih!I27=0,0,RES_hh_emih!I27/RES_summary!I$19)</f>
        <v>1.4839162375176487</v>
      </c>
      <c r="J27" s="69">
        <f>IF(RES_hh_emih!J27=0,0,RES_hh_emih!J27/RES_summary!J$19)</f>
        <v>1.3895462726142356</v>
      </c>
      <c r="K27" s="69">
        <f>IF(RES_hh_emih!K27=0,0,RES_hh_emih!K27/RES_summary!K$19)</f>
        <v>1.3753755870368485</v>
      </c>
      <c r="L27" s="69">
        <f>IF(RES_hh_emih!L27=0,0,RES_hh_emih!L27/RES_summary!L$19)</f>
        <v>1.4377836566244755</v>
      </c>
      <c r="M27" s="69">
        <f>IF(RES_hh_emih!M27=0,0,RES_hh_emih!M27/RES_summary!M$19)</f>
        <v>1.638990967750144</v>
      </c>
      <c r="N27" s="69">
        <f>IF(RES_hh_emih!N27=0,0,RES_hh_emih!N27/RES_summary!N$19)</f>
        <v>1.6528504225323954</v>
      </c>
      <c r="O27" s="69">
        <f>IF(RES_hh_emih!O27=0,0,RES_hh_emih!O27/RES_summary!O$19)</f>
        <v>1.3830904705715918</v>
      </c>
      <c r="P27" s="69">
        <f>IF(RES_hh_emih!P27=0,0,RES_hh_emih!P27/RES_summary!P$19)</f>
        <v>1.2779463135640461</v>
      </c>
      <c r="Q27" s="69">
        <f>IF(RES_hh_emih!Q27=0,0,RES_hh_emih!Q27/RES_summary!Q$19)</f>
        <v>1.0853982611477802</v>
      </c>
      <c r="R27" s="69">
        <f>IF(RES_hh_emih!R27=0,0,RES_hh_emih!R27/RES_summary!R$19)</f>
        <v>1.1851780199582862</v>
      </c>
      <c r="S27" s="69">
        <f>IF(RES_hh_emih!S27=0,0,RES_hh_emih!S27/RES_summary!S$19)</f>
        <v>1.2449811767269336</v>
      </c>
      <c r="T27" s="69">
        <f>IF(RES_hh_emih!T27=0,0,RES_hh_emih!T27/RES_summary!T$19)</f>
        <v>1.2638802208397992</v>
      </c>
      <c r="U27" s="69">
        <f>IF(RES_hh_emih!U27=0,0,RES_hh_emih!U27/RES_summary!U$19)</f>
        <v>1.3535844944164104</v>
      </c>
      <c r="V27" s="69">
        <f>IF(RES_hh_emih!V27=0,0,RES_hh_emih!V27/RES_summary!V$19)</f>
        <v>1.1802123381523457</v>
      </c>
      <c r="W27" s="69">
        <f>IF(RES_hh_emih!W27=0,0,RES_hh_emih!W27/RES_summary!W$19)</f>
        <v>1.0326736835474317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4.6713961478705786</v>
      </c>
      <c r="C28" s="72">
        <f>IF(RES_hh_emih!C28=0,0,RES_hh_emih!C28/RES_summary!C$19)</f>
        <v>4.2223842382569003</v>
      </c>
      <c r="D28" s="72">
        <f>IF(RES_hh_emih!D28=0,0,RES_hh_emih!D28/RES_summary!D$19)</f>
        <v>4.5394740505718092</v>
      </c>
      <c r="E28" s="72">
        <f>IF(RES_hh_emih!E28=0,0,RES_hh_emih!E28/RES_summary!E$19)</f>
        <v>4.9004818968194437</v>
      </c>
      <c r="F28" s="72">
        <f>IF(RES_hh_emih!F28=0,0,RES_hh_emih!F28/RES_summary!F$19)</f>
        <v>4.3349487747136521</v>
      </c>
      <c r="G28" s="72">
        <f>IF(RES_hh_emih!G28=0,0,RES_hh_emih!G28/RES_summary!G$19)</f>
        <v>4.5136672874713462</v>
      </c>
      <c r="H28" s="72">
        <f>IF(RES_hh_emih!H28=0,0,RES_hh_emih!H28/RES_summary!H$19)</f>
        <v>5.2405922540451586</v>
      </c>
      <c r="I28" s="72">
        <f>IF(RES_hh_emih!I28=0,0,RES_hh_emih!I28/RES_summary!I$19)</f>
        <v>5.115371360675689</v>
      </c>
      <c r="J28" s="72">
        <f>IF(RES_hh_emih!J28=0,0,RES_hh_emih!J28/RES_summary!J$19)</f>
        <v>5.195731753140584</v>
      </c>
      <c r="K28" s="72">
        <f>IF(RES_hh_emih!K28=0,0,RES_hh_emih!K28/RES_summary!K$19)</f>
        <v>4.3716036877758304</v>
      </c>
      <c r="L28" s="72">
        <f>IF(RES_hh_emih!L28=0,0,RES_hh_emih!L28/RES_summary!L$19)</f>
        <v>4.7978566031602767</v>
      </c>
      <c r="M28" s="72">
        <f>IF(RES_hh_emih!M28=0,0,RES_hh_emih!M28/RES_summary!M$19)</f>
        <v>4.9246766195898646</v>
      </c>
      <c r="N28" s="72">
        <f>IF(RES_hh_emih!N28=0,0,RES_hh_emih!N28/RES_summary!N$19)</f>
        <v>4.6253107667948123</v>
      </c>
      <c r="O28" s="72">
        <f>IF(RES_hh_emih!O28=0,0,RES_hh_emih!O28/RES_summary!O$19)</f>
        <v>4.4189166385177483</v>
      </c>
      <c r="P28" s="72">
        <f>IF(RES_hh_emih!P28=0,0,RES_hh_emih!P28/RES_summary!P$19)</f>
        <v>3.861381435751523</v>
      </c>
      <c r="Q28" s="72">
        <f>IF(RES_hh_emih!Q28=0,0,RES_hh_emih!Q28/RES_summary!Q$19)</f>
        <v>3.1476447681112028</v>
      </c>
      <c r="R28" s="72">
        <f>IF(RES_hh_emih!R28=0,0,RES_hh_emih!R28/RES_summary!R$19)</f>
        <v>3.3966438539835111</v>
      </c>
      <c r="S28" s="72">
        <f>IF(RES_hh_emih!S28=0,0,RES_hh_emih!S28/RES_summary!S$19)</f>
        <v>3.7743204039582463</v>
      </c>
      <c r="T28" s="72">
        <f>IF(RES_hh_emih!T28=0,0,RES_hh_emih!T28/RES_summary!T$19)</f>
        <v>3.9269284077482265</v>
      </c>
      <c r="U28" s="72">
        <f>IF(RES_hh_emih!U28=0,0,RES_hh_emih!U28/RES_summary!U$19)</f>
        <v>3.4153077791273643</v>
      </c>
      <c r="V28" s="72">
        <f>IF(RES_hh_emih!V28=0,0,RES_hh_emih!V28/RES_summary!V$19)</f>
        <v>2.82869566079499</v>
      </c>
      <c r="W28" s="72">
        <f>IF(RES_hh_emih!W28=0,0,RES_hh_emih!W28/RES_summary!W$19)</f>
        <v>3.7379414554277575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2.9903001144750267</v>
      </c>
      <c r="C29" s="72">
        <f>IF(RES_hh_emih!C29=0,0,RES_hh_emih!C29/RES_summary!C$19)</f>
        <v>2.947209238451026</v>
      </c>
      <c r="D29" s="72">
        <f>IF(RES_hh_emih!D29=0,0,RES_hh_emih!D29/RES_summary!D$19)</f>
        <v>2.9383493352833865</v>
      </c>
      <c r="E29" s="72">
        <f>IF(RES_hh_emih!E29=0,0,RES_hh_emih!E29/RES_summary!E$19)</f>
        <v>3.0044639869698138</v>
      </c>
      <c r="F29" s="72">
        <f>IF(RES_hh_emih!F29=0,0,RES_hh_emih!F29/RES_summary!F$19)</f>
        <v>2.8921814336339158</v>
      </c>
      <c r="G29" s="72">
        <f>IF(RES_hh_emih!G29=0,0,RES_hh_emih!G29/RES_summary!G$19)</f>
        <v>3.1496193895003137</v>
      </c>
      <c r="H29" s="72">
        <f>IF(RES_hh_emih!H29=0,0,RES_hh_emih!H29/RES_summary!H$19)</f>
        <v>3.3935024504894646</v>
      </c>
      <c r="I29" s="72">
        <f>IF(RES_hh_emih!I29=0,0,RES_hh_emih!I29/RES_summary!I$19)</f>
        <v>2.862839763040022</v>
      </c>
      <c r="J29" s="72">
        <f>IF(RES_hh_emih!J29=0,0,RES_hh_emih!J29/RES_summary!J$19)</f>
        <v>3.0560338216488692</v>
      </c>
      <c r="K29" s="72">
        <f>IF(RES_hh_emih!K29=0,0,RES_hh_emih!K29/RES_summary!K$19)</f>
        <v>3.0306761539376739</v>
      </c>
      <c r="L29" s="72">
        <f>IF(RES_hh_emih!L29=0,0,RES_hh_emih!L29/RES_summary!L$19)</f>
        <v>2.9838858553065633</v>
      </c>
      <c r="M29" s="72">
        <f>IF(RES_hh_emih!M29=0,0,RES_hh_emih!M29/RES_summary!M$19)</f>
        <v>3.2226641861358267</v>
      </c>
      <c r="N29" s="72">
        <f>IF(RES_hh_emih!N29=0,0,RES_hh_emih!N29/RES_summary!N$19)</f>
        <v>3.2270051730615559</v>
      </c>
      <c r="O29" s="72">
        <f>IF(RES_hh_emih!O29=0,0,RES_hh_emih!O29/RES_summary!O$19)</f>
        <v>2.6706807291291135</v>
      </c>
      <c r="P29" s="72">
        <f>IF(RES_hh_emih!P29=0,0,RES_hh_emih!P29/RES_summary!P$19)</f>
        <v>2.4526971554924839</v>
      </c>
      <c r="Q29" s="72">
        <f>IF(RES_hh_emih!Q29=0,0,RES_hh_emih!Q29/RES_summary!Q$19)</f>
        <v>1.9778587210394034</v>
      </c>
      <c r="R29" s="72">
        <f>IF(RES_hh_emih!R29=0,0,RES_hh_emih!R29/RES_summary!R$19)</f>
        <v>2.0984511102714096</v>
      </c>
      <c r="S29" s="72">
        <f>IF(RES_hh_emih!S29=0,0,RES_hh_emih!S29/RES_summary!S$19)</f>
        <v>2.2531736515008145</v>
      </c>
      <c r="T29" s="72">
        <f>IF(RES_hh_emih!T29=0,0,RES_hh_emih!T29/RES_summary!T$19)</f>
        <v>2.141487865954339</v>
      </c>
      <c r="U29" s="72">
        <f>IF(RES_hh_emih!U29=0,0,RES_hh_emih!U29/RES_summary!U$19)</f>
        <v>2.4438944561362748</v>
      </c>
      <c r="V29" s="72">
        <f>IF(RES_hh_emih!V29=0,0,RES_hh_emih!V29/RES_summary!V$19)</f>
        <v>2.2740147280481326</v>
      </c>
      <c r="W29" s="72">
        <f>IF(RES_hh_emih!W29=0,0,RES_hh_emih!W29/RES_summary!W$19)</f>
        <v>2.0780055547787524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2.6832242628536904</v>
      </c>
      <c r="C30" s="72">
        <f>IF(RES_hh_emih!C30=0,0,RES_hh_emih!C30/RES_summary!C$19)</f>
        <v>2.6539352701413734</v>
      </c>
      <c r="D30" s="72">
        <f>IF(RES_hh_emih!D30=0,0,RES_hh_emih!D30/RES_summary!D$19)</f>
        <v>2.4687967816803567</v>
      </c>
      <c r="E30" s="72">
        <f>IF(RES_hh_emih!E30=0,0,RES_hh_emih!E30/RES_summary!E$19)</f>
        <v>2.5863209062099033</v>
      </c>
      <c r="F30" s="72">
        <f>IF(RES_hh_emih!F30=0,0,RES_hh_emih!F30/RES_summary!F$19)</f>
        <v>2.728430991794045</v>
      </c>
      <c r="G30" s="72">
        <f>IF(RES_hh_emih!G30=0,0,RES_hh_emih!G30/RES_summary!G$19)</f>
        <v>2.7318775231624861</v>
      </c>
      <c r="H30" s="72">
        <f>IF(RES_hh_emih!H30=0,0,RES_hh_emih!H30/RES_summary!H$19)</f>
        <v>2.8580790922939805</v>
      </c>
      <c r="I30" s="72">
        <f>IF(RES_hh_emih!I30=0,0,RES_hh_emih!I30/RES_summary!I$19)</f>
        <v>2.968137103613782</v>
      </c>
      <c r="J30" s="72">
        <f>IF(RES_hh_emih!J30=0,0,RES_hh_emih!J30/RES_summary!J$19)</f>
        <v>3.0933349009131961</v>
      </c>
      <c r="K30" s="72">
        <f>IF(RES_hh_emih!K30=0,0,RES_hh_emih!K30/RES_summary!K$19)</f>
        <v>2.8575480242760869</v>
      </c>
      <c r="L30" s="72">
        <f>IF(RES_hh_emih!L30=0,0,RES_hh_emih!L30/RES_summary!L$19)</f>
        <v>2.6466621668579453</v>
      </c>
      <c r="M30" s="72">
        <f>IF(RES_hh_emih!M30=0,0,RES_hh_emih!M30/RES_summary!M$19)</f>
        <v>2.8397094667049512</v>
      </c>
      <c r="N30" s="72">
        <f>IF(RES_hh_emih!N30=0,0,RES_hh_emih!N30/RES_summary!N$19)</f>
        <v>2.73441802628997</v>
      </c>
      <c r="O30" s="72">
        <f>IF(RES_hh_emih!O30=0,0,RES_hh_emih!O30/RES_summary!O$19)</f>
        <v>2.3400317677681928</v>
      </c>
      <c r="P30" s="72">
        <f>IF(RES_hh_emih!P30=0,0,RES_hh_emih!P30/RES_summary!P$19)</f>
        <v>2.202838250178131</v>
      </c>
      <c r="Q30" s="72">
        <f>IF(RES_hh_emih!Q30=0,0,RES_hh_emih!Q30/RES_summary!Q$19)</f>
        <v>1.7543936457180807</v>
      </c>
      <c r="R30" s="72">
        <f>IF(RES_hh_emih!R30=0,0,RES_hh_emih!R30/RES_summary!R$19)</f>
        <v>1.8617536320796095</v>
      </c>
      <c r="S30" s="72">
        <f>IF(RES_hh_emih!S30=0,0,RES_hh_emih!S30/RES_summary!S$19)</f>
        <v>1.6958976293999521</v>
      </c>
      <c r="T30" s="72">
        <f>IF(RES_hh_emih!T30=0,0,RES_hh_emih!T30/RES_summary!T$19)</f>
        <v>2.0074176142641789</v>
      </c>
      <c r="U30" s="72">
        <f>IF(RES_hh_emih!U30=0,0,RES_hh_emih!U30/RES_summary!U$19)</f>
        <v>2.0010290356970337</v>
      </c>
      <c r="V30" s="72">
        <f>IF(RES_hh_emih!V30=0,0,RES_hh_emih!V30/RES_summary!V$19)</f>
        <v>1.9012372963934894</v>
      </c>
      <c r="W30" s="72">
        <f>IF(RES_hh_emih!W30=0,0,RES_hh_emih!W30/RES_summary!W$19)</f>
        <v>2.0676494785652113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32618</v>
      </c>
      <c r="D3" s="67">
        <f t="shared" si="0"/>
        <v>32504</v>
      </c>
      <c r="E3" s="67">
        <f t="shared" si="0"/>
        <v>32320</v>
      </c>
      <c r="F3" s="67">
        <f t="shared" si="0"/>
        <v>32222</v>
      </c>
      <c r="G3" s="67">
        <f t="shared" si="0"/>
        <v>32033</v>
      </c>
      <c r="H3" s="67">
        <f t="shared" si="0"/>
        <v>31739</v>
      </c>
      <c r="I3" s="67">
        <f t="shared" si="0"/>
        <v>30802</v>
      </c>
      <c r="J3" s="67">
        <f t="shared" si="0"/>
        <v>66040</v>
      </c>
      <c r="K3" s="67">
        <f t="shared" si="0"/>
        <v>31195</v>
      </c>
      <c r="L3" s="67">
        <f t="shared" si="0"/>
        <v>49211</v>
      </c>
      <c r="M3" s="67">
        <f t="shared" si="0"/>
        <v>31327</v>
      </c>
      <c r="N3" s="67">
        <f t="shared" si="0"/>
        <v>31007</v>
      </c>
      <c r="O3" s="67">
        <f t="shared" si="0"/>
        <v>43089</v>
      </c>
      <c r="P3" s="67">
        <f t="shared" si="0"/>
        <v>31131</v>
      </c>
      <c r="Q3" s="67">
        <f t="shared" si="0"/>
        <v>38472</v>
      </c>
      <c r="R3" s="67">
        <f t="shared" si="0"/>
        <v>39469</v>
      </c>
      <c r="S3" s="67">
        <f t="shared" si="0"/>
        <v>31333</v>
      </c>
      <c r="T3" s="67">
        <f t="shared" si="0"/>
        <v>31248</v>
      </c>
      <c r="U3" s="67">
        <f t="shared" si="0"/>
        <v>31162</v>
      </c>
      <c r="V3" s="67">
        <f t="shared" si="0"/>
        <v>30800</v>
      </c>
      <c r="W3" s="67">
        <f t="shared" si="0"/>
        <v>77397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32618</v>
      </c>
      <c r="D4" s="71">
        <f t="shared" si="1"/>
        <v>32504</v>
      </c>
      <c r="E4" s="71">
        <f t="shared" si="1"/>
        <v>32320</v>
      </c>
      <c r="F4" s="71">
        <f t="shared" si="1"/>
        <v>32222</v>
      </c>
      <c r="G4" s="71">
        <f t="shared" si="1"/>
        <v>32033</v>
      </c>
      <c r="H4" s="71">
        <f t="shared" si="1"/>
        <v>31739</v>
      </c>
      <c r="I4" s="71">
        <f t="shared" si="1"/>
        <v>30802</v>
      </c>
      <c r="J4" s="71">
        <f t="shared" si="1"/>
        <v>66040</v>
      </c>
      <c r="K4" s="71">
        <f t="shared" si="1"/>
        <v>31195</v>
      </c>
      <c r="L4" s="71">
        <f t="shared" si="1"/>
        <v>49211</v>
      </c>
      <c r="M4" s="71">
        <f t="shared" si="1"/>
        <v>31327</v>
      </c>
      <c r="N4" s="71">
        <f t="shared" si="1"/>
        <v>31007</v>
      </c>
      <c r="O4" s="71">
        <f t="shared" si="1"/>
        <v>43089</v>
      </c>
      <c r="P4" s="71">
        <f t="shared" si="1"/>
        <v>31131</v>
      </c>
      <c r="Q4" s="71">
        <f t="shared" si="1"/>
        <v>38472</v>
      </c>
      <c r="R4" s="71">
        <f t="shared" ref="R4:V4" si="2">SUM(R5:R13)</f>
        <v>39469</v>
      </c>
      <c r="S4" s="71">
        <f t="shared" si="2"/>
        <v>31333</v>
      </c>
      <c r="T4" s="71">
        <f t="shared" si="2"/>
        <v>31248</v>
      </c>
      <c r="U4" s="71">
        <f t="shared" si="2"/>
        <v>31162</v>
      </c>
      <c r="V4" s="71">
        <f t="shared" si="2"/>
        <v>30800</v>
      </c>
      <c r="W4" s="71">
        <f t="shared" ref="W4" si="3">SUM(W5:W13)</f>
        <v>77397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1006</v>
      </c>
      <c r="D5" s="82">
        <v>2002</v>
      </c>
      <c r="E5" s="82">
        <v>1619</v>
      </c>
      <c r="F5" s="82">
        <v>1378</v>
      </c>
      <c r="G5" s="82">
        <v>1922</v>
      </c>
      <c r="H5" s="82">
        <v>3149</v>
      </c>
      <c r="I5" s="82">
        <v>1962</v>
      </c>
      <c r="J5" s="82">
        <v>2257</v>
      </c>
      <c r="K5" s="82">
        <v>1309</v>
      </c>
      <c r="L5" s="82">
        <v>2804</v>
      </c>
      <c r="M5" s="82">
        <v>1915</v>
      </c>
      <c r="N5" s="82">
        <v>1215</v>
      </c>
      <c r="O5" s="82">
        <v>944</v>
      </c>
      <c r="P5" s="82">
        <v>46</v>
      </c>
      <c r="Q5" s="82">
        <v>0</v>
      </c>
      <c r="R5" s="82">
        <v>460</v>
      </c>
      <c r="S5" s="82">
        <v>1478</v>
      </c>
      <c r="T5" s="82">
        <v>1146</v>
      </c>
      <c r="U5" s="82">
        <v>0</v>
      </c>
      <c r="V5" s="82">
        <v>0</v>
      </c>
      <c r="W5" s="82">
        <v>932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123</v>
      </c>
      <c r="D6" s="82">
        <v>75</v>
      </c>
      <c r="E6" s="82">
        <v>52</v>
      </c>
      <c r="F6" s="82">
        <v>5</v>
      </c>
      <c r="G6" s="82">
        <v>0</v>
      </c>
      <c r="H6" s="82">
        <v>0</v>
      </c>
      <c r="I6" s="82">
        <v>0</v>
      </c>
      <c r="J6" s="82">
        <v>135</v>
      </c>
      <c r="K6" s="82">
        <v>135</v>
      </c>
      <c r="L6" s="82">
        <v>163</v>
      </c>
      <c r="M6" s="82">
        <v>133</v>
      </c>
      <c r="N6" s="82">
        <v>145</v>
      </c>
      <c r="O6" s="82">
        <v>98</v>
      </c>
      <c r="P6" s="82">
        <v>0</v>
      </c>
      <c r="Q6" s="82">
        <v>0</v>
      </c>
      <c r="R6" s="82">
        <v>0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233</v>
      </c>
      <c r="H7" s="82">
        <v>124</v>
      </c>
      <c r="I7" s="82">
        <v>126</v>
      </c>
      <c r="J7" s="82">
        <v>408</v>
      </c>
      <c r="K7" s="82">
        <v>411</v>
      </c>
      <c r="L7" s="82">
        <v>805</v>
      </c>
      <c r="M7" s="82">
        <v>500</v>
      </c>
      <c r="N7" s="82">
        <v>335</v>
      </c>
      <c r="O7" s="82">
        <v>290</v>
      </c>
      <c r="P7" s="82">
        <v>578</v>
      </c>
      <c r="Q7" s="82">
        <v>518</v>
      </c>
      <c r="R7" s="82">
        <v>1340</v>
      </c>
      <c r="S7" s="82">
        <v>1085</v>
      </c>
      <c r="T7" s="82">
        <v>1106</v>
      </c>
      <c r="U7" s="82">
        <v>552</v>
      </c>
      <c r="V7" s="82">
        <v>481</v>
      </c>
      <c r="W7" s="82">
        <v>727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2404</v>
      </c>
      <c r="D8" s="82">
        <v>3454</v>
      </c>
      <c r="E8" s="82">
        <v>3899</v>
      </c>
      <c r="F8" s="82">
        <v>4259</v>
      </c>
      <c r="G8" s="82">
        <v>4211</v>
      </c>
      <c r="H8" s="82">
        <v>4805</v>
      </c>
      <c r="I8" s="82">
        <v>4015</v>
      </c>
      <c r="J8" s="82">
        <v>4667</v>
      </c>
      <c r="K8" s="82">
        <v>3071</v>
      </c>
      <c r="L8" s="82">
        <v>3881</v>
      </c>
      <c r="M8" s="82">
        <v>1965</v>
      </c>
      <c r="N8" s="82">
        <v>1621</v>
      </c>
      <c r="O8" s="82">
        <v>2541</v>
      </c>
      <c r="P8" s="82">
        <v>5591</v>
      </c>
      <c r="Q8" s="82">
        <v>7704</v>
      </c>
      <c r="R8" s="82">
        <v>8621</v>
      </c>
      <c r="S8" s="82">
        <v>6178</v>
      </c>
      <c r="T8" s="82">
        <v>7273</v>
      </c>
      <c r="U8" s="82">
        <v>6235</v>
      </c>
      <c r="V8" s="82">
        <v>7482</v>
      </c>
      <c r="W8" s="82">
        <v>12482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8638</v>
      </c>
      <c r="D9" s="82">
        <v>8888</v>
      </c>
      <c r="E9" s="82">
        <v>11160</v>
      </c>
      <c r="F9" s="82">
        <v>13172</v>
      </c>
      <c r="G9" s="82">
        <v>13738</v>
      </c>
      <c r="H9" s="82">
        <v>17998</v>
      </c>
      <c r="I9" s="82">
        <v>13267</v>
      </c>
      <c r="J9" s="82">
        <v>26688</v>
      </c>
      <c r="K9" s="82">
        <v>12888</v>
      </c>
      <c r="L9" s="82">
        <v>19833</v>
      </c>
      <c r="M9" s="82">
        <v>11592</v>
      </c>
      <c r="N9" s="82">
        <v>13174</v>
      </c>
      <c r="O9" s="82">
        <v>15382</v>
      </c>
      <c r="P9" s="82">
        <v>10648</v>
      </c>
      <c r="Q9" s="82">
        <v>7504</v>
      </c>
      <c r="R9" s="82">
        <v>4150</v>
      </c>
      <c r="S9" s="82">
        <v>5375</v>
      </c>
      <c r="T9" s="82">
        <v>10130</v>
      </c>
      <c r="U9" s="82">
        <v>10311</v>
      </c>
      <c r="V9" s="82">
        <v>8882</v>
      </c>
      <c r="W9" s="82">
        <v>19031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20401</v>
      </c>
      <c r="D11" s="82">
        <v>18020</v>
      </c>
      <c r="E11" s="82">
        <v>15477</v>
      </c>
      <c r="F11" s="82">
        <v>13152</v>
      </c>
      <c r="G11" s="82">
        <v>11409</v>
      </c>
      <c r="H11" s="82">
        <v>4601</v>
      </c>
      <c r="I11" s="82">
        <v>10587</v>
      </c>
      <c r="J11" s="82">
        <v>30869</v>
      </c>
      <c r="K11" s="82">
        <v>12957</v>
      </c>
      <c r="L11" s="82">
        <v>21334</v>
      </c>
      <c r="M11" s="82">
        <v>14940</v>
      </c>
      <c r="N11" s="82">
        <v>14159</v>
      </c>
      <c r="O11" s="82">
        <v>21820</v>
      </c>
      <c r="P11" s="82">
        <v>10130</v>
      </c>
      <c r="Q11" s="82">
        <v>18631</v>
      </c>
      <c r="R11" s="82">
        <v>20547</v>
      </c>
      <c r="S11" s="82">
        <v>13044</v>
      </c>
      <c r="T11" s="82">
        <v>7080</v>
      </c>
      <c r="U11" s="82">
        <v>9576</v>
      </c>
      <c r="V11" s="82">
        <v>8736</v>
      </c>
      <c r="W11" s="82">
        <v>30478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1235</v>
      </c>
      <c r="P12" s="82">
        <v>2311</v>
      </c>
      <c r="Q12" s="82">
        <v>3251</v>
      </c>
      <c r="R12" s="82">
        <v>4117</v>
      </c>
      <c r="S12" s="82">
        <v>3920</v>
      </c>
      <c r="T12" s="82">
        <v>4426</v>
      </c>
      <c r="U12" s="82">
        <v>4194</v>
      </c>
      <c r="V12" s="82">
        <v>4929</v>
      </c>
      <c r="W12" s="82">
        <v>13744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46</v>
      </c>
      <c r="D13" s="83">
        <v>65</v>
      </c>
      <c r="E13" s="83">
        <v>113</v>
      </c>
      <c r="F13" s="83">
        <v>256</v>
      </c>
      <c r="G13" s="83">
        <v>520</v>
      </c>
      <c r="H13" s="83">
        <v>1062</v>
      </c>
      <c r="I13" s="83">
        <v>845</v>
      </c>
      <c r="J13" s="83">
        <v>1016</v>
      </c>
      <c r="K13" s="83">
        <v>424</v>
      </c>
      <c r="L13" s="83">
        <v>391</v>
      </c>
      <c r="M13" s="83">
        <v>282</v>
      </c>
      <c r="N13" s="83">
        <v>358</v>
      </c>
      <c r="O13" s="83">
        <v>779</v>
      </c>
      <c r="P13" s="83">
        <v>1827</v>
      </c>
      <c r="Q13" s="83">
        <v>864</v>
      </c>
      <c r="R13" s="83">
        <v>234</v>
      </c>
      <c r="S13" s="83">
        <v>253</v>
      </c>
      <c r="T13" s="83">
        <v>87</v>
      </c>
      <c r="U13" s="83">
        <v>294</v>
      </c>
      <c r="V13" s="83">
        <v>290</v>
      </c>
      <c r="W13" s="83">
        <v>3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32572</v>
      </c>
      <c r="D14" s="85">
        <f t="shared" si="4"/>
        <v>32439</v>
      </c>
      <c r="E14" s="85">
        <f t="shared" si="4"/>
        <v>32207</v>
      </c>
      <c r="F14" s="85">
        <f t="shared" si="4"/>
        <v>31966</v>
      </c>
      <c r="G14" s="85">
        <f t="shared" si="4"/>
        <v>31513</v>
      </c>
      <c r="H14" s="85">
        <f t="shared" si="4"/>
        <v>30677</v>
      </c>
      <c r="I14" s="85">
        <f t="shared" si="4"/>
        <v>29957</v>
      </c>
      <c r="J14" s="85">
        <f t="shared" si="4"/>
        <v>65024</v>
      </c>
      <c r="K14" s="85">
        <f t="shared" si="4"/>
        <v>30771</v>
      </c>
      <c r="L14" s="85">
        <f t="shared" si="4"/>
        <v>48820</v>
      </c>
      <c r="M14" s="85">
        <f t="shared" si="4"/>
        <v>31045</v>
      </c>
      <c r="N14" s="85">
        <f t="shared" si="4"/>
        <v>30649</v>
      </c>
      <c r="O14" s="85">
        <f t="shared" si="4"/>
        <v>41075</v>
      </c>
      <c r="P14" s="85">
        <f t="shared" si="4"/>
        <v>26993</v>
      </c>
      <c r="Q14" s="85">
        <f t="shared" si="4"/>
        <v>34357</v>
      </c>
      <c r="R14" s="85">
        <f t="shared" ref="R14:V14" si="5">SUM(R5:R11)</f>
        <v>35118</v>
      </c>
      <c r="S14" s="85">
        <f t="shared" si="5"/>
        <v>27160</v>
      </c>
      <c r="T14" s="85">
        <f t="shared" si="5"/>
        <v>26735</v>
      </c>
      <c r="U14" s="85">
        <f t="shared" si="5"/>
        <v>26674</v>
      </c>
      <c r="V14" s="85">
        <f t="shared" si="5"/>
        <v>25581</v>
      </c>
      <c r="W14" s="85">
        <f t="shared" ref="W14" si="6">SUM(W5:W11)</f>
        <v>63650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0</v>
      </c>
      <c r="D15" s="71">
        <f t="shared" si="7"/>
        <v>3</v>
      </c>
      <c r="E15" s="71">
        <f t="shared" si="7"/>
        <v>87</v>
      </c>
      <c r="F15" s="71">
        <f t="shared" si="7"/>
        <v>162</v>
      </c>
      <c r="G15" s="71">
        <f t="shared" si="7"/>
        <v>294</v>
      </c>
      <c r="H15" s="71">
        <f t="shared" si="7"/>
        <v>456</v>
      </c>
      <c r="I15" s="71">
        <f t="shared" si="7"/>
        <v>694</v>
      </c>
      <c r="J15" s="71">
        <f t="shared" si="7"/>
        <v>1570</v>
      </c>
      <c r="K15" s="71">
        <f t="shared" si="7"/>
        <v>1230</v>
      </c>
      <c r="L15" s="71">
        <f t="shared" si="7"/>
        <v>1526</v>
      </c>
      <c r="M15" s="71">
        <f t="shared" si="7"/>
        <v>792</v>
      </c>
      <c r="N15" s="71">
        <f t="shared" si="7"/>
        <v>1149</v>
      </c>
      <c r="O15" s="71">
        <f t="shared" si="7"/>
        <v>728</v>
      </c>
      <c r="P15" s="71">
        <f t="shared" si="7"/>
        <v>885</v>
      </c>
      <c r="Q15" s="71">
        <f t="shared" si="7"/>
        <v>754</v>
      </c>
      <c r="R15" s="71">
        <f t="shared" si="7"/>
        <v>888</v>
      </c>
      <c r="S15" s="71">
        <f t="shared" si="7"/>
        <v>717</v>
      </c>
      <c r="T15" s="71">
        <f t="shared" si="7"/>
        <v>688</v>
      </c>
      <c r="U15" s="71">
        <f t="shared" si="7"/>
        <v>577</v>
      </c>
      <c r="V15" s="71">
        <f t="shared" si="7"/>
        <v>803</v>
      </c>
      <c r="W15" s="71">
        <f t="shared" si="7"/>
        <v>1218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3</v>
      </c>
      <c r="E16" s="82">
        <v>87</v>
      </c>
      <c r="F16" s="82">
        <v>162</v>
      </c>
      <c r="G16" s="82">
        <v>294</v>
      </c>
      <c r="H16" s="82">
        <v>456</v>
      </c>
      <c r="I16" s="82">
        <v>694</v>
      </c>
      <c r="J16" s="82">
        <v>1570</v>
      </c>
      <c r="K16" s="82">
        <v>1230</v>
      </c>
      <c r="L16" s="82">
        <v>1526</v>
      </c>
      <c r="M16" s="82">
        <v>792</v>
      </c>
      <c r="N16" s="82">
        <v>1149</v>
      </c>
      <c r="O16" s="82">
        <v>728</v>
      </c>
      <c r="P16" s="82">
        <v>885</v>
      </c>
      <c r="Q16" s="82">
        <v>754</v>
      </c>
      <c r="R16" s="82">
        <v>888</v>
      </c>
      <c r="S16" s="82">
        <v>717</v>
      </c>
      <c r="T16" s="82">
        <v>688</v>
      </c>
      <c r="U16" s="82">
        <v>577</v>
      </c>
      <c r="V16" s="82">
        <v>803</v>
      </c>
      <c r="W16" s="82">
        <v>1218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32618</v>
      </c>
      <c r="D17" s="71">
        <f t="shared" si="8"/>
        <v>32504</v>
      </c>
      <c r="E17" s="71">
        <f t="shared" si="8"/>
        <v>32320</v>
      </c>
      <c r="F17" s="71">
        <f t="shared" si="8"/>
        <v>32222</v>
      </c>
      <c r="G17" s="71">
        <f t="shared" si="8"/>
        <v>32033</v>
      </c>
      <c r="H17" s="71">
        <f t="shared" si="8"/>
        <v>31739</v>
      </c>
      <c r="I17" s="71">
        <f t="shared" si="8"/>
        <v>30802</v>
      </c>
      <c r="J17" s="71">
        <f t="shared" si="8"/>
        <v>66040</v>
      </c>
      <c r="K17" s="71">
        <f t="shared" si="8"/>
        <v>31195</v>
      </c>
      <c r="L17" s="71">
        <f t="shared" si="8"/>
        <v>49211</v>
      </c>
      <c r="M17" s="71">
        <f t="shared" si="8"/>
        <v>31327</v>
      </c>
      <c r="N17" s="71">
        <f t="shared" si="8"/>
        <v>31007</v>
      </c>
      <c r="O17" s="71">
        <f t="shared" si="8"/>
        <v>43089</v>
      </c>
      <c r="P17" s="71">
        <f t="shared" si="8"/>
        <v>31131</v>
      </c>
      <c r="Q17" s="71">
        <f t="shared" si="8"/>
        <v>38472</v>
      </c>
      <c r="R17" s="71">
        <f t="shared" ref="R17:V17" si="9">SUM(R18:R25)</f>
        <v>39469</v>
      </c>
      <c r="S17" s="71">
        <f t="shared" si="9"/>
        <v>31333</v>
      </c>
      <c r="T17" s="71">
        <f t="shared" si="9"/>
        <v>31248</v>
      </c>
      <c r="U17" s="71">
        <f t="shared" si="9"/>
        <v>31162</v>
      </c>
      <c r="V17" s="71">
        <f t="shared" si="9"/>
        <v>30800</v>
      </c>
      <c r="W17" s="71">
        <f t="shared" ref="W17" si="10">SUM(W18:W25)</f>
        <v>77397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926</v>
      </c>
      <c r="D18" s="82">
        <v>1814</v>
      </c>
      <c r="E18" s="82">
        <v>1125</v>
      </c>
      <c r="F18" s="82">
        <v>422</v>
      </c>
      <c r="G18" s="82">
        <v>1006</v>
      </c>
      <c r="H18" s="82">
        <v>1771</v>
      </c>
      <c r="I18" s="82">
        <v>1573</v>
      </c>
      <c r="J18" s="82">
        <v>1615</v>
      </c>
      <c r="K18" s="82">
        <v>1131</v>
      </c>
      <c r="L18" s="82">
        <v>1626</v>
      </c>
      <c r="M18" s="82">
        <v>618</v>
      </c>
      <c r="N18" s="82">
        <v>714</v>
      </c>
      <c r="O18" s="82">
        <v>543</v>
      </c>
      <c r="P18" s="82">
        <v>46</v>
      </c>
      <c r="Q18" s="82">
        <v>0</v>
      </c>
      <c r="R18" s="82">
        <v>344</v>
      </c>
      <c r="S18" s="82">
        <v>1185</v>
      </c>
      <c r="T18" s="82">
        <v>514</v>
      </c>
      <c r="U18" s="82">
        <v>0</v>
      </c>
      <c r="V18" s="82">
        <v>0</v>
      </c>
      <c r="W18" s="82">
        <v>402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186</v>
      </c>
      <c r="D19" s="82">
        <v>161</v>
      </c>
      <c r="E19" s="82">
        <v>106</v>
      </c>
      <c r="F19" s="82">
        <v>47</v>
      </c>
      <c r="G19" s="82">
        <v>90</v>
      </c>
      <c r="H19" s="82">
        <v>124</v>
      </c>
      <c r="I19" s="82">
        <v>33</v>
      </c>
      <c r="J19" s="82">
        <v>32</v>
      </c>
      <c r="K19" s="82">
        <v>109</v>
      </c>
      <c r="L19" s="82">
        <v>138</v>
      </c>
      <c r="M19" s="82">
        <v>71</v>
      </c>
      <c r="N19" s="82">
        <v>39</v>
      </c>
      <c r="O19" s="82">
        <v>36</v>
      </c>
      <c r="P19" s="82">
        <v>40</v>
      </c>
      <c r="Q19" s="82">
        <v>57</v>
      </c>
      <c r="R19" s="82">
        <v>93</v>
      </c>
      <c r="S19" s="82">
        <v>125</v>
      </c>
      <c r="T19" s="82">
        <v>143</v>
      </c>
      <c r="U19" s="82">
        <v>110</v>
      </c>
      <c r="V19" s="82">
        <v>100</v>
      </c>
      <c r="W19" s="82">
        <v>215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225</v>
      </c>
      <c r="H20" s="82">
        <v>119</v>
      </c>
      <c r="I20" s="82">
        <v>121</v>
      </c>
      <c r="J20" s="82">
        <v>393</v>
      </c>
      <c r="K20" s="82">
        <v>396</v>
      </c>
      <c r="L20" s="82">
        <v>775</v>
      </c>
      <c r="M20" s="82">
        <v>480</v>
      </c>
      <c r="N20" s="82">
        <v>316</v>
      </c>
      <c r="O20" s="82">
        <v>278</v>
      </c>
      <c r="P20" s="82">
        <v>543</v>
      </c>
      <c r="Q20" s="82">
        <v>486</v>
      </c>
      <c r="R20" s="82">
        <v>1277</v>
      </c>
      <c r="S20" s="82">
        <v>1033</v>
      </c>
      <c r="T20" s="82">
        <v>1051</v>
      </c>
      <c r="U20" s="82">
        <v>525</v>
      </c>
      <c r="V20" s="82">
        <v>464</v>
      </c>
      <c r="W20" s="82">
        <v>698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2201</v>
      </c>
      <c r="D21" s="82">
        <v>3275</v>
      </c>
      <c r="E21" s="82">
        <v>3714</v>
      </c>
      <c r="F21" s="82">
        <v>4034</v>
      </c>
      <c r="G21" s="82">
        <v>3939</v>
      </c>
      <c r="H21" s="82">
        <v>4350</v>
      </c>
      <c r="I21" s="82">
        <v>3769</v>
      </c>
      <c r="J21" s="82">
        <v>4441</v>
      </c>
      <c r="K21" s="82">
        <v>2879</v>
      </c>
      <c r="L21" s="82">
        <v>3672</v>
      </c>
      <c r="M21" s="82">
        <v>1804</v>
      </c>
      <c r="N21" s="82">
        <v>1479</v>
      </c>
      <c r="O21" s="82">
        <v>2336</v>
      </c>
      <c r="P21" s="82">
        <v>5115</v>
      </c>
      <c r="Q21" s="82">
        <v>7345</v>
      </c>
      <c r="R21" s="82">
        <v>8267</v>
      </c>
      <c r="S21" s="82">
        <v>5883</v>
      </c>
      <c r="T21" s="82">
        <v>6901</v>
      </c>
      <c r="U21" s="82">
        <v>5939</v>
      </c>
      <c r="V21" s="82">
        <v>7203</v>
      </c>
      <c r="W21" s="82">
        <v>11972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4039</v>
      </c>
      <c r="D22" s="82">
        <v>3579</v>
      </c>
      <c r="E22" s="82">
        <v>1037</v>
      </c>
      <c r="F22" s="82">
        <v>219</v>
      </c>
      <c r="G22" s="82">
        <v>914</v>
      </c>
      <c r="H22" s="82">
        <v>1719</v>
      </c>
      <c r="I22" s="82">
        <v>9722</v>
      </c>
      <c r="J22" s="82">
        <v>15078</v>
      </c>
      <c r="K22" s="82">
        <v>10264</v>
      </c>
      <c r="L22" s="82">
        <v>12094</v>
      </c>
      <c r="M22" s="82">
        <v>7950</v>
      </c>
      <c r="N22" s="82">
        <v>7204</v>
      </c>
      <c r="O22" s="82">
        <v>9077</v>
      </c>
      <c r="P22" s="82">
        <v>2380</v>
      </c>
      <c r="Q22" s="82">
        <v>2456</v>
      </c>
      <c r="R22" s="82">
        <v>1346</v>
      </c>
      <c r="S22" s="82">
        <v>2923</v>
      </c>
      <c r="T22" s="82">
        <v>4521</v>
      </c>
      <c r="U22" s="82">
        <v>6257</v>
      </c>
      <c r="V22" s="82">
        <v>7066</v>
      </c>
      <c r="W22" s="82">
        <v>10720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19401</v>
      </c>
      <c r="D24" s="82">
        <v>17535</v>
      </c>
      <c r="E24" s="82">
        <v>15138</v>
      </c>
      <c r="F24" s="82">
        <v>12694</v>
      </c>
      <c r="G24" s="82">
        <v>10677</v>
      </c>
      <c r="H24" s="82">
        <v>2961</v>
      </c>
      <c r="I24" s="82">
        <v>8208</v>
      </c>
      <c r="J24" s="82">
        <v>30869</v>
      </c>
      <c r="K24" s="82">
        <v>12957</v>
      </c>
      <c r="L24" s="82">
        <v>21334</v>
      </c>
      <c r="M24" s="82">
        <v>12470</v>
      </c>
      <c r="N24" s="82">
        <v>13921</v>
      </c>
      <c r="O24" s="82">
        <v>21820</v>
      </c>
      <c r="P24" s="82">
        <v>9881</v>
      </c>
      <c r="Q24" s="82">
        <v>17308</v>
      </c>
      <c r="R24" s="82">
        <v>20125</v>
      </c>
      <c r="S24" s="82">
        <v>12596</v>
      </c>
      <c r="T24" s="82">
        <v>6307</v>
      </c>
      <c r="U24" s="82">
        <v>8679</v>
      </c>
      <c r="V24" s="82">
        <v>7260</v>
      </c>
      <c r="W24" s="82">
        <v>30478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5865</v>
      </c>
      <c r="D25" s="83">
        <v>6140</v>
      </c>
      <c r="E25" s="83">
        <v>11200</v>
      </c>
      <c r="F25" s="83">
        <v>14806</v>
      </c>
      <c r="G25" s="83">
        <v>15182</v>
      </c>
      <c r="H25" s="83">
        <v>20695</v>
      </c>
      <c r="I25" s="83">
        <v>7376</v>
      </c>
      <c r="J25" s="83">
        <v>13612</v>
      </c>
      <c r="K25" s="83">
        <v>3459</v>
      </c>
      <c r="L25" s="83">
        <v>9572</v>
      </c>
      <c r="M25" s="83">
        <v>7934</v>
      </c>
      <c r="N25" s="83">
        <v>7334</v>
      </c>
      <c r="O25" s="83">
        <v>8999</v>
      </c>
      <c r="P25" s="83">
        <v>13126</v>
      </c>
      <c r="Q25" s="83">
        <v>10820</v>
      </c>
      <c r="R25" s="83">
        <v>8017</v>
      </c>
      <c r="S25" s="83">
        <v>7588</v>
      </c>
      <c r="T25" s="83">
        <v>11811</v>
      </c>
      <c r="U25" s="83">
        <v>9652</v>
      </c>
      <c r="V25" s="83">
        <v>8707</v>
      </c>
      <c r="W25" s="83">
        <v>22912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32618</v>
      </c>
      <c r="D27" s="71">
        <f t="shared" si="11"/>
        <v>32504</v>
      </c>
      <c r="E27" s="71">
        <f t="shared" si="11"/>
        <v>32320</v>
      </c>
      <c r="F27" s="71">
        <f t="shared" si="11"/>
        <v>32222</v>
      </c>
      <c r="G27" s="71">
        <f t="shared" si="11"/>
        <v>32033</v>
      </c>
      <c r="H27" s="71">
        <f t="shared" si="11"/>
        <v>31739</v>
      </c>
      <c r="I27" s="71">
        <f t="shared" si="11"/>
        <v>30802</v>
      </c>
      <c r="J27" s="71">
        <f t="shared" si="11"/>
        <v>66040</v>
      </c>
      <c r="K27" s="71">
        <f t="shared" si="11"/>
        <v>31195</v>
      </c>
      <c r="L27" s="71">
        <f t="shared" si="11"/>
        <v>49211</v>
      </c>
      <c r="M27" s="71">
        <f t="shared" si="11"/>
        <v>31327</v>
      </c>
      <c r="N27" s="71">
        <f t="shared" si="11"/>
        <v>31007</v>
      </c>
      <c r="O27" s="71">
        <f t="shared" si="11"/>
        <v>43089</v>
      </c>
      <c r="P27" s="71">
        <f t="shared" si="11"/>
        <v>31131</v>
      </c>
      <c r="Q27" s="71">
        <f t="shared" si="11"/>
        <v>38472</v>
      </c>
      <c r="R27" s="71">
        <f t="shared" ref="R27:V27" si="12">SUM(R28:R32)</f>
        <v>39469</v>
      </c>
      <c r="S27" s="71">
        <f t="shared" si="12"/>
        <v>31333</v>
      </c>
      <c r="T27" s="71">
        <f t="shared" si="12"/>
        <v>31248</v>
      </c>
      <c r="U27" s="71">
        <f t="shared" si="12"/>
        <v>31162</v>
      </c>
      <c r="V27" s="71">
        <f t="shared" si="12"/>
        <v>30800</v>
      </c>
      <c r="W27" s="71">
        <f t="shared" ref="W27" si="13">SUM(W28:W32)</f>
        <v>77397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25</v>
      </c>
      <c r="D28" s="82">
        <v>92</v>
      </c>
      <c r="E28" s="82">
        <v>85</v>
      </c>
      <c r="F28" s="82">
        <v>58</v>
      </c>
      <c r="G28" s="82">
        <v>76</v>
      </c>
      <c r="H28" s="82">
        <v>128</v>
      </c>
      <c r="I28" s="82">
        <v>68</v>
      </c>
      <c r="J28" s="82">
        <v>162</v>
      </c>
      <c r="K28" s="82">
        <v>96</v>
      </c>
      <c r="L28" s="82">
        <v>221</v>
      </c>
      <c r="M28" s="82">
        <v>145</v>
      </c>
      <c r="N28" s="82">
        <v>102</v>
      </c>
      <c r="O28" s="82">
        <v>91</v>
      </c>
      <c r="P28" s="82">
        <v>8</v>
      </c>
      <c r="Q28" s="82">
        <v>0</v>
      </c>
      <c r="R28" s="82">
        <v>34</v>
      </c>
      <c r="S28" s="82">
        <v>145</v>
      </c>
      <c r="T28" s="82">
        <v>122</v>
      </c>
      <c r="U28" s="82">
        <v>0</v>
      </c>
      <c r="V28" s="82">
        <v>0</v>
      </c>
      <c r="W28" s="82">
        <v>114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28166</v>
      </c>
      <c r="D29" s="82">
        <v>22972</v>
      </c>
      <c r="E29" s="82">
        <v>18365</v>
      </c>
      <c r="F29" s="82">
        <v>13178</v>
      </c>
      <c r="G29" s="82">
        <v>12870</v>
      </c>
      <c r="H29" s="82">
        <v>6544</v>
      </c>
      <c r="I29" s="82">
        <v>2443</v>
      </c>
      <c r="J29" s="82">
        <v>12363</v>
      </c>
      <c r="K29" s="82">
        <v>20592</v>
      </c>
      <c r="L29" s="82">
        <v>34182</v>
      </c>
      <c r="M29" s="82">
        <v>19431</v>
      </c>
      <c r="N29" s="82">
        <v>12610</v>
      </c>
      <c r="O29" s="82">
        <v>14966</v>
      </c>
      <c r="P29" s="82">
        <v>9728</v>
      </c>
      <c r="Q29" s="82">
        <v>21405</v>
      </c>
      <c r="R29" s="82">
        <v>20253</v>
      </c>
      <c r="S29" s="82">
        <v>17042</v>
      </c>
      <c r="T29" s="82">
        <v>16678</v>
      </c>
      <c r="U29" s="82">
        <v>8878</v>
      </c>
      <c r="V29" s="82">
        <v>3117</v>
      </c>
      <c r="W29" s="82">
        <v>9315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2230</v>
      </c>
      <c r="D30" s="82">
        <v>3301</v>
      </c>
      <c r="E30" s="82">
        <v>3785</v>
      </c>
      <c r="F30" s="82">
        <v>4176</v>
      </c>
      <c r="G30" s="82">
        <v>4068</v>
      </c>
      <c r="H30" s="82">
        <v>4497</v>
      </c>
      <c r="I30" s="82">
        <v>3803</v>
      </c>
      <c r="J30" s="82">
        <v>4462</v>
      </c>
      <c r="K30" s="82">
        <v>2921</v>
      </c>
      <c r="L30" s="82">
        <v>3721</v>
      </c>
      <c r="M30" s="82">
        <v>1886</v>
      </c>
      <c r="N30" s="82">
        <v>1556</v>
      </c>
      <c r="O30" s="82">
        <v>2424</v>
      </c>
      <c r="P30" s="82">
        <v>5169</v>
      </c>
      <c r="Q30" s="82">
        <v>7234</v>
      </c>
      <c r="R30" s="82">
        <v>8257</v>
      </c>
      <c r="S30" s="82">
        <v>5935</v>
      </c>
      <c r="T30" s="82">
        <v>6999</v>
      </c>
      <c r="U30" s="82">
        <v>5999</v>
      </c>
      <c r="V30" s="82">
        <v>7258</v>
      </c>
      <c r="W30" s="82">
        <v>12005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381</v>
      </c>
      <c r="D31" s="82">
        <v>586</v>
      </c>
      <c r="E31" s="82">
        <v>864</v>
      </c>
      <c r="F31" s="82">
        <v>1078</v>
      </c>
      <c r="G31" s="82">
        <v>1173</v>
      </c>
      <c r="H31" s="82">
        <v>1549</v>
      </c>
      <c r="I31" s="82">
        <v>822</v>
      </c>
      <c r="J31" s="82">
        <v>4421</v>
      </c>
      <c r="K31" s="82">
        <v>2957</v>
      </c>
      <c r="L31" s="82">
        <v>3864</v>
      </c>
      <c r="M31" s="82">
        <v>2161</v>
      </c>
      <c r="N31" s="82">
        <v>2225</v>
      </c>
      <c r="O31" s="82">
        <v>3410</v>
      </c>
      <c r="P31" s="82">
        <v>3056</v>
      </c>
      <c r="Q31" s="82">
        <v>2841</v>
      </c>
      <c r="R31" s="82">
        <v>1064</v>
      </c>
      <c r="S31" s="82">
        <v>1163</v>
      </c>
      <c r="T31" s="82">
        <v>772</v>
      </c>
      <c r="U31" s="82">
        <v>1475</v>
      </c>
      <c r="V31" s="82">
        <v>2121</v>
      </c>
      <c r="W31" s="82">
        <v>6717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1816</v>
      </c>
      <c r="D32" s="86">
        <v>5553</v>
      </c>
      <c r="E32" s="86">
        <v>9221</v>
      </c>
      <c r="F32" s="86">
        <v>13732</v>
      </c>
      <c r="G32" s="86">
        <v>13846</v>
      </c>
      <c r="H32" s="86">
        <v>19021</v>
      </c>
      <c r="I32" s="86">
        <v>23666</v>
      </c>
      <c r="J32" s="86">
        <v>44632</v>
      </c>
      <c r="K32" s="86">
        <v>4629</v>
      </c>
      <c r="L32" s="86">
        <v>7223</v>
      </c>
      <c r="M32" s="86">
        <v>7704</v>
      </c>
      <c r="N32" s="86">
        <v>14514</v>
      </c>
      <c r="O32" s="86">
        <v>22198</v>
      </c>
      <c r="P32" s="86">
        <v>13170</v>
      </c>
      <c r="Q32" s="86">
        <v>6992</v>
      </c>
      <c r="R32" s="86">
        <v>9861</v>
      </c>
      <c r="S32" s="86">
        <v>7048</v>
      </c>
      <c r="T32" s="86">
        <v>6677</v>
      </c>
      <c r="U32" s="86">
        <v>14810</v>
      </c>
      <c r="V32" s="86">
        <v>18304</v>
      </c>
      <c r="W32" s="86">
        <v>49246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26.350562493745365</v>
      </c>
      <c r="D3" s="65">
        <f t="shared" si="0"/>
        <v>26.640913803259657</v>
      </c>
      <c r="E3" s="65">
        <f t="shared" si="0"/>
        <v>28.559802913887285</v>
      </c>
      <c r="F3" s="65">
        <f t="shared" si="0"/>
        <v>30.49601515738302</v>
      </c>
      <c r="G3" s="65">
        <f t="shared" si="0"/>
        <v>34.747861584140672</v>
      </c>
      <c r="H3" s="65">
        <f t="shared" si="0"/>
        <v>36.582686820856303</v>
      </c>
      <c r="I3" s="65">
        <f t="shared" si="0"/>
        <v>30.31402266830732</v>
      </c>
      <c r="J3" s="65">
        <f t="shared" si="0"/>
        <v>64.33980258962562</v>
      </c>
      <c r="K3" s="65">
        <f t="shared" si="0"/>
        <v>30.218109630904799</v>
      </c>
      <c r="L3" s="65">
        <f t="shared" si="0"/>
        <v>43.976948909366762</v>
      </c>
      <c r="M3" s="65">
        <f t="shared" si="0"/>
        <v>26.837371163785328</v>
      </c>
      <c r="N3" s="65">
        <f t="shared" si="0"/>
        <v>31.147057442225435</v>
      </c>
      <c r="O3" s="65">
        <f t="shared" si="0"/>
        <v>43.046447634586201</v>
      </c>
      <c r="P3" s="65">
        <f t="shared" si="0"/>
        <v>27.265789249558779</v>
      </c>
      <c r="Q3" s="65">
        <f t="shared" si="0"/>
        <v>30.165511683662039</v>
      </c>
      <c r="R3" s="65">
        <f t="shared" ref="R3:V3" si="1">SUM(R4,R15,R17,R27)</f>
        <v>30.954285719374884</v>
      </c>
      <c r="S3" s="65">
        <f t="shared" si="1"/>
        <v>24.671284368999846</v>
      </c>
      <c r="T3" s="65">
        <f t="shared" si="1"/>
        <v>23.572114783900439</v>
      </c>
      <c r="U3" s="65">
        <f t="shared" si="1"/>
        <v>20.475317825318921</v>
      </c>
      <c r="V3" s="65">
        <f t="shared" si="1"/>
        <v>17.269771968386404</v>
      </c>
      <c r="W3" s="65">
        <f t="shared" ref="W3" si="2">SUM(W4,W15,W17,W27)</f>
        <v>46.42232460500145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22.943775193228834</v>
      </c>
      <c r="D4" s="69">
        <f t="shared" si="3"/>
        <v>23.550305620684711</v>
      </c>
      <c r="E4" s="69">
        <f t="shared" si="3"/>
        <v>25.378332180000111</v>
      </c>
      <c r="F4" s="69">
        <f t="shared" si="3"/>
        <v>26.877010588055484</v>
      </c>
      <c r="G4" s="69">
        <f t="shared" si="3"/>
        <v>31.206134939839369</v>
      </c>
      <c r="H4" s="69">
        <f t="shared" si="3"/>
        <v>32.545237282011364</v>
      </c>
      <c r="I4" s="69">
        <f t="shared" si="3"/>
        <v>26.627805686838919</v>
      </c>
      <c r="J4" s="69">
        <f t="shared" si="3"/>
        <v>56.032228409616756</v>
      </c>
      <c r="K4" s="69">
        <f t="shared" si="3"/>
        <v>26.234267215327652</v>
      </c>
      <c r="L4" s="69">
        <f t="shared" si="3"/>
        <v>38.055845457393481</v>
      </c>
      <c r="M4" s="69">
        <f t="shared" si="3"/>
        <v>22.852328640513971</v>
      </c>
      <c r="N4" s="69">
        <f t="shared" si="3"/>
        <v>27.279633359052685</v>
      </c>
      <c r="O4" s="69">
        <f t="shared" si="3"/>
        <v>38.290845737902266</v>
      </c>
      <c r="P4" s="69">
        <f t="shared" si="3"/>
        <v>23.734316394775718</v>
      </c>
      <c r="Q4" s="69">
        <f t="shared" si="3"/>
        <v>26.304195237258678</v>
      </c>
      <c r="R4" s="69">
        <f t="shared" ref="R4:V4" si="4">SUM(R5:R14)</f>
        <v>26.877044214200289</v>
      </c>
      <c r="S4" s="69">
        <f t="shared" si="4"/>
        <v>21.436169486526197</v>
      </c>
      <c r="T4" s="69">
        <f t="shared" si="4"/>
        <v>20.131834672588013</v>
      </c>
      <c r="U4" s="69">
        <f t="shared" si="4"/>
        <v>17.290168039839106</v>
      </c>
      <c r="V4" s="69">
        <f t="shared" si="4"/>
        <v>14.365595993234216</v>
      </c>
      <c r="W4" s="69">
        <f t="shared" ref="W4" si="5">SUM(W5:W14)</f>
        <v>36.859169025882565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0.71002471148330015</v>
      </c>
      <c r="D5" s="72">
        <v>1.5810205032340867</v>
      </c>
      <c r="E5" s="72">
        <v>1.4357557796010274</v>
      </c>
      <c r="F5" s="72">
        <v>1.1107935814583034</v>
      </c>
      <c r="G5" s="72">
        <v>1.8176965546262422</v>
      </c>
      <c r="H5" s="72">
        <v>3.2883921499139541</v>
      </c>
      <c r="I5" s="72">
        <v>1.8220366009632625</v>
      </c>
      <c r="J5" s="72">
        <v>2.0730168058222302</v>
      </c>
      <c r="K5" s="72">
        <v>1.0319025093411518</v>
      </c>
      <c r="L5" s="72">
        <v>2.4053412186086973</v>
      </c>
      <c r="M5" s="72">
        <v>1.571574027159496</v>
      </c>
      <c r="N5" s="72">
        <v>1.1343955830686592</v>
      </c>
      <c r="O5" s="72">
        <v>1.019048800032575</v>
      </c>
      <c r="P5" s="72">
        <v>4.1849337764035044E-2</v>
      </c>
      <c r="Q5" s="72">
        <v>0</v>
      </c>
      <c r="R5" s="72">
        <v>0.37297375729326204</v>
      </c>
      <c r="S5" s="72">
        <v>1.2903011444494126</v>
      </c>
      <c r="T5" s="72">
        <v>0.94491245399636181</v>
      </c>
      <c r="U5" s="72">
        <v>0</v>
      </c>
      <c r="V5" s="72">
        <v>0</v>
      </c>
      <c r="W5" s="72">
        <v>0.54561987472801643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9.8876148364714991E-2</v>
      </c>
      <c r="D6" s="72">
        <v>6.2059311102404695E-2</v>
      </c>
      <c r="E6" s="72">
        <v>4.591775085783055E-2</v>
      </c>
      <c r="F6" s="72">
        <v>4.4050571765587862E-3</v>
      </c>
      <c r="G6" s="72">
        <v>0</v>
      </c>
      <c r="H6" s="72">
        <v>0</v>
      </c>
      <c r="I6" s="72">
        <v>0</v>
      </c>
      <c r="J6" s="72">
        <v>0.10159025127036236</v>
      </c>
      <c r="K6" s="72">
        <v>0.10215700702558357</v>
      </c>
      <c r="L6" s="72">
        <v>0.12911680182313248</v>
      </c>
      <c r="M6" s="72">
        <v>0.11263136409503528</v>
      </c>
      <c r="N6" s="72">
        <v>0.14631397093578929</v>
      </c>
      <c r="O6" s="72">
        <v>9.8546284257642974E-2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0.35921777092518409</v>
      </c>
      <c r="H7" s="72">
        <v>0.12963584403561262</v>
      </c>
      <c r="I7" s="72">
        <v>8.6881584665968487E-2</v>
      </c>
      <c r="J7" s="72">
        <v>0.33890390923104163</v>
      </c>
      <c r="K7" s="72">
        <v>0.30776207432743125</v>
      </c>
      <c r="L7" s="72">
        <v>0.79196278522540209</v>
      </c>
      <c r="M7" s="72">
        <v>0.42020257027512081</v>
      </c>
      <c r="N7" s="72">
        <v>0.41375734930535185</v>
      </c>
      <c r="O7" s="72">
        <v>0.29167273231899649</v>
      </c>
      <c r="P7" s="72">
        <v>0.53223624075073794</v>
      </c>
      <c r="Q7" s="72">
        <v>0.34224850548713115</v>
      </c>
      <c r="R7" s="72">
        <v>1.0859337407094583</v>
      </c>
      <c r="S7" s="72">
        <v>0.9495667756260735</v>
      </c>
      <c r="T7" s="72">
        <v>0.89433177300470235</v>
      </c>
      <c r="U7" s="72">
        <v>0.37189850104577604</v>
      </c>
      <c r="V7" s="72">
        <v>0.27744397002619547</v>
      </c>
      <c r="W7" s="72">
        <v>0.44530214756937198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1.9206566004029182</v>
      </c>
      <c r="D8" s="72">
        <v>2.7215330263431463</v>
      </c>
      <c r="E8" s="72">
        <v>3.2849638007857784</v>
      </c>
      <c r="F8" s="72">
        <v>3.8370995962564334</v>
      </c>
      <c r="G8" s="72">
        <v>4.350282507693481</v>
      </c>
      <c r="H8" s="72">
        <v>4.812674370065416</v>
      </c>
      <c r="I8" s="72">
        <v>3.7204663511224814</v>
      </c>
      <c r="J8" s="72">
        <v>4.2190285277082715</v>
      </c>
      <c r="K8" s="72">
        <v>2.6431239971095302</v>
      </c>
      <c r="L8" s="72">
        <v>3.3063495836256074</v>
      </c>
      <c r="M8" s="72">
        <v>1.5307678676085694</v>
      </c>
      <c r="N8" s="72">
        <v>1.4425179196282947</v>
      </c>
      <c r="O8" s="72">
        <v>2.3207477380198225</v>
      </c>
      <c r="P8" s="72">
        <v>4.4152407056263279</v>
      </c>
      <c r="Q8" s="72">
        <v>5.68987398723156</v>
      </c>
      <c r="R8" s="72">
        <v>6.7979742120933322</v>
      </c>
      <c r="S8" s="72">
        <v>4.788632670416427</v>
      </c>
      <c r="T8" s="72">
        <v>5.1557726472401448</v>
      </c>
      <c r="U8" s="72">
        <v>3.7861267117056592</v>
      </c>
      <c r="V8" s="72">
        <v>3.9901154906747709</v>
      </c>
      <c r="W8" s="72">
        <v>7.453759967560992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7.4583709424197568</v>
      </c>
      <c r="D9" s="72">
        <v>7.4846761225204963</v>
      </c>
      <c r="E9" s="72">
        <v>9.94858739378747</v>
      </c>
      <c r="F9" s="72">
        <v>12.393306962767696</v>
      </c>
      <c r="G9" s="72">
        <v>14.869183104116193</v>
      </c>
      <c r="H9" s="72">
        <v>19.259929975116858</v>
      </c>
      <c r="I9" s="72">
        <v>12.362079261622132</v>
      </c>
      <c r="J9" s="72">
        <v>25.248945101726193</v>
      </c>
      <c r="K9" s="72">
        <v>11.975318255471525</v>
      </c>
      <c r="L9" s="72">
        <v>16.104886066047783</v>
      </c>
      <c r="M9" s="72">
        <v>9.2319436870337661</v>
      </c>
      <c r="N9" s="72">
        <v>12.567180821898747</v>
      </c>
      <c r="O9" s="72">
        <v>15.770999750022238</v>
      </c>
      <c r="P9" s="72">
        <v>9.591727285194569</v>
      </c>
      <c r="Q9" s="72">
        <v>6.4058337772524876</v>
      </c>
      <c r="R9" s="72">
        <v>3.4761778710483826</v>
      </c>
      <c r="S9" s="72">
        <v>4.3743285442970796</v>
      </c>
      <c r="T9" s="72">
        <v>7.6706759975765788</v>
      </c>
      <c r="U9" s="72">
        <v>7.0058843189564044</v>
      </c>
      <c r="V9" s="72">
        <v>5.3219961485858471</v>
      </c>
      <c r="W9" s="72">
        <v>10.928929010321271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12.618381034883793</v>
      </c>
      <c r="D11" s="72">
        <v>11.540565433557957</v>
      </c>
      <c r="E11" s="72">
        <v>10.457417343133164</v>
      </c>
      <c r="F11" s="72">
        <v>9.2420639640335693</v>
      </c>
      <c r="G11" s="72">
        <v>9.2583825964243758</v>
      </c>
      <c r="H11" s="72">
        <v>3.940567277041612</v>
      </c>
      <c r="I11" s="72">
        <v>7.8303257805747979</v>
      </c>
      <c r="J11" s="72">
        <v>22.901208645941612</v>
      </c>
      <c r="K11" s="72">
        <v>9.6939131191528887</v>
      </c>
      <c r="L11" s="72">
        <v>14.860375401848984</v>
      </c>
      <c r="M11" s="72">
        <v>9.679908094503002</v>
      </c>
      <c r="N11" s="72">
        <v>11.119332776056359</v>
      </c>
      <c r="O11" s="72">
        <v>17.83269224763708</v>
      </c>
      <c r="P11" s="72">
        <v>7.2987643845246115</v>
      </c>
      <c r="Q11" s="72">
        <v>12.458941076913195</v>
      </c>
      <c r="R11" s="72">
        <v>14.106556103582626</v>
      </c>
      <c r="S11" s="72">
        <v>8.8951699497926313</v>
      </c>
      <c r="T11" s="72">
        <v>4.4436045702804199</v>
      </c>
      <c r="U11" s="72">
        <v>5.2835821478431599</v>
      </c>
      <c r="V11" s="72">
        <v>3.9534883327660468</v>
      </c>
      <c r="W11" s="72">
        <v>14.911933204349827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0.27427206231923301</v>
      </c>
      <c r="P12" s="72">
        <v>0.38579176688654726</v>
      </c>
      <c r="Q12" s="72">
        <v>0.48691956441069506</v>
      </c>
      <c r="R12" s="72">
        <v>0.6471062195077667</v>
      </c>
      <c r="S12" s="72">
        <v>0.75639415773133001</v>
      </c>
      <c r="T12" s="72">
        <v>0.83305642522922496</v>
      </c>
      <c r="U12" s="72">
        <v>0.58687108786273512</v>
      </c>
      <c r="V12" s="72">
        <v>0.55654065424421684</v>
      </c>
      <c r="W12" s="72">
        <v>2.3619648667988704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3.1209824074889956E-2</v>
      </c>
      <c r="D13" s="74">
        <v>4.4211635404539151E-2</v>
      </c>
      <c r="E13" s="74">
        <v>7.5899111251439069E-2</v>
      </c>
      <c r="F13" s="74">
        <v>0.14722526692952378</v>
      </c>
      <c r="G13" s="74">
        <v>0.38333298453172315</v>
      </c>
      <c r="H13" s="74">
        <v>0.92990313261904667</v>
      </c>
      <c r="I13" s="74">
        <v>0.66538059181109088</v>
      </c>
      <c r="J13" s="74">
        <v>0.8872834243775245</v>
      </c>
      <c r="K13" s="74">
        <v>0.34856952411830916</v>
      </c>
      <c r="L13" s="74">
        <v>0.27017797430333607</v>
      </c>
      <c r="M13" s="74">
        <v>0.19711877226321914</v>
      </c>
      <c r="N13" s="74">
        <v>0.32921341401151438</v>
      </c>
      <c r="O13" s="74">
        <v>0.50937994700512379</v>
      </c>
      <c r="P13" s="74">
        <v>1.3331366651609371</v>
      </c>
      <c r="Q13" s="74">
        <v>0.7694809645945524</v>
      </c>
      <c r="R13" s="74">
        <v>0.22290931737233172</v>
      </c>
      <c r="S13" s="74">
        <v>0.250058617604905</v>
      </c>
      <c r="T13" s="74">
        <v>5.1189375294143372E-2</v>
      </c>
      <c r="U13" s="74">
        <v>0.14726681643570805</v>
      </c>
      <c r="V13" s="74">
        <v>0.16913618810367126</v>
      </c>
      <c r="W13" s="74">
        <v>8.9982344058428206E-4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0.10625593159946436</v>
      </c>
      <c r="D14" s="76">
        <v>0.11623958852208169</v>
      </c>
      <c r="E14" s="76">
        <v>0.1297910005834027</v>
      </c>
      <c r="F14" s="76">
        <v>0.14211615943339867</v>
      </c>
      <c r="G14" s="76">
        <v>0.16803942152217147</v>
      </c>
      <c r="H14" s="76">
        <v>0.18413453321885853</v>
      </c>
      <c r="I14" s="76">
        <v>0.14063551607918864</v>
      </c>
      <c r="J14" s="76">
        <v>0.26225174353952441</v>
      </c>
      <c r="K14" s="76">
        <v>0.13152072878122995</v>
      </c>
      <c r="L14" s="76">
        <v>0.18763562591053778</v>
      </c>
      <c r="M14" s="76">
        <v>0.10818225757576316</v>
      </c>
      <c r="N14" s="76">
        <v>0.12692152414796667</v>
      </c>
      <c r="O14" s="76">
        <v>0.17348617628955013</v>
      </c>
      <c r="P14" s="76">
        <v>0.13557000886795079</v>
      </c>
      <c r="Q14" s="76">
        <v>0.15089736136905751</v>
      </c>
      <c r="R14" s="76">
        <v>0.16741299259313325</v>
      </c>
      <c r="S14" s="76">
        <v>0.13171762660833958</v>
      </c>
      <c r="T14" s="76">
        <v>0.13829142996643837</v>
      </c>
      <c r="U14" s="76">
        <v>0.10853845598966266</v>
      </c>
      <c r="V14" s="76">
        <v>9.6875208833467563E-2</v>
      </c>
      <c r="W14" s="76">
        <v>0.21076013111363276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2.1866728889856285E-5</v>
      </c>
      <c r="E15" s="69">
        <f t="shared" si="6"/>
        <v>4.1081997417612625E-4</v>
      </c>
      <c r="F15" s="69">
        <f t="shared" si="6"/>
        <v>7.5682421990723296E-4</v>
      </c>
      <c r="G15" s="69">
        <f t="shared" si="6"/>
        <v>1.4817140603656615E-3</v>
      </c>
      <c r="H15" s="69">
        <f t="shared" si="6"/>
        <v>3.4097881736593221E-3</v>
      </c>
      <c r="I15" s="69">
        <f t="shared" si="6"/>
        <v>3.0550119833369477E-3</v>
      </c>
      <c r="J15" s="69">
        <f t="shared" si="6"/>
        <v>6.2642304515439905E-3</v>
      </c>
      <c r="K15" s="69">
        <f t="shared" si="6"/>
        <v>4.693892267248069E-3</v>
      </c>
      <c r="L15" s="69">
        <f t="shared" si="6"/>
        <v>1.3672563458219449E-2</v>
      </c>
      <c r="M15" s="69">
        <f t="shared" si="6"/>
        <v>2.787830600958047E-3</v>
      </c>
      <c r="N15" s="69">
        <f t="shared" si="6"/>
        <v>7.240049666592056E-3</v>
      </c>
      <c r="O15" s="69">
        <f t="shared" si="6"/>
        <v>3.4893638898509838E-3</v>
      </c>
      <c r="P15" s="69">
        <f t="shared" si="6"/>
        <v>5.8217613243194384E-3</v>
      </c>
      <c r="Q15" s="69">
        <f t="shared" si="6"/>
        <v>3.8181793147782283E-3</v>
      </c>
      <c r="R15" s="69">
        <f t="shared" si="6"/>
        <v>3.5268746918539801E-3</v>
      </c>
      <c r="S15" s="69">
        <f t="shared" si="6"/>
        <v>2.6200889224630699E-3</v>
      </c>
      <c r="T15" s="69">
        <f t="shared" si="6"/>
        <v>2.9593647589355059E-3</v>
      </c>
      <c r="U15" s="69">
        <f t="shared" si="6"/>
        <v>1.9723835403506309E-3</v>
      </c>
      <c r="V15" s="69">
        <f t="shared" si="6"/>
        <v>2.0344650542318625E-3</v>
      </c>
      <c r="W15" s="69">
        <f t="shared" si="6"/>
        <v>5.894988911962348E-3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2.1866728889856285E-5</v>
      </c>
      <c r="E16" s="72">
        <v>4.1081997417612625E-4</v>
      </c>
      <c r="F16" s="72">
        <v>7.5682421990723296E-4</v>
      </c>
      <c r="G16" s="72">
        <v>1.4817140603656615E-3</v>
      </c>
      <c r="H16" s="72">
        <v>3.4097881736593221E-3</v>
      </c>
      <c r="I16" s="72">
        <v>3.0550119833369477E-3</v>
      </c>
      <c r="J16" s="72">
        <v>6.2642304515439905E-3</v>
      </c>
      <c r="K16" s="72">
        <v>4.693892267248069E-3</v>
      </c>
      <c r="L16" s="72">
        <v>1.3672563458219449E-2</v>
      </c>
      <c r="M16" s="72">
        <v>2.787830600958047E-3</v>
      </c>
      <c r="N16" s="72">
        <v>7.240049666592056E-3</v>
      </c>
      <c r="O16" s="72">
        <v>3.4893638898509838E-3</v>
      </c>
      <c r="P16" s="72">
        <v>5.8217613243194384E-3</v>
      </c>
      <c r="Q16" s="72">
        <v>3.8181793147782283E-3</v>
      </c>
      <c r="R16" s="72">
        <v>3.5268746918539801E-3</v>
      </c>
      <c r="S16" s="72">
        <v>2.6200889224630699E-3</v>
      </c>
      <c r="T16" s="72">
        <v>2.9593647589355059E-3</v>
      </c>
      <c r="U16" s="72">
        <v>1.9723835403506309E-3</v>
      </c>
      <c r="V16" s="72">
        <v>2.0344650542318625E-3</v>
      </c>
      <c r="W16" s="72">
        <v>5.894988911962348E-3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1.2361235338641416</v>
      </c>
      <c r="D17" s="69">
        <f t="shared" si="7"/>
        <v>1.1402672043965723</v>
      </c>
      <c r="E17" s="69">
        <f t="shared" si="7"/>
        <v>1.2199563531738689</v>
      </c>
      <c r="F17" s="69">
        <f t="shared" si="7"/>
        <v>1.560876132103127</v>
      </c>
      <c r="G17" s="69">
        <f t="shared" si="7"/>
        <v>1.6048156948434373</v>
      </c>
      <c r="H17" s="69">
        <f t="shared" si="7"/>
        <v>1.9589657728756109</v>
      </c>
      <c r="I17" s="69">
        <f t="shared" si="7"/>
        <v>1.619252239984307</v>
      </c>
      <c r="J17" s="69">
        <f t="shared" si="7"/>
        <v>3.6106146360122127</v>
      </c>
      <c r="K17" s="69">
        <f t="shared" si="7"/>
        <v>1.7418556607127873</v>
      </c>
      <c r="L17" s="69">
        <f t="shared" si="7"/>
        <v>2.5865198787130113</v>
      </c>
      <c r="M17" s="69">
        <f t="shared" si="7"/>
        <v>1.7507897108913999</v>
      </c>
      <c r="N17" s="69">
        <f t="shared" si="7"/>
        <v>1.7767796726847653</v>
      </c>
      <c r="O17" s="69">
        <f t="shared" si="7"/>
        <v>2.2461187127890536</v>
      </c>
      <c r="P17" s="69">
        <f t="shared" si="7"/>
        <v>1.7615158841217056</v>
      </c>
      <c r="Q17" s="69">
        <f t="shared" si="7"/>
        <v>2.0138913622542596</v>
      </c>
      <c r="R17" s="69">
        <f t="shared" ref="R17:V17" si="8">SUM(R18:R26)</f>
        <v>2.1473849933250135</v>
      </c>
      <c r="S17" s="69">
        <f t="shared" si="8"/>
        <v>1.7308512526317683</v>
      </c>
      <c r="T17" s="69">
        <f t="shared" si="8"/>
        <v>1.7487355479217894</v>
      </c>
      <c r="U17" s="69">
        <f t="shared" si="8"/>
        <v>1.5802872496942473</v>
      </c>
      <c r="V17" s="69">
        <f t="shared" si="8"/>
        <v>1.515919310121435</v>
      </c>
      <c r="W17" s="69">
        <f t="shared" ref="W17" si="9">SUM(W18:W26)</f>
        <v>5.7851175335835325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3.5170066623811523E-2</v>
      </c>
      <c r="D18" s="72">
        <v>7.5502615942253354E-2</v>
      </c>
      <c r="E18" s="72">
        <v>5.3993745517380912E-2</v>
      </c>
      <c r="F18" s="72">
        <v>1.9166993040187534E-2</v>
      </c>
      <c r="G18" s="72">
        <v>4.9566699067056068E-2</v>
      </c>
      <c r="H18" s="72">
        <v>0.1020421372174477</v>
      </c>
      <c r="I18" s="72">
        <v>9.3449949235920773E-2</v>
      </c>
      <c r="J18" s="72">
        <v>9.5614607067150539E-2</v>
      </c>
      <c r="K18" s="72">
        <v>5.9891559779499462E-2</v>
      </c>
      <c r="L18" s="72">
        <v>0.10562781859176953</v>
      </c>
      <c r="M18" s="72">
        <v>4.3719930246458559E-2</v>
      </c>
      <c r="N18" s="72">
        <v>4.8655397301052297E-2</v>
      </c>
      <c r="O18" s="72">
        <v>3.9069696332805222E-2</v>
      </c>
      <c r="P18" s="72">
        <v>2.9869299896706277E-3</v>
      </c>
      <c r="Q18" s="72">
        <v>0</v>
      </c>
      <c r="R18" s="72">
        <v>2.0604477825368443E-2</v>
      </c>
      <c r="S18" s="72">
        <v>7.8161629524748089E-2</v>
      </c>
      <c r="T18" s="72">
        <v>3.262739459013661E-2</v>
      </c>
      <c r="U18" s="72">
        <v>0</v>
      </c>
      <c r="V18" s="72">
        <v>0</v>
      </c>
      <c r="W18" s="72">
        <v>3.2384707680010394E-2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8.5801033385843987E-3</v>
      </c>
      <c r="D19" s="72">
        <v>7.5712683742895186E-3</v>
      </c>
      <c r="E19" s="72">
        <v>5.4002128525173854E-3</v>
      </c>
      <c r="F19" s="72">
        <v>2.4774074980353483E-3</v>
      </c>
      <c r="G19" s="72">
        <v>5.4930744912285749E-3</v>
      </c>
      <c r="H19" s="72">
        <v>8.0682941561150585E-3</v>
      </c>
      <c r="I19" s="72">
        <v>1.9370714276767025E-3</v>
      </c>
      <c r="J19" s="72">
        <v>1.9467703430329679E-3</v>
      </c>
      <c r="K19" s="72">
        <v>6.9772453219536842E-3</v>
      </c>
      <c r="L19" s="72">
        <v>9.2798450235369659E-3</v>
      </c>
      <c r="M19" s="72">
        <v>5.0168862463012102E-3</v>
      </c>
      <c r="N19" s="72">
        <v>2.710694118557832E-3</v>
      </c>
      <c r="O19" s="72">
        <v>2.1971900058496419E-3</v>
      </c>
      <c r="P19" s="72">
        <v>2.2815859746490317E-3</v>
      </c>
      <c r="Q19" s="72">
        <v>2.8993650225014322E-3</v>
      </c>
      <c r="R19" s="72">
        <v>4.9549487608686934E-3</v>
      </c>
      <c r="S19" s="72">
        <v>6.766062555763324E-3</v>
      </c>
      <c r="T19" s="72">
        <v>7.3992514670651608E-3</v>
      </c>
      <c r="U19" s="72">
        <v>5.2048939554520208E-3</v>
      </c>
      <c r="V19" s="72">
        <v>4.3036825897273569E-3</v>
      </c>
      <c r="W19" s="72">
        <v>1.6557495057132568E-2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1.8718537381651062E-2</v>
      </c>
      <c r="H20" s="72">
        <v>7.414855875518581E-3</v>
      </c>
      <c r="I20" s="72">
        <v>5.2507285035336936E-3</v>
      </c>
      <c r="J20" s="72">
        <v>2.2000115880326361E-2</v>
      </c>
      <c r="K20" s="72">
        <v>2.0564519557064037E-2</v>
      </c>
      <c r="L20" s="72">
        <v>5.3027268281519262E-2</v>
      </c>
      <c r="M20" s="72">
        <v>3.1023153420231108E-2</v>
      </c>
      <c r="N20" s="72">
        <v>2.5864696495150802E-2</v>
      </c>
      <c r="O20" s="72">
        <v>1.6369427589932203E-2</v>
      </c>
      <c r="P20" s="72">
        <v>3.4028506300894948E-2</v>
      </c>
      <c r="Q20" s="72">
        <v>2.245197366679105E-2</v>
      </c>
      <c r="R20" s="72">
        <v>7.372615469133155E-2</v>
      </c>
      <c r="S20" s="72">
        <v>6.360855253481662E-2</v>
      </c>
      <c r="T20" s="72">
        <v>6.2760837676592782E-2</v>
      </c>
      <c r="U20" s="72">
        <v>2.7570999220738173E-2</v>
      </c>
      <c r="V20" s="72">
        <v>2.342747958541078E-2</v>
      </c>
      <c r="W20" s="72">
        <v>5.4582241534864483E-2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0.10411948617223023</v>
      </c>
      <c r="D21" s="72">
        <v>0.14088498838022945</v>
      </c>
      <c r="E21" s="72">
        <v>0.17456317312674868</v>
      </c>
      <c r="F21" s="72">
        <v>0.22755930727052331</v>
      </c>
      <c r="G21" s="72">
        <v>0.22910172900414119</v>
      </c>
      <c r="H21" s="72">
        <v>0.27034394618362212</v>
      </c>
      <c r="I21" s="72">
        <v>0.23110078734767775</v>
      </c>
      <c r="J21" s="72">
        <v>0.28653370680683748</v>
      </c>
      <c r="K21" s="72">
        <v>0.18349774821118056</v>
      </c>
      <c r="L21" s="72">
        <v>0.23530390816783639</v>
      </c>
      <c r="M21" s="72">
        <v>0.11661004145612255</v>
      </c>
      <c r="N21" s="72">
        <v>9.2775165626447748E-2</v>
      </c>
      <c r="O21" s="72">
        <v>0.13127532986502258</v>
      </c>
      <c r="P21" s="72">
        <v>0.28490876035710133</v>
      </c>
      <c r="Q21" s="72">
        <v>0.3910871734598641</v>
      </c>
      <c r="R21" s="72">
        <v>0.47810715925858915</v>
      </c>
      <c r="S21" s="72">
        <v>0.33072623064379048</v>
      </c>
      <c r="T21" s="72">
        <v>0.37348587885140033</v>
      </c>
      <c r="U21" s="72">
        <v>0.29087140636579545</v>
      </c>
      <c r="V21" s="72">
        <v>0.34705720206953866</v>
      </c>
      <c r="W21" s="72">
        <v>0.93315368530788767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0.18238720548522816</v>
      </c>
      <c r="D22" s="72">
        <v>0.15547136157528507</v>
      </c>
      <c r="E22" s="72">
        <v>4.8153648320328271E-2</v>
      </c>
      <c r="F22" s="72">
        <v>1.1028081920439511E-2</v>
      </c>
      <c r="G22" s="72">
        <v>4.8441543773998182E-2</v>
      </c>
      <c r="H22" s="72">
        <v>9.4304861668560974E-2</v>
      </c>
      <c r="I22" s="72">
        <v>0.53433702341281952</v>
      </c>
      <c r="J22" s="72">
        <v>0.86387229403408605</v>
      </c>
      <c r="K22" s="72">
        <v>0.59771225399359096</v>
      </c>
      <c r="L22" s="72">
        <v>0.67732003019691001</v>
      </c>
      <c r="M22" s="72">
        <v>0.45933382285880897</v>
      </c>
      <c r="N22" s="72">
        <v>0.42215953888355784</v>
      </c>
      <c r="O22" s="72">
        <v>0.51923517192602497</v>
      </c>
      <c r="P22" s="72">
        <v>0.13550855901246658</v>
      </c>
      <c r="Q22" s="72">
        <v>0.13980342546002186</v>
      </c>
      <c r="R22" s="72">
        <v>7.6848305743236617E-2</v>
      </c>
      <c r="S22" s="72">
        <v>0.16394720762207202</v>
      </c>
      <c r="T22" s="72">
        <v>0.2474736358270887</v>
      </c>
      <c r="U22" s="72">
        <v>0.32531664776942643</v>
      </c>
      <c r="V22" s="72">
        <v>0.35469800407532531</v>
      </c>
      <c r="W22" s="72">
        <v>0.79925384805000099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0.6385158464740941</v>
      </c>
      <c r="D24" s="72">
        <v>0.55000273242564524</v>
      </c>
      <c r="E24" s="72">
        <v>0.51102234625978549</v>
      </c>
      <c r="F24" s="72">
        <v>0.4990906285545495</v>
      </c>
      <c r="G24" s="72">
        <v>0.43431417150096974</v>
      </c>
      <c r="H24" s="72">
        <v>0.13965501993049373</v>
      </c>
      <c r="I24" s="72">
        <v>0.35962989510278909</v>
      </c>
      <c r="J24" s="72">
        <v>1.4542046415363323</v>
      </c>
      <c r="K24" s="72">
        <v>0.6354473149236336</v>
      </c>
      <c r="L24" s="72">
        <v>0.98564814844866488</v>
      </c>
      <c r="M24" s="72">
        <v>0.60437252940983244</v>
      </c>
      <c r="N24" s="72">
        <v>0.70619231927243253</v>
      </c>
      <c r="O24" s="72">
        <v>1.0259228366198561</v>
      </c>
      <c r="P24" s="72">
        <v>0.47971893178348052</v>
      </c>
      <c r="Q24" s="72">
        <v>0.81096121600307336</v>
      </c>
      <c r="R24" s="72">
        <v>0.99922835153532819</v>
      </c>
      <c r="S24" s="72">
        <v>0.62459066022760312</v>
      </c>
      <c r="T24" s="72">
        <v>0.30859707167201944</v>
      </c>
      <c r="U24" s="72">
        <v>0.40017344612474853</v>
      </c>
      <c r="V24" s="72">
        <v>0.31437194199154544</v>
      </c>
      <c r="W24" s="72">
        <v>2.0548475924482177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0.2673508257701932</v>
      </c>
      <c r="D25" s="74">
        <v>0.21083423769886958</v>
      </c>
      <c r="E25" s="74">
        <v>0.42682322709710813</v>
      </c>
      <c r="F25" s="74">
        <v>0.80155371381939178</v>
      </c>
      <c r="G25" s="74">
        <v>0.81917993962439273</v>
      </c>
      <c r="H25" s="74">
        <v>1.3371366578438528</v>
      </c>
      <c r="I25" s="74">
        <v>0.39354678495388951</v>
      </c>
      <c r="J25" s="74">
        <v>0.88644250034444694</v>
      </c>
      <c r="K25" s="74">
        <v>0.23776501892586496</v>
      </c>
      <c r="L25" s="74">
        <v>0.52031286000277455</v>
      </c>
      <c r="M25" s="74">
        <v>0.49071334725364513</v>
      </c>
      <c r="N25" s="74">
        <v>0.47842186098756639</v>
      </c>
      <c r="O25" s="74">
        <v>0.51204906044956278</v>
      </c>
      <c r="P25" s="74">
        <v>0.82208261070344246</v>
      </c>
      <c r="Q25" s="74">
        <v>0.6466882086420076</v>
      </c>
      <c r="R25" s="74">
        <v>0.49391559551029091</v>
      </c>
      <c r="S25" s="74">
        <v>0.46305090952297462</v>
      </c>
      <c r="T25" s="74">
        <v>0.71639147783748647</v>
      </c>
      <c r="U25" s="74">
        <v>0.53114985625808664</v>
      </c>
      <c r="V25" s="74">
        <v>0.47206099980988758</v>
      </c>
      <c r="W25" s="74">
        <v>1.8943379635054183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2.1706637666523871</v>
      </c>
      <c r="D27" s="69">
        <f t="shared" si="10"/>
        <v>1.9503191114494847</v>
      </c>
      <c r="E27" s="69">
        <f t="shared" si="10"/>
        <v>1.9611035607391278</v>
      </c>
      <c r="F27" s="69">
        <f t="shared" si="10"/>
        <v>2.0573716130045057</v>
      </c>
      <c r="G27" s="69">
        <f t="shared" si="10"/>
        <v>1.9354292353975</v>
      </c>
      <c r="H27" s="69">
        <f t="shared" si="10"/>
        <v>2.075073977795665</v>
      </c>
      <c r="I27" s="69">
        <f t="shared" si="10"/>
        <v>2.0639097295007565</v>
      </c>
      <c r="J27" s="69">
        <f t="shared" si="10"/>
        <v>4.6906953135451079</v>
      </c>
      <c r="K27" s="69">
        <f t="shared" si="10"/>
        <v>2.2372928625971116</v>
      </c>
      <c r="L27" s="69">
        <f t="shared" si="10"/>
        <v>3.3209110098020438</v>
      </c>
      <c r="M27" s="69">
        <f t="shared" si="10"/>
        <v>2.2314649817789984</v>
      </c>
      <c r="N27" s="69">
        <f t="shared" si="10"/>
        <v>2.083404360821393</v>
      </c>
      <c r="O27" s="69">
        <f t="shared" si="10"/>
        <v>2.5059938200050302</v>
      </c>
      <c r="P27" s="69">
        <f t="shared" si="10"/>
        <v>1.7641352093370331</v>
      </c>
      <c r="Q27" s="69">
        <f t="shared" si="10"/>
        <v>1.8436069048343247</v>
      </c>
      <c r="R27" s="69">
        <f t="shared" ref="R27:V27" si="11">SUM(R28:R32)</f>
        <v>1.9263296371577296</v>
      </c>
      <c r="S27" s="69">
        <f t="shared" si="11"/>
        <v>1.5016435409194175</v>
      </c>
      <c r="T27" s="69">
        <f t="shared" si="11"/>
        <v>1.6885851986316998</v>
      </c>
      <c r="U27" s="69">
        <f t="shared" si="11"/>
        <v>1.6028901522452144</v>
      </c>
      <c r="V27" s="69">
        <f t="shared" si="11"/>
        <v>1.3862221999765227</v>
      </c>
      <c r="W27" s="69">
        <f t="shared" ref="W27" si="12">SUM(W28:W32)</f>
        <v>3.7721430566233884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1.5425055642695094E-3</v>
      </c>
      <c r="D28" s="72">
        <v>6.112240943317063E-3</v>
      </c>
      <c r="E28" s="72">
        <v>6.1134883780446974E-3</v>
      </c>
      <c r="F28" s="72">
        <v>3.7034887429463073E-3</v>
      </c>
      <c r="G28" s="72">
        <v>5.0849149004364288E-3</v>
      </c>
      <c r="H28" s="72">
        <v>1.0071531956835007E-2</v>
      </c>
      <c r="I28" s="72">
        <v>5.2725988351469731E-3</v>
      </c>
      <c r="J28" s="72">
        <v>1.2832927128752156E-2</v>
      </c>
      <c r="K28" s="72">
        <v>6.4193146073166099E-3</v>
      </c>
      <c r="L28" s="72">
        <v>1.6298303522133614E-2</v>
      </c>
      <c r="M28" s="72">
        <v>1.1039376033663853E-2</v>
      </c>
      <c r="N28" s="72">
        <v>7.3379230682469338E-3</v>
      </c>
      <c r="O28" s="72">
        <v>6.3806511323090849E-3</v>
      </c>
      <c r="P28" s="72">
        <v>4.9644322713263188E-4</v>
      </c>
      <c r="Q28" s="72">
        <v>0</v>
      </c>
      <c r="R28" s="72">
        <v>1.8991708662669316E-3</v>
      </c>
      <c r="S28" s="72">
        <v>9.0961406063079387E-3</v>
      </c>
      <c r="T28" s="72">
        <v>8.0081537208625212E-3</v>
      </c>
      <c r="U28" s="72">
        <v>0</v>
      </c>
      <c r="V28" s="72">
        <v>0</v>
      </c>
      <c r="W28" s="72">
        <v>7.209288314363323E-3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1.884656693840683</v>
      </c>
      <c r="D29" s="72">
        <v>1.5324671410057384</v>
      </c>
      <c r="E29" s="72">
        <v>1.2550696037560887</v>
      </c>
      <c r="F29" s="72">
        <v>0.87026026436757842</v>
      </c>
      <c r="G29" s="72">
        <v>0.93427852147254908</v>
      </c>
      <c r="H29" s="72">
        <v>0.51659732660766267</v>
      </c>
      <c r="I29" s="72">
        <v>0.16346956556524087</v>
      </c>
      <c r="J29" s="72">
        <v>0.89100319638362602</v>
      </c>
      <c r="K29" s="72">
        <v>1.4798422107838591</v>
      </c>
      <c r="L29" s="72">
        <v>2.4241400338096715</v>
      </c>
      <c r="M29" s="72">
        <v>1.4923510218987008</v>
      </c>
      <c r="N29" s="72">
        <v>0.97864718663653549</v>
      </c>
      <c r="O29" s="72">
        <v>0.97888050834568285</v>
      </c>
      <c r="P29" s="72">
        <v>0.59145080557791219</v>
      </c>
      <c r="Q29" s="72">
        <v>1.0643626378311071</v>
      </c>
      <c r="R29" s="72">
        <v>1.0801432831141558</v>
      </c>
      <c r="S29" s="72">
        <v>0.98336552040852487</v>
      </c>
      <c r="T29" s="72">
        <v>0.92057063562686647</v>
      </c>
      <c r="U29" s="72">
        <v>0.56065835334127012</v>
      </c>
      <c r="V29" s="72">
        <v>0.18303145889346417</v>
      </c>
      <c r="W29" s="72">
        <v>0.50022158810494632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0.15107113465638605</v>
      </c>
      <c r="D30" s="72">
        <v>0.20806763178119297</v>
      </c>
      <c r="E30" s="72">
        <v>0.25052886832737997</v>
      </c>
      <c r="F30" s="72">
        <v>0.29288774910178295</v>
      </c>
      <c r="G30" s="72">
        <v>0.28838782331628127</v>
      </c>
      <c r="H30" s="72">
        <v>0.33652422664573106</v>
      </c>
      <c r="I30" s="72">
        <v>0.29684223704581181</v>
      </c>
      <c r="J30" s="72">
        <v>0.36619816112766967</v>
      </c>
      <c r="K30" s="72">
        <v>0.22240558387334172</v>
      </c>
      <c r="L30" s="72">
        <v>0.26278415164278091</v>
      </c>
      <c r="M30" s="72">
        <v>0.14328269660192167</v>
      </c>
      <c r="N30" s="72">
        <v>0.11492826965025496</v>
      </c>
      <c r="O30" s="72">
        <v>0.15611910853789512</v>
      </c>
      <c r="P30" s="72">
        <v>0.31734958151131631</v>
      </c>
      <c r="Q30" s="72">
        <v>0.35885117836298447</v>
      </c>
      <c r="R30" s="72">
        <v>0.43906285031679387</v>
      </c>
      <c r="S30" s="72">
        <v>0.28924614936920429</v>
      </c>
      <c r="T30" s="72">
        <v>0.40566684963153365</v>
      </c>
      <c r="U30" s="72">
        <v>0.34748416907315888</v>
      </c>
      <c r="V30" s="72">
        <v>0.40022260124347481</v>
      </c>
      <c r="W30" s="72">
        <v>0.72240780904831947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2.58243827265244E-2</v>
      </c>
      <c r="D31" s="72">
        <v>3.7970473088877875E-2</v>
      </c>
      <c r="E31" s="72">
        <v>5.767710804393078E-2</v>
      </c>
      <c r="F31" s="72">
        <v>7.4663819954110297E-2</v>
      </c>
      <c r="G31" s="72">
        <v>8.3830858331309335E-2</v>
      </c>
      <c r="H31" s="72">
        <v>0.11755630282370914</v>
      </c>
      <c r="I31" s="72">
        <v>6.0548424369413857E-2</v>
      </c>
      <c r="J31" s="72">
        <v>0.35294040786011349</v>
      </c>
      <c r="K31" s="72">
        <v>0.22948697446024791</v>
      </c>
      <c r="L31" s="72">
        <v>0.27390858571969845</v>
      </c>
      <c r="M31" s="72">
        <v>0.16016038327941756</v>
      </c>
      <c r="N31" s="72">
        <v>0.1636076291676557</v>
      </c>
      <c r="O31" s="72">
        <v>0.22421125862453437</v>
      </c>
      <c r="P31" s="72">
        <v>0.1867680102387394</v>
      </c>
      <c r="Q31" s="72">
        <v>0.15579272659646601</v>
      </c>
      <c r="R31" s="72">
        <v>5.6778895185793099E-2</v>
      </c>
      <c r="S31" s="72">
        <v>6.1957308941369596E-2</v>
      </c>
      <c r="T31" s="72">
        <v>4.3706249079607275E-2</v>
      </c>
      <c r="U31" s="72">
        <v>8.6030630556074544E-2</v>
      </c>
      <c r="V31" s="72">
        <v>0.12183459160092652</v>
      </c>
      <c r="W31" s="72">
        <v>0.40644276305748039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0.1075690498645244</v>
      </c>
      <c r="D32" s="77">
        <v>0.16570162463035834</v>
      </c>
      <c r="E32" s="77">
        <v>0.39171449223368365</v>
      </c>
      <c r="F32" s="77">
        <v>0.81585629083808764</v>
      </c>
      <c r="G32" s="77">
        <v>0.62384711737692378</v>
      </c>
      <c r="H32" s="77">
        <v>1.0943245897617273</v>
      </c>
      <c r="I32" s="77">
        <v>1.537776903685143</v>
      </c>
      <c r="J32" s="77">
        <v>3.0677206210449466</v>
      </c>
      <c r="K32" s="77">
        <v>0.29913877887234619</v>
      </c>
      <c r="L32" s="77">
        <v>0.34377993510775917</v>
      </c>
      <c r="M32" s="77">
        <v>0.42463150396529481</v>
      </c>
      <c r="N32" s="77">
        <v>0.8188833522986998</v>
      </c>
      <c r="O32" s="77">
        <v>1.140402293364609</v>
      </c>
      <c r="P32" s="77">
        <v>0.66807036878193249</v>
      </c>
      <c r="Q32" s="77">
        <v>0.26460036204376719</v>
      </c>
      <c r="R32" s="77">
        <v>0.34844543767471997</v>
      </c>
      <c r="S32" s="77">
        <v>0.15797842159401082</v>
      </c>
      <c r="T32" s="77">
        <v>0.31063331057283017</v>
      </c>
      <c r="U32" s="77">
        <v>0.60871699927471079</v>
      </c>
      <c r="V32" s="77">
        <v>0.68113354823865735</v>
      </c>
      <c r="W32" s="77">
        <v>2.1358616080982791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16.905525486170262</v>
      </c>
      <c r="D3" s="65">
        <f t="shared" si="0"/>
        <v>17.074329742512269</v>
      </c>
      <c r="E3" s="65">
        <f t="shared" si="0"/>
        <v>18.149936633932697</v>
      </c>
      <c r="F3" s="65">
        <f t="shared" si="0"/>
        <v>19.312056326718519</v>
      </c>
      <c r="G3" s="65">
        <f t="shared" si="0"/>
        <v>22.001327489101715</v>
      </c>
      <c r="H3" s="65">
        <f t="shared" si="0"/>
        <v>22.60895868761795</v>
      </c>
      <c r="I3" s="65">
        <f t="shared" si="0"/>
        <v>19.876572010197179</v>
      </c>
      <c r="J3" s="65">
        <f t="shared" si="0"/>
        <v>43.631589322235804</v>
      </c>
      <c r="K3" s="65">
        <f t="shared" si="0"/>
        <v>20.37553685266456</v>
      </c>
      <c r="L3" s="65">
        <f t="shared" si="0"/>
        <v>30.094936492477178</v>
      </c>
      <c r="M3" s="65">
        <f t="shared" si="0"/>
        <v>18.702848268730406</v>
      </c>
      <c r="N3" s="65">
        <f t="shared" si="0"/>
        <v>22.089059236242626</v>
      </c>
      <c r="O3" s="65">
        <f t="shared" si="0"/>
        <v>31.982402538621717</v>
      </c>
      <c r="P3" s="65">
        <f t="shared" si="0"/>
        <v>20.66942162832823</v>
      </c>
      <c r="Q3" s="65">
        <f t="shared" si="0"/>
        <v>24.143256395940679</v>
      </c>
      <c r="R3" s="65">
        <f t="shared" ref="R3:V3" si="1">SUM(R4,R15,R17,R27)</f>
        <v>25.797236438306502</v>
      </c>
      <c r="S3" s="65">
        <f t="shared" si="1"/>
        <v>20.963988170952113</v>
      </c>
      <c r="T3" s="65">
        <f t="shared" si="1"/>
        <v>19.854808148725983</v>
      </c>
      <c r="U3" s="65">
        <f t="shared" si="1"/>
        <v>17.410914196224308</v>
      </c>
      <c r="V3" s="65">
        <f t="shared" si="1"/>
        <v>15.009714121294508</v>
      </c>
      <c r="W3" s="65">
        <f t="shared" ref="W3" si="2">SUM(W4,W15,W17,W27)</f>
        <v>43.726945564101257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14.792479629294487</v>
      </c>
      <c r="D4" s="69">
        <f t="shared" si="3"/>
        <v>15.145190938172432</v>
      </c>
      <c r="E4" s="69">
        <f t="shared" si="3"/>
        <v>16.125167339628113</v>
      </c>
      <c r="F4" s="69">
        <f t="shared" si="3"/>
        <v>16.947719215497159</v>
      </c>
      <c r="G4" s="69">
        <f t="shared" si="3"/>
        <v>19.714716111568752</v>
      </c>
      <c r="H4" s="69">
        <f t="shared" si="3"/>
        <v>19.981663002055218</v>
      </c>
      <c r="I4" s="69">
        <f t="shared" si="3"/>
        <v>17.325602239656043</v>
      </c>
      <c r="J4" s="69">
        <f t="shared" si="3"/>
        <v>37.805976794773073</v>
      </c>
      <c r="K4" s="69">
        <f t="shared" si="3"/>
        <v>17.767160419914724</v>
      </c>
      <c r="L4" s="69">
        <f t="shared" si="3"/>
        <v>26.193637559362578</v>
      </c>
      <c r="M4" s="69">
        <f t="shared" si="3"/>
        <v>16.054246960536528</v>
      </c>
      <c r="N4" s="69">
        <f t="shared" si="3"/>
        <v>19.382460062004284</v>
      </c>
      <c r="O4" s="69">
        <f t="shared" si="3"/>
        <v>28.575673526726625</v>
      </c>
      <c r="P4" s="69">
        <f t="shared" si="3"/>
        <v>18.17684380853278</v>
      </c>
      <c r="Q4" s="69">
        <f t="shared" si="3"/>
        <v>21.40940089582087</v>
      </c>
      <c r="R4" s="69">
        <f t="shared" ref="R4:V4" si="4">SUM(R5:R14)</f>
        <v>22.827766225670779</v>
      </c>
      <c r="S4" s="69">
        <f t="shared" si="4"/>
        <v>18.625319006155948</v>
      </c>
      <c r="T4" s="69">
        <f t="shared" si="4"/>
        <v>17.366481068230186</v>
      </c>
      <c r="U4" s="69">
        <f t="shared" si="4"/>
        <v>14.988031735764242</v>
      </c>
      <c r="V4" s="69">
        <f t="shared" si="4"/>
        <v>12.727146925413127</v>
      </c>
      <c r="W4" s="69">
        <f t="shared" ref="W4" si="5">SUM(W5:W14)</f>
        <v>35.907682890413028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0.41979828138243186</v>
      </c>
      <c r="D5" s="72">
        <v>0.94208490480229479</v>
      </c>
      <c r="E5" s="72">
        <v>0.86249406084198099</v>
      </c>
      <c r="F5" s="72">
        <v>0.6728567313660353</v>
      </c>
      <c r="G5" s="72">
        <v>1.1105461092598186</v>
      </c>
      <c r="H5" s="72">
        <v>2.0268461461191243</v>
      </c>
      <c r="I5" s="72">
        <v>1.1331961568414894</v>
      </c>
      <c r="J5" s="72">
        <v>1.301227843390492</v>
      </c>
      <c r="K5" s="72">
        <v>0.65384262837980445</v>
      </c>
      <c r="L5" s="72">
        <v>1.538691497667299</v>
      </c>
      <c r="M5" s="72">
        <v>1.0150825667671108</v>
      </c>
      <c r="N5" s="72">
        <v>0.73955985264492363</v>
      </c>
      <c r="O5" s="72">
        <v>0.67025060644224521</v>
      </c>
      <c r="P5" s="72">
        <v>2.7778297796979778E-2</v>
      </c>
      <c r="Q5" s="72">
        <v>0</v>
      </c>
      <c r="R5" s="72">
        <v>0.2565357220930285</v>
      </c>
      <c r="S5" s="72">
        <v>0.9123969727494925</v>
      </c>
      <c r="T5" s="72">
        <v>0.68729780588162337</v>
      </c>
      <c r="U5" s="72">
        <v>0</v>
      </c>
      <c r="V5" s="72">
        <v>0</v>
      </c>
      <c r="W5" s="72">
        <v>0.42082480938440464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5.4610135232460937E-2</v>
      </c>
      <c r="D6" s="72">
        <v>3.465223336958078E-2</v>
      </c>
      <c r="E6" s="72">
        <v>2.5927322387365077E-2</v>
      </c>
      <c r="F6" s="72">
        <v>2.5148026594755302E-3</v>
      </c>
      <c r="G6" s="72">
        <v>0</v>
      </c>
      <c r="H6" s="72">
        <v>0</v>
      </c>
      <c r="I6" s="72">
        <v>0</v>
      </c>
      <c r="J6" s="72">
        <v>6.0730087988978804E-2</v>
      </c>
      <c r="K6" s="72">
        <v>6.1856498493952139E-2</v>
      </c>
      <c r="L6" s="72">
        <v>7.9251892959038728E-2</v>
      </c>
      <c r="M6" s="72">
        <v>7.0625993124722425E-2</v>
      </c>
      <c r="N6" s="72">
        <v>9.4598521988677908E-2</v>
      </c>
      <c r="O6" s="72">
        <v>6.6320910538531411E-2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0.19503443191214637</v>
      </c>
      <c r="H7" s="72">
        <v>7.1184843596931779E-2</v>
      </c>
      <c r="I7" s="72">
        <v>4.8260153605223247E-2</v>
      </c>
      <c r="J7" s="72">
        <v>0.19053269165078396</v>
      </c>
      <c r="K7" s="72">
        <v>0.17525987424453021</v>
      </c>
      <c r="L7" s="72">
        <v>0.45718987664165073</v>
      </c>
      <c r="M7" s="72">
        <v>0.24784605533016146</v>
      </c>
      <c r="N7" s="72">
        <v>0.2516853192664692</v>
      </c>
      <c r="O7" s="72">
        <v>0.18473788287238058</v>
      </c>
      <c r="P7" s="72">
        <v>0.35240780307763253</v>
      </c>
      <c r="Q7" s="72">
        <v>0.23475597965545053</v>
      </c>
      <c r="R7" s="72">
        <v>0.7575059553435447</v>
      </c>
      <c r="S7" s="72">
        <v>0.67028932128000662</v>
      </c>
      <c r="T7" s="72">
        <v>0.63675567140629719</v>
      </c>
      <c r="U7" s="72">
        <v>0.26655554237034457</v>
      </c>
      <c r="V7" s="72">
        <v>0.19999987251839207</v>
      </c>
      <c r="W7" s="72">
        <v>0.32218964574348663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1.0633669465579247</v>
      </c>
      <c r="D8" s="72">
        <v>1.5328151320910608</v>
      </c>
      <c r="E8" s="72">
        <v>1.8815999417840572</v>
      </c>
      <c r="F8" s="72">
        <v>2.2341431807837484</v>
      </c>
      <c r="G8" s="72">
        <v>2.5740571458597965</v>
      </c>
      <c r="H8" s="72">
        <v>2.8930521196071846</v>
      </c>
      <c r="I8" s="72">
        <v>2.2716275324026505</v>
      </c>
      <c r="J8" s="72">
        <v>2.6164180635342977</v>
      </c>
      <c r="K8" s="72">
        <v>1.665022658599121</v>
      </c>
      <c r="L8" s="72">
        <v>2.1160608757967903</v>
      </c>
      <c r="M8" s="72">
        <v>0.99938535218976721</v>
      </c>
      <c r="N8" s="72">
        <v>0.96560694340244191</v>
      </c>
      <c r="O8" s="72">
        <v>1.6014693629034222</v>
      </c>
      <c r="P8" s="72">
        <v>3.1482806002138397</v>
      </c>
      <c r="Q8" s="72">
        <v>4.1682353330835404</v>
      </c>
      <c r="R8" s="72">
        <v>5.0558482242615073</v>
      </c>
      <c r="S8" s="72">
        <v>3.6029590359770327</v>
      </c>
      <c r="T8" s="72">
        <v>3.91513692764789</v>
      </c>
      <c r="U8" s="72">
        <v>2.8972876872495199</v>
      </c>
      <c r="V8" s="72">
        <v>3.0739528788111459</v>
      </c>
      <c r="W8" s="72">
        <v>5.7697388099406615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3.9129779937382385</v>
      </c>
      <c r="D9" s="72">
        <v>4.0098872704701938</v>
      </c>
      <c r="E9" s="72">
        <v>5.4414359623927009</v>
      </c>
      <c r="F9" s="72">
        <v>6.9186849915628512</v>
      </c>
      <c r="G9" s="72">
        <v>8.4702007332564158</v>
      </c>
      <c r="H9" s="72">
        <v>11.192090869420181</v>
      </c>
      <c r="I9" s="72">
        <v>7.3260354656270232</v>
      </c>
      <c r="J9" s="72">
        <v>15.254251991164224</v>
      </c>
      <c r="K9" s="72">
        <v>7.3726876040519942</v>
      </c>
      <c r="L9" s="72">
        <v>10.099177843598087</v>
      </c>
      <c r="M9" s="72">
        <v>5.8864277678889563</v>
      </c>
      <c r="N9" s="72">
        <v>8.1283615267481011</v>
      </c>
      <c r="O9" s="72">
        <v>10.320210467760178</v>
      </c>
      <c r="P9" s="72">
        <v>6.3403598748618828</v>
      </c>
      <c r="Q9" s="72">
        <v>4.2850837985217298</v>
      </c>
      <c r="R9" s="72">
        <v>2.3658825741990861</v>
      </c>
      <c r="S9" s="72">
        <v>3.0343481887497039</v>
      </c>
      <c r="T9" s="72">
        <v>5.4216960048929845</v>
      </c>
      <c r="U9" s="72">
        <v>5.0365894546271113</v>
      </c>
      <c r="V9" s="72">
        <v>3.8800081103933879</v>
      </c>
      <c r="W9" s="72">
        <v>8.0569133775017807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9.2146568951775727</v>
      </c>
      <c r="D11" s="72">
        <v>8.4798073347212988</v>
      </c>
      <c r="E11" s="72">
        <v>7.7325368469897224</v>
      </c>
      <c r="F11" s="72">
        <v>6.8769798402860944</v>
      </c>
      <c r="G11" s="72">
        <v>6.9333531892197957</v>
      </c>
      <c r="H11" s="72">
        <v>2.9702073720900688</v>
      </c>
      <c r="I11" s="72">
        <v>5.9412894465012878</v>
      </c>
      <c r="J11" s="72">
        <v>17.496009844941327</v>
      </c>
      <c r="K11" s="72">
        <v>7.4595128462479634</v>
      </c>
      <c r="L11" s="72">
        <v>11.522104140877349</v>
      </c>
      <c r="M11" s="72">
        <v>7.583834047651421</v>
      </c>
      <c r="N11" s="72">
        <v>8.8334774152306714</v>
      </c>
      <c r="O11" s="72">
        <v>14.422770288847262</v>
      </c>
      <c r="P11" s="72">
        <v>6.0252627151265568</v>
      </c>
      <c r="Q11" s="72">
        <v>10.481805185396725</v>
      </c>
      <c r="R11" s="72">
        <v>12.038633452411784</v>
      </c>
      <c r="S11" s="72">
        <v>7.695899942018066</v>
      </c>
      <c r="T11" s="72">
        <v>3.8949991970722153</v>
      </c>
      <c r="U11" s="72">
        <v>4.6887434757245527</v>
      </c>
      <c r="V11" s="72">
        <v>3.5491650320781276</v>
      </c>
      <c r="W11" s="72">
        <v>13.528549267941234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0.75427364806159436</v>
      </c>
      <c r="P12" s="72">
        <v>1.1240625273397855</v>
      </c>
      <c r="Q12" s="72">
        <v>1.4839971724536418</v>
      </c>
      <c r="R12" s="72">
        <v>2.0064095134651758</v>
      </c>
      <c r="S12" s="72">
        <v>2.370575006050724</v>
      </c>
      <c r="T12" s="72">
        <v>2.628715452351539</v>
      </c>
      <c r="U12" s="72">
        <v>1.8618991122963102</v>
      </c>
      <c r="V12" s="72">
        <v>1.7771471937944925</v>
      </c>
      <c r="W12" s="72">
        <v>7.597902130212745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2.0813445606392662E-2</v>
      </c>
      <c r="D13" s="74">
        <v>2.9704474195922492E-2</v>
      </c>
      <c r="E13" s="74">
        <v>5.1382204648885425E-2</v>
      </c>
      <c r="F13" s="74">
        <v>0.10042350940555513</v>
      </c>
      <c r="G13" s="74">
        <v>0.26348508053860853</v>
      </c>
      <c r="H13" s="74">
        <v>0.64414711800286539</v>
      </c>
      <c r="I13" s="74">
        <v>0.46455796859918025</v>
      </c>
      <c r="J13" s="74">
        <v>0.62455452856344995</v>
      </c>
      <c r="K13" s="74">
        <v>0.24745758111612973</v>
      </c>
      <c r="L13" s="74">
        <v>0.19352580591182406</v>
      </c>
      <c r="M13" s="74">
        <v>0.14286292000862386</v>
      </c>
      <c r="N13" s="74">
        <v>0.24224895857503309</v>
      </c>
      <c r="O13" s="74">
        <v>0.38215418301146303</v>
      </c>
      <c r="P13" s="74">
        <v>1.0231219812481538</v>
      </c>
      <c r="Q13" s="74">
        <v>0.60462606534072627</v>
      </c>
      <c r="R13" s="74">
        <v>0.17953779130352068</v>
      </c>
      <c r="S13" s="74">
        <v>0.20713291272258405</v>
      </c>
      <c r="T13" s="74">
        <v>4.3588579011196123E-2</v>
      </c>
      <c r="U13" s="74">
        <v>0.12841800750673887</v>
      </c>
      <c r="V13" s="74">
        <v>0.14999862898411467</v>
      </c>
      <c r="W13" s="74">
        <v>8.0471857508218993E-4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0.10625593159946436</v>
      </c>
      <c r="D14" s="76">
        <v>0.11623958852208169</v>
      </c>
      <c r="E14" s="76">
        <v>0.1297910005834027</v>
      </c>
      <c r="F14" s="76">
        <v>0.14211615943339867</v>
      </c>
      <c r="G14" s="76">
        <v>0.16803942152217147</v>
      </c>
      <c r="H14" s="76">
        <v>0.18413453321885853</v>
      </c>
      <c r="I14" s="76">
        <v>0.14063551607918864</v>
      </c>
      <c r="J14" s="76">
        <v>0.26225174353952441</v>
      </c>
      <c r="K14" s="76">
        <v>0.13152072878122995</v>
      </c>
      <c r="L14" s="76">
        <v>0.18763562591053778</v>
      </c>
      <c r="M14" s="76">
        <v>0.10818225757576316</v>
      </c>
      <c r="N14" s="76">
        <v>0.12692152414796667</v>
      </c>
      <c r="O14" s="76">
        <v>0.17348617628955013</v>
      </c>
      <c r="P14" s="76">
        <v>0.13557000886795079</v>
      </c>
      <c r="Q14" s="76">
        <v>0.15089736136905751</v>
      </c>
      <c r="R14" s="76">
        <v>0.16741299259313325</v>
      </c>
      <c r="S14" s="76">
        <v>0.13171762660833958</v>
      </c>
      <c r="T14" s="76">
        <v>0.13829142996643837</v>
      </c>
      <c r="U14" s="76">
        <v>0.10853845598966266</v>
      </c>
      <c r="V14" s="76">
        <v>9.6875208833467563E-2</v>
      </c>
      <c r="W14" s="76">
        <v>0.21076013111363276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6.0001717407729397E-5</v>
      </c>
      <c r="E15" s="69">
        <f t="shared" si="6"/>
        <v>1.1673784186125627E-3</v>
      </c>
      <c r="F15" s="69">
        <f t="shared" si="6"/>
        <v>2.2245293132680606E-3</v>
      </c>
      <c r="G15" s="69">
        <f t="shared" si="6"/>
        <v>4.5013527624736954E-3</v>
      </c>
      <c r="H15" s="69">
        <f t="shared" si="6"/>
        <v>1.0697869985487723E-2</v>
      </c>
      <c r="I15" s="69">
        <f t="shared" si="6"/>
        <v>9.891774098365393E-3</v>
      </c>
      <c r="J15" s="69">
        <f t="shared" si="6"/>
        <v>2.0923835387334614E-2</v>
      </c>
      <c r="K15" s="69">
        <f t="shared" si="6"/>
        <v>1.6170759995318657E-2</v>
      </c>
      <c r="L15" s="69">
        <f t="shared" si="6"/>
        <v>4.857344625968682E-2</v>
      </c>
      <c r="M15" s="69">
        <f t="shared" si="6"/>
        <v>1.0262252985715932E-2</v>
      </c>
      <c r="N15" s="69">
        <f t="shared" si="6"/>
        <v>2.7775908339096843E-2</v>
      </c>
      <c r="O15" s="69">
        <f t="shared" si="6"/>
        <v>1.4033955986901428E-2</v>
      </c>
      <c r="P15" s="69">
        <f t="shared" si="6"/>
        <v>2.4585841364713226E-2</v>
      </c>
      <c r="Q15" s="69">
        <f t="shared" si="6"/>
        <v>1.678462092219914E-2</v>
      </c>
      <c r="R15" s="69">
        <f t="shared" si="6"/>
        <v>1.5886573528989385E-2</v>
      </c>
      <c r="S15" s="69">
        <f t="shared" si="6"/>
        <v>1.2028203707549515E-2</v>
      </c>
      <c r="T15" s="69">
        <f t="shared" si="6"/>
        <v>1.3799197781908872E-2</v>
      </c>
      <c r="U15" s="69">
        <f t="shared" si="6"/>
        <v>9.3265282619251783E-3</v>
      </c>
      <c r="V15" s="69">
        <f t="shared" si="6"/>
        <v>9.7562976896055833E-3</v>
      </c>
      <c r="W15" s="69">
        <f t="shared" si="6"/>
        <v>2.8655882792274351E-2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6.0001717407729397E-5</v>
      </c>
      <c r="E16" s="72">
        <v>1.1673784186125627E-3</v>
      </c>
      <c r="F16" s="72">
        <v>2.2245293132680606E-3</v>
      </c>
      <c r="G16" s="72">
        <v>4.5013527624736954E-3</v>
      </c>
      <c r="H16" s="72">
        <v>1.0697869985487723E-2</v>
      </c>
      <c r="I16" s="72">
        <v>9.891774098365393E-3</v>
      </c>
      <c r="J16" s="72">
        <v>2.0923835387334614E-2</v>
      </c>
      <c r="K16" s="72">
        <v>1.6170759995318657E-2</v>
      </c>
      <c r="L16" s="72">
        <v>4.857344625968682E-2</v>
      </c>
      <c r="M16" s="72">
        <v>1.0262252985715932E-2</v>
      </c>
      <c r="N16" s="72">
        <v>2.7775908339096843E-2</v>
      </c>
      <c r="O16" s="72">
        <v>1.4033955986901428E-2</v>
      </c>
      <c r="P16" s="72">
        <v>2.4585841364713226E-2</v>
      </c>
      <c r="Q16" s="72">
        <v>1.678462092219914E-2</v>
      </c>
      <c r="R16" s="72">
        <v>1.5886573528989385E-2</v>
      </c>
      <c r="S16" s="72">
        <v>1.2028203707549515E-2</v>
      </c>
      <c r="T16" s="72">
        <v>1.3799197781908872E-2</v>
      </c>
      <c r="U16" s="72">
        <v>9.3265282619251783E-3</v>
      </c>
      <c r="V16" s="72">
        <v>9.7562976896055833E-3</v>
      </c>
      <c r="W16" s="72">
        <v>2.8655882792274351E-2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0.84324308192967945</v>
      </c>
      <c r="D17" s="69">
        <f t="shared" si="7"/>
        <v>0.77533369769362492</v>
      </c>
      <c r="E17" s="69">
        <f t="shared" si="7"/>
        <v>0.82425815492511734</v>
      </c>
      <c r="F17" s="69">
        <f t="shared" si="7"/>
        <v>1.033891481317561</v>
      </c>
      <c r="G17" s="69">
        <f t="shared" si="7"/>
        <v>1.0548297231452908</v>
      </c>
      <c r="H17" s="69">
        <f t="shared" si="7"/>
        <v>1.226356973200549</v>
      </c>
      <c r="I17" s="69">
        <f t="shared" si="7"/>
        <v>1.0783997295331196</v>
      </c>
      <c r="J17" s="69">
        <f t="shared" si="7"/>
        <v>2.5468791996443381</v>
      </c>
      <c r="K17" s="69">
        <f t="shared" si="7"/>
        <v>1.2372875825669225</v>
      </c>
      <c r="L17" s="69">
        <f t="shared" si="7"/>
        <v>1.855668913704309</v>
      </c>
      <c r="M17" s="69">
        <f t="shared" si="7"/>
        <v>1.2604844021432793</v>
      </c>
      <c r="N17" s="69">
        <f t="shared" si="7"/>
        <v>1.3144141709806443</v>
      </c>
      <c r="O17" s="69">
        <f t="shared" si="7"/>
        <v>1.7177189062256999</v>
      </c>
      <c r="P17" s="69">
        <f t="shared" si="7"/>
        <v>1.3101319307277488</v>
      </c>
      <c r="Q17" s="69">
        <f t="shared" si="7"/>
        <v>1.5882559407429586</v>
      </c>
      <c r="R17" s="69">
        <f t="shared" ref="R17:V17" si="8">SUM(R18:R26)</f>
        <v>1.7510534917709035</v>
      </c>
      <c r="S17" s="69">
        <f t="shared" si="8"/>
        <v>1.4056388124147425</v>
      </c>
      <c r="T17" s="69">
        <f t="shared" si="8"/>
        <v>1.3976221277531256</v>
      </c>
      <c r="U17" s="69">
        <f t="shared" si="8"/>
        <v>1.3044656069351066</v>
      </c>
      <c r="V17" s="69">
        <f t="shared" si="8"/>
        <v>1.2644391120298577</v>
      </c>
      <c r="W17" s="69">
        <f t="shared" ref="W17" si="9">SUM(W18:W26)</f>
        <v>4.9515020235029743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2.1457387061380877E-2</v>
      </c>
      <c r="D18" s="72">
        <v>4.6397017663381869E-2</v>
      </c>
      <c r="E18" s="72">
        <v>3.3429121819635699E-2</v>
      </c>
      <c r="F18" s="72">
        <v>1.195844739298382E-2</v>
      </c>
      <c r="G18" s="72">
        <v>3.1171381949368266E-2</v>
      </c>
      <c r="H18" s="72">
        <v>6.4696669328125331E-2</v>
      </c>
      <c r="I18" s="72">
        <v>5.9745110523968935E-2</v>
      </c>
      <c r="J18" s="72">
        <v>6.1653235581680309E-2</v>
      </c>
      <c r="K18" s="72">
        <v>3.8956836260564009E-2</v>
      </c>
      <c r="L18" s="72">
        <v>6.9316654161562297E-2</v>
      </c>
      <c r="M18" s="72">
        <v>2.8948782761165196E-2</v>
      </c>
      <c r="N18" s="72">
        <v>3.2496551505346569E-2</v>
      </c>
      <c r="O18" s="72">
        <v>2.6309340314117011E-2</v>
      </c>
      <c r="P18" s="72">
        <v>2.0285811619277605E-3</v>
      </c>
      <c r="Q18" s="72">
        <v>0</v>
      </c>
      <c r="R18" s="72">
        <v>1.4465228796010889E-2</v>
      </c>
      <c r="S18" s="72">
        <v>5.6309620043414658E-2</v>
      </c>
      <c r="T18" s="72">
        <v>2.4134558517988208E-2</v>
      </c>
      <c r="U18" s="72">
        <v>0</v>
      </c>
      <c r="V18" s="72">
        <v>0</v>
      </c>
      <c r="W18" s="72">
        <v>2.5308960429824025E-2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4.6424053918992722E-3</v>
      </c>
      <c r="D19" s="72">
        <v>4.1190528239441618E-3</v>
      </c>
      <c r="E19" s="72">
        <v>2.9566174346220171E-3</v>
      </c>
      <c r="F19" s="72">
        <v>1.3651259639596543E-3</v>
      </c>
      <c r="G19" s="72">
        <v>3.0487270252271713E-3</v>
      </c>
      <c r="H19" s="72">
        <v>4.513415118812876E-3</v>
      </c>
      <c r="I19" s="72">
        <v>1.0930714864656769E-3</v>
      </c>
      <c r="J19" s="72">
        <v>1.1097961426216954E-3</v>
      </c>
      <c r="K19" s="72">
        <v>4.026369701717613E-3</v>
      </c>
      <c r="L19" s="72">
        <v>5.4322615026173079E-3</v>
      </c>
      <c r="M19" s="72">
        <v>3.0244964661627137E-3</v>
      </c>
      <c r="N19" s="72">
        <v>1.7131790160192083E-3</v>
      </c>
      <c r="O19" s="72">
        <v>1.4828786946447033E-3</v>
      </c>
      <c r="P19" s="72">
        <v>1.659072773251633E-3</v>
      </c>
      <c r="Q19" s="72">
        <v>2.2458688791387755E-3</v>
      </c>
      <c r="R19" s="72">
        <v>3.9968090116045754E-3</v>
      </c>
      <c r="S19" s="72">
        <v>5.6664952766346376E-3</v>
      </c>
      <c r="T19" s="72">
        <v>6.4035700647688872E-3</v>
      </c>
      <c r="U19" s="72">
        <v>4.6257141780835622E-3</v>
      </c>
      <c r="V19" s="72">
        <v>3.8974521215297533E-3</v>
      </c>
      <c r="W19" s="72">
        <v>1.5126115647196504E-2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1.0839296578575261E-2</v>
      </c>
      <c r="H20" s="72">
        <v>4.3156757318615372E-3</v>
      </c>
      <c r="I20" s="72">
        <v>3.0734226354802293E-3</v>
      </c>
      <c r="J20" s="72">
        <v>1.2963248449265495E-2</v>
      </c>
      <c r="K20" s="72">
        <v>1.2214566923940818E-2</v>
      </c>
      <c r="L20" s="72">
        <v>3.1793852255698807E-2</v>
      </c>
      <c r="M20" s="72">
        <v>1.896692485166946E-2</v>
      </c>
      <c r="N20" s="72">
        <v>1.6322175606355467E-2</v>
      </c>
      <c r="O20" s="72">
        <v>1.080419432476494E-2</v>
      </c>
      <c r="P20" s="72">
        <v>2.3660445836331423E-2</v>
      </c>
      <c r="Q20" s="72">
        <v>1.6330530977642845E-2</v>
      </c>
      <c r="R20" s="72">
        <v>5.5219264331947376E-2</v>
      </c>
      <c r="S20" s="72">
        <v>4.8966859759363622E-2</v>
      </c>
      <c r="T20" s="72">
        <v>4.9498690923671963E-2</v>
      </c>
      <c r="U20" s="72">
        <v>2.2178500941123724E-2</v>
      </c>
      <c r="V20" s="72">
        <v>1.9112509855764116E-2</v>
      </c>
      <c r="W20" s="72">
        <v>4.4821797815821011E-2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5.6239287608472299E-2</v>
      </c>
      <c r="D21" s="72">
        <v>7.7168532474414298E-2</v>
      </c>
      <c r="E21" s="72">
        <v>9.699942269766057E-2</v>
      </c>
      <c r="F21" s="72">
        <v>0.12826645342710352</v>
      </c>
      <c r="G21" s="72">
        <v>0.13103559425931541</v>
      </c>
      <c r="H21" s="72">
        <v>0.15693840624113567</v>
      </c>
      <c r="I21" s="72">
        <v>0.13621010103465889</v>
      </c>
      <c r="J21" s="72">
        <v>0.17158656730061292</v>
      </c>
      <c r="K21" s="72">
        <v>0.1117544321600675</v>
      </c>
      <c r="L21" s="72">
        <v>0.14588980943891164</v>
      </c>
      <c r="M21" s="72">
        <v>7.4235603557209789E-2</v>
      </c>
      <c r="N21" s="72">
        <v>6.1262724041269138E-2</v>
      </c>
      <c r="O21" s="72">
        <v>9.0877658080405294E-2</v>
      </c>
      <c r="P21" s="72">
        <v>0.2078198142810582</v>
      </c>
      <c r="Q21" s="72">
        <v>0.2981826990200776</v>
      </c>
      <c r="R21" s="72">
        <v>0.37491104717467194</v>
      </c>
      <c r="S21" s="72">
        <v>0.26589301846395857</v>
      </c>
      <c r="T21" s="72">
        <v>0.30676707470260461</v>
      </c>
      <c r="U21" s="72">
        <v>0.24310109866614668</v>
      </c>
      <c r="V21" s="72">
        <v>0.29380388229206922</v>
      </c>
      <c r="W21" s="72">
        <v>0.79516450910481329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0.10164080302835156</v>
      </c>
      <c r="D22" s="72">
        <v>8.8895009818328735E-2</v>
      </c>
      <c r="E22" s="72">
        <v>2.8237890064580461E-2</v>
      </c>
      <c r="F22" s="72">
        <v>6.6297618000562709E-3</v>
      </c>
      <c r="G22" s="72">
        <v>2.9841893342169652E-2</v>
      </c>
      <c r="H22" s="72">
        <v>5.9506439002933217E-2</v>
      </c>
      <c r="I22" s="72">
        <v>0.34519958092566766</v>
      </c>
      <c r="J22" s="72">
        <v>0.5710973860154841</v>
      </c>
      <c r="K22" s="72">
        <v>0.40411812530512298</v>
      </c>
      <c r="L22" s="72">
        <v>0.46804997463900722</v>
      </c>
      <c r="M22" s="72">
        <v>0.3237277889450802</v>
      </c>
      <c r="N22" s="72">
        <v>0.30258658827286539</v>
      </c>
      <c r="O22" s="72">
        <v>0.3773091698025442</v>
      </c>
      <c r="P22" s="72">
        <v>9.9644698418359601E-2</v>
      </c>
      <c r="Q22" s="72">
        <v>0.10424681042249637</v>
      </c>
      <c r="R22" s="72">
        <v>5.847355339467987E-2</v>
      </c>
      <c r="S22" s="72">
        <v>0.1275449815214266</v>
      </c>
      <c r="T22" s="72">
        <v>0.19676986364442725</v>
      </c>
      <c r="U22" s="72">
        <v>0.26380335731642601</v>
      </c>
      <c r="V22" s="72">
        <v>0.29232612135253955</v>
      </c>
      <c r="W22" s="72">
        <v>0.66722242204928595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0.49717707674630357</v>
      </c>
      <c r="D24" s="72">
        <v>0.43053469748416784</v>
      </c>
      <c r="E24" s="72">
        <v>0.40219497692137968</v>
      </c>
      <c r="F24" s="72">
        <v>0.39493469632763761</v>
      </c>
      <c r="G24" s="72">
        <v>0.34557520025830324</v>
      </c>
      <c r="H24" s="72">
        <v>0.11174414286245932</v>
      </c>
      <c r="I24" s="72">
        <v>0.28940203773566875</v>
      </c>
      <c r="J24" s="72">
        <v>1.1771815702370318</v>
      </c>
      <c r="K24" s="72">
        <v>0.51760986533931352</v>
      </c>
      <c r="L24" s="72">
        <v>0.80814821781326351</v>
      </c>
      <c r="M24" s="72">
        <v>0.50001620869837737</v>
      </c>
      <c r="N24" s="72">
        <v>0.59133988062276921</v>
      </c>
      <c r="O24" s="72">
        <v>0.87254932664072493</v>
      </c>
      <c r="P24" s="72">
        <v>0.41534845220479938</v>
      </c>
      <c r="Q24" s="72">
        <v>0.71386077985149177</v>
      </c>
      <c r="R24" s="72">
        <v>0.89064879836092747</v>
      </c>
      <c r="S24" s="72">
        <v>0.56344785891391336</v>
      </c>
      <c r="T24" s="72">
        <v>0.28159651314096434</v>
      </c>
      <c r="U24" s="72">
        <v>0.36914351793942984</v>
      </c>
      <c r="V24" s="72">
        <v>0.29296178634045739</v>
      </c>
      <c r="W24" s="72">
        <v>1.9327659027703696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0.16208612209327194</v>
      </c>
      <c r="D25" s="74">
        <v>0.12821938742938804</v>
      </c>
      <c r="E25" s="74">
        <v>0.26044012598723887</v>
      </c>
      <c r="F25" s="74">
        <v>0.49073699640582014</v>
      </c>
      <c r="G25" s="74">
        <v>0.50331762973233174</v>
      </c>
      <c r="H25" s="74">
        <v>0.82464222491522099</v>
      </c>
      <c r="I25" s="74">
        <v>0.24367640519120945</v>
      </c>
      <c r="J25" s="74">
        <v>0.55128739591764142</v>
      </c>
      <c r="K25" s="74">
        <v>0.14860738687619615</v>
      </c>
      <c r="L25" s="74">
        <v>0.3270381438932482</v>
      </c>
      <c r="M25" s="74">
        <v>0.31156459686361454</v>
      </c>
      <c r="N25" s="74">
        <v>0.30869307191601925</v>
      </c>
      <c r="O25" s="74">
        <v>0.33838633836849896</v>
      </c>
      <c r="P25" s="74">
        <v>0.55997086605202095</v>
      </c>
      <c r="Q25" s="74">
        <v>0.45338925159211141</v>
      </c>
      <c r="R25" s="74">
        <v>0.35333879070106139</v>
      </c>
      <c r="S25" s="74">
        <v>0.33780997843603111</v>
      </c>
      <c r="T25" s="74">
        <v>0.53245185675870021</v>
      </c>
      <c r="U25" s="74">
        <v>0.40161341789389682</v>
      </c>
      <c r="V25" s="74">
        <v>0.36233736006749784</v>
      </c>
      <c r="W25" s="74">
        <v>1.4710923156856641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1.2698027749460952</v>
      </c>
      <c r="D27" s="69">
        <f t="shared" si="10"/>
        <v>1.1537451049288034</v>
      </c>
      <c r="E27" s="69">
        <f t="shared" si="10"/>
        <v>1.1993437609608537</v>
      </c>
      <c r="F27" s="69">
        <f t="shared" si="10"/>
        <v>1.3282211005905342</v>
      </c>
      <c r="G27" s="69">
        <f t="shared" si="10"/>
        <v>1.2272803016252007</v>
      </c>
      <c r="H27" s="69">
        <f t="shared" si="10"/>
        <v>1.3902408423766959</v>
      </c>
      <c r="I27" s="69">
        <f t="shared" si="10"/>
        <v>1.4626782669096521</v>
      </c>
      <c r="J27" s="69">
        <f t="shared" si="10"/>
        <v>3.257809492431059</v>
      </c>
      <c r="K27" s="69">
        <f t="shared" si="10"/>
        <v>1.3549180901875948</v>
      </c>
      <c r="L27" s="69">
        <f t="shared" si="10"/>
        <v>1.9970565731506018</v>
      </c>
      <c r="M27" s="69">
        <f t="shared" si="10"/>
        <v>1.3778546530648836</v>
      </c>
      <c r="N27" s="69">
        <f t="shared" si="10"/>
        <v>1.3644090949185985</v>
      </c>
      <c r="O27" s="69">
        <f t="shared" si="10"/>
        <v>1.674976149682494</v>
      </c>
      <c r="P27" s="69">
        <f t="shared" si="10"/>
        <v>1.1578600477029859</v>
      </c>
      <c r="Q27" s="69">
        <f t="shared" si="10"/>
        <v>1.1288149384546526</v>
      </c>
      <c r="R27" s="69">
        <f t="shared" ref="R27:V27" si="11">SUM(R28:R32)</f>
        <v>1.2025301473358327</v>
      </c>
      <c r="S27" s="69">
        <f t="shared" si="11"/>
        <v>0.92100214867386931</v>
      </c>
      <c r="T27" s="69">
        <f t="shared" si="11"/>
        <v>1.076905754960759</v>
      </c>
      <c r="U27" s="69">
        <f t="shared" si="11"/>
        <v>1.109090325263036</v>
      </c>
      <c r="V27" s="69">
        <f t="shared" si="11"/>
        <v>1.0083717861619172</v>
      </c>
      <c r="W27" s="69">
        <f t="shared" ref="W27" si="12">SUM(W28:W32)</f>
        <v>2.8391047673929806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8.9537104105289964E-4</v>
      </c>
      <c r="D28" s="72">
        <v>3.5503296140550508E-3</v>
      </c>
      <c r="E28" s="72">
        <v>3.5534065313953872E-3</v>
      </c>
      <c r="F28" s="72">
        <v>2.1540395821063769E-3</v>
      </c>
      <c r="G28" s="72">
        <v>2.9594377762548829E-3</v>
      </c>
      <c r="H28" s="72">
        <v>5.8654368380898231E-3</v>
      </c>
      <c r="I28" s="72">
        <v>3.0725892287527122E-3</v>
      </c>
      <c r="J28" s="72">
        <v>7.482950197270165E-3</v>
      </c>
      <c r="K28" s="72">
        <v>3.7453533762075416E-3</v>
      </c>
      <c r="L28" s="72">
        <v>9.5146429153094951E-3</v>
      </c>
      <c r="M28" s="72">
        <v>6.446543495611144E-3</v>
      </c>
      <c r="N28" s="72">
        <v>4.2850465535960603E-3</v>
      </c>
      <c r="O28" s="72">
        <v>3.7260389472483029E-3</v>
      </c>
      <c r="P28" s="72">
        <v>2.8990251324466511E-4</v>
      </c>
      <c r="Q28" s="72">
        <v>0</v>
      </c>
      <c r="R28" s="72">
        <v>1.1111720717436767E-3</v>
      </c>
      <c r="S28" s="72">
        <v>5.3387086947605782E-3</v>
      </c>
      <c r="T28" s="72">
        <v>4.7173144584986516E-3</v>
      </c>
      <c r="U28" s="72">
        <v>0</v>
      </c>
      <c r="V28" s="72">
        <v>0</v>
      </c>
      <c r="W28" s="72">
        <v>4.2914399156691787E-3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1.0876375590514902</v>
      </c>
      <c r="D29" s="72">
        <v>0.88562493515717688</v>
      </c>
      <c r="E29" s="72">
        <v>0.72631298815991774</v>
      </c>
      <c r="F29" s="72">
        <v>0.50431339559799826</v>
      </c>
      <c r="G29" s="72">
        <v>0.54214369090433967</v>
      </c>
      <c r="H29" s="72">
        <v>0.3001712435870757</v>
      </c>
      <c r="I29" s="72">
        <v>9.5109370396928641E-2</v>
      </c>
      <c r="J29" s="72">
        <v>0.51906175198706073</v>
      </c>
      <c r="K29" s="72">
        <v>0.86315104486087857</v>
      </c>
      <c r="L29" s="72">
        <v>1.4155901331037499</v>
      </c>
      <c r="M29" s="72">
        <v>0.8720154279249811</v>
      </c>
      <c r="N29" s="72">
        <v>0.57184632349879216</v>
      </c>
      <c r="O29" s="72">
        <v>0.57198265880265886</v>
      </c>
      <c r="P29" s="72">
        <v>0.34559846829227203</v>
      </c>
      <c r="Q29" s="72">
        <v>0.62193185616262847</v>
      </c>
      <c r="R29" s="72">
        <v>0.63366187802105056</v>
      </c>
      <c r="S29" s="72">
        <v>0.58062279887323165</v>
      </c>
      <c r="T29" s="72">
        <v>0.54762538613523004</v>
      </c>
      <c r="U29" s="72">
        <v>0.33609547989824384</v>
      </c>
      <c r="V29" s="72">
        <v>0.11050322179936878</v>
      </c>
      <c r="W29" s="72">
        <v>0.30398247197956973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8.6478195759975965E-2</v>
      </c>
      <c r="D30" s="72">
        <v>0.11932703199884988</v>
      </c>
      <c r="E30" s="72">
        <v>0.14394228464441058</v>
      </c>
      <c r="F30" s="72">
        <v>0.16858740087246052</v>
      </c>
      <c r="G30" s="72">
        <v>0.16629616448927598</v>
      </c>
      <c r="H30" s="72">
        <v>0.19439823274605031</v>
      </c>
      <c r="I30" s="72">
        <v>0.17177480609798959</v>
      </c>
      <c r="J30" s="72">
        <v>0.21226871200217878</v>
      </c>
      <c r="K30" s="72">
        <v>0.12912857318337517</v>
      </c>
      <c r="L30" s="72">
        <v>0.1528099294939462</v>
      </c>
      <c r="M30" s="72">
        <v>8.3389113154208341E-2</v>
      </c>
      <c r="N30" s="72">
        <v>6.6887116935751084E-2</v>
      </c>
      <c r="O30" s="72">
        <v>9.0859778020300527E-2</v>
      </c>
      <c r="P30" s="72">
        <v>0.18469431961914165</v>
      </c>
      <c r="Q30" s="72">
        <v>0.20884783876708932</v>
      </c>
      <c r="R30" s="72">
        <v>0.25687977581719862</v>
      </c>
      <c r="S30" s="72">
        <v>0.17068124509277149</v>
      </c>
      <c r="T30" s="72">
        <v>0.24175869911094386</v>
      </c>
      <c r="U30" s="72">
        <v>0.20919487565137679</v>
      </c>
      <c r="V30" s="72">
        <v>0.24320786834300251</v>
      </c>
      <c r="W30" s="72">
        <v>0.44277608026773702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1.483861281003424E-2</v>
      </c>
      <c r="D31" s="72">
        <v>2.1832389271960077E-2</v>
      </c>
      <c r="E31" s="72">
        <v>3.318534450909319E-2</v>
      </c>
      <c r="F31" s="72">
        <v>4.2987273927717194E-2</v>
      </c>
      <c r="G31" s="72">
        <v>4.829659192213117E-2</v>
      </c>
      <c r="H31" s="72">
        <v>6.7770048275960254E-2</v>
      </c>
      <c r="I31" s="72">
        <v>3.4927674350885042E-2</v>
      </c>
      <c r="J31" s="72">
        <v>0.20372088706464569</v>
      </c>
      <c r="K31" s="72">
        <v>0.13254069028920604</v>
      </c>
      <c r="L31" s="72">
        <v>0.15828610291850811</v>
      </c>
      <c r="M31" s="72">
        <v>9.2581569394843938E-2</v>
      </c>
      <c r="N31" s="72">
        <v>9.4574268387491917E-2</v>
      </c>
      <c r="O31" s="72">
        <v>0.12960652175287499</v>
      </c>
      <c r="P31" s="72">
        <v>0.10796225100490815</v>
      </c>
      <c r="Q31" s="72">
        <v>9.0056822000976408E-2</v>
      </c>
      <c r="R31" s="72">
        <v>3.2884501611101062E-2</v>
      </c>
      <c r="S31" s="72">
        <v>3.5996365622417467E-2</v>
      </c>
      <c r="T31" s="72">
        <v>2.5485491381147061E-2</v>
      </c>
      <c r="U31" s="72">
        <v>5.0354285046625792E-2</v>
      </c>
      <c r="V31" s="72">
        <v>7.155988063990032E-2</v>
      </c>
      <c r="W31" s="72">
        <v>0.23949535016630563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7.9953036283541792E-2</v>
      </c>
      <c r="D32" s="77">
        <v>0.1234104188867616</v>
      </c>
      <c r="E32" s="77">
        <v>0.2923497371160369</v>
      </c>
      <c r="F32" s="77">
        <v>0.61017899061025194</v>
      </c>
      <c r="G32" s="77">
        <v>0.46758441653319899</v>
      </c>
      <c r="H32" s="77">
        <v>0.82203588092951985</v>
      </c>
      <c r="I32" s="77">
        <v>1.157793826835096</v>
      </c>
      <c r="J32" s="77">
        <v>2.3152751911799037</v>
      </c>
      <c r="K32" s="77">
        <v>0.22635242847792758</v>
      </c>
      <c r="L32" s="77">
        <v>0.26085576471908806</v>
      </c>
      <c r="M32" s="77">
        <v>0.32342199909523905</v>
      </c>
      <c r="N32" s="77">
        <v>0.62681633954296723</v>
      </c>
      <c r="O32" s="77">
        <v>0.87880115215941135</v>
      </c>
      <c r="P32" s="77">
        <v>0.51931510627341926</v>
      </c>
      <c r="Q32" s="77">
        <v>0.2079784215239584</v>
      </c>
      <c r="R32" s="77">
        <v>0.27799281981473889</v>
      </c>
      <c r="S32" s="77">
        <v>0.12836303039068805</v>
      </c>
      <c r="T32" s="77">
        <v>0.25731886387493935</v>
      </c>
      <c r="U32" s="77">
        <v>0.51344568466678953</v>
      </c>
      <c r="V32" s="77">
        <v>0.58310081537964575</v>
      </c>
      <c r="W32" s="77">
        <v>1.848559425063699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0.64156222434276311</v>
      </c>
      <c r="D3" s="66">
        <f>IF(RES_hh_tes_in!D3=0,"",RES_hh_tes_in!D3/RES_hh_fec_in!D3)</f>
        <v>0.64090630931823123</v>
      </c>
      <c r="E3" s="66">
        <f>IF(RES_hh_tes_in!E3=0,"",RES_hh_tes_in!E3/RES_hh_fec_in!E3)</f>
        <v>0.63550636846682296</v>
      </c>
      <c r="F3" s="66">
        <f>IF(RES_hh_tes_in!F3=0,"",RES_hh_tes_in!F3/RES_hh_fec_in!F3)</f>
        <v>0.63326491107291805</v>
      </c>
      <c r="G3" s="66">
        <f>IF(RES_hh_tes_in!G3=0,"",RES_hh_tes_in!G3/RES_hh_fec_in!G3)</f>
        <v>0.63317068982292068</v>
      </c>
      <c r="H3" s="66">
        <f>IF(RES_hh_tes_in!H3=0,"",RES_hh_tes_in!H3/RES_hh_fec_in!H3)</f>
        <v>0.61802346006822728</v>
      </c>
      <c r="I3" s="66">
        <f>IF(RES_hh_tes_in!I3=0,"",RES_hh_tes_in!I3/RES_hh_fec_in!I3)</f>
        <v>0.65568902641805182</v>
      </c>
      <c r="J3" s="66">
        <f>IF(RES_hh_tes_in!J3=0,"",RES_hh_tes_in!J3/RES_hh_fec_in!J3)</f>
        <v>0.67814304001720882</v>
      </c>
      <c r="K3" s="66">
        <f>IF(RES_hh_tes_in!K3=0,"",RES_hh_tes_in!K3/RES_hh_fec_in!K3)</f>
        <v>0.67428231287591867</v>
      </c>
      <c r="L3" s="66">
        <f>IF(RES_hh_tes_in!L3=0,"",RES_hh_tes_in!L3/RES_hh_fec_in!L3)</f>
        <v>0.68433434421520734</v>
      </c>
      <c r="M3" s="66">
        <f>IF(RES_hh_tes_in!M3=0,"",RES_hh_tes_in!M3/RES_hh_fec_in!M3)</f>
        <v>0.69689568902218912</v>
      </c>
      <c r="N3" s="66">
        <f>IF(RES_hh_tes_in!N3=0,"",RES_hh_tes_in!N3/RES_hh_fec_in!N3)</f>
        <v>0.70918606925278715</v>
      </c>
      <c r="O3" s="66">
        <f>IF(RES_hh_tes_in!O3=0,"",RES_hh_tes_in!O3/RES_hh_fec_in!O3)</f>
        <v>0.74297425910994475</v>
      </c>
      <c r="P3" s="66">
        <f>IF(RES_hh_tes_in!P3=0,"",RES_hh_tes_in!P3/RES_hh_fec_in!P3)</f>
        <v>0.75807164205462008</v>
      </c>
      <c r="Q3" s="66">
        <f>IF(RES_hh_tes_in!Q3=0,"",RES_hh_tes_in!Q3/RES_hh_fec_in!Q3)</f>
        <v>0.80035958445276167</v>
      </c>
      <c r="R3" s="66">
        <f>IF(RES_hh_tes_in!R3=0,"",RES_hh_tes_in!R3/RES_hh_fec_in!R3)</f>
        <v>0.83339789107650175</v>
      </c>
      <c r="S3" s="66">
        <f>IF(RES_hh_tes_in!S3=0,"",RES_hh_tes_in!S3/RES_hh_fec_in!S3)</f>
        <v>0.84973233891681565</v>
      </c>
      <c r="T3" s="66">
        <f>IF(RES_hh_tes_in!T3=0,"",RES_hh_tes_in!T3/RES_hh_fec_in!T3)</f>
        <v>0.84230067309389878</v>
      </c>
      <c r="U3" s="66">
        <f>IF(RES_hh_tes_in!U3=0,"",RES_hh_tes_in!U3/RES_hh_fec_in!U3)</f>
        <v>0.85033670025354624</v>
      </c>
      <c r="V3" s="66">
        <f>IF(RES_hh_tes_in!V3=0,"",RES_hh_tes_in!V3/RES_hh_fec_in!V3)</f>
        <v>0.86913215465559712</v>
      </c>
      <c r="W3" s="66">
        <f>IF(RES_hh_tes_in!W3=0,"",RES_hh_tes_in!W3/RES_hh_fec_in!W3)</f>
        <v>0.94193787011239416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0.64472736089482097</v>
      </c>
      <c r="D4" s="70">
        <f>IF(RES_hh_tes_in!D4=0,"",RES_hh_tes_in!D4/RES_hh_fec_in!D4)</f>
        <v>0.64309954962410776</v>
      </c>
      <c r="E4" s="70">
        <f>IF(RES_hh_tes_in!E4=0,"",RES_hh_tes_in!E4/RES_hh_fec_in!E4)</f>
        <v>0.63539113702419991</v>
      </c>
      <c r="F4" s="70">
        <f>IF(RES_hh_tes_in!F4=0,"",RES_hh_tes_in!F4/RES_hh_fec_in!F4)</f>
        <v>0.63056563377732788</v>
      </c>
      <c r="G4" s="70">
        <f>IF(RES_hh_tes_in!G4=0,"",RES_hh_tes_in!G4/RES_hh_fec_in!G4)</f>
        <v>0.63175770243818063</v>
      </c>
      <c r="H4" s="70">
        <f>IF(RES_hh_tes_in!H4=0,"",RES_hh_tes_in!H4/RES_hh_fec_in!H4)</f>
        <v>0.61396581100054304</v>
      </c>
      <c r="I4" s="70">
        <f>IF(RES_hh_tes_in!I4=0,"",RES_hh_tes_in!I4/RES_hh_fec_in!I4)</f>
        <v>0.65065827967264345</v>
      </c>
      <c r="J4" s="70">
        <f>IF(RES_hh_tes_in!J4=0,"",RES_hh_tes_in!J4/RES_hh_fec_in!J4)</f>
        <v>0.67471842309031693</v>
      </c>
      <c r="K4" s="70">
        <f>IF(RES_hh_tes_in!K4=0,"",RES_hh_tes_in!K4/RES_hh_fec_in!K4)</f>
        <v>0.67725011238484567</v>
      </c>
      <c r="L4" s="70">
        <f>IF(RES_hh_tes_in!L4=0,"",RES_hh_tes_in!L4/RES_hh_fec_in!L4)</f>
        <v>0.68829472173173556</v>
      </c>
      <c r="M4" s="70">
        <f>IF(RES_hh_tes_in!M4=0,"",RES_hh_tes_in!M4/RES_hh_fec_in!M4)</f>
        <v>0.70252127094280459</v>
      </c>
      <c r="N4" s="70">
        <f>IF(RES_hh_tes_in!N4=0,"",RES_hh_tes_in!N4/RES_hh_fec_in!N4)</f>
        <v>0.71051028461026799</v>
      </c>
      <c r="O4" s="70">
        <f>IF(RES_hh_tes_in!O4=0,"",RES_hh_tes_in!O4/RES_hh_fec_in!O4)</f>
        <v>0.74627950822305655</v>
      </c>
      <c r="P4" s="70">
        <f>IF(RES_hh_tes_in!P4=0,"",RES_hh_tes_in!P4/RES_hh_fec_in!P4)</f>
        <v>0.76584652813231135</v>
      </c>
      <c r="Q4" s="70">
        <f>IF(RES_hh_tes_in!Q4=0,"",RES_hh_tes_in!Q4/RES_hh_fec_in!Q4)</f>
        <v>0.81391582987855271</v>
      </c>
      <c r="R4" s="70">
        <f>IF(RES_hh_tes_in!R4=0,"",RES_hh_tes_in!R4/RES_hh_fec_in!R4)</f>
        <v>0.84934065084470467</v>
      </c>
      <c r="S4" s="70">
        <f>IF(RES_hh_tes_in!S4=0,"",RES_hh_tes_in!S4/RES_hh_fec_in!S4)</f>
        <v>0.86887347190751496</v>
      </c>
      <c r="T4" s="70">
        <f>IF(RES_hh_tes_in!T4=0,"",RES_hh_tes_in!T4/RES_hh_fec_in!T4)</f>
        <v>0.86263777498018113</v>
      </c>
      <c r="U4" s="70">
        <f>IF(RES_hh_tes_in!U4=0,"",RES_hh_tes_in!U4/RES_hh_fec_in!U4)</f>
        <v>0.86685286697211961</v>
      </c>
      <c r="V4" s="70">
        <f>IF(RES_hh_tes_in!V4=0,"",RES_hh_tes_in!V4/RES_hh_fec_in!V4)</f>
        <v>0.88594632143401841</v>
      </c>
      <c r="W4" s="70">
        <f>IF(RES_hh_tes_in!W4=0,"",RES_hh_tes_in!W4/RES_hh_fec_in!W4)</f>
        <v>0.97418590378959979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0.59124460683268143</v>
      </c>
      <c r="D5" s="78">
        <f>IF(RES_hh_tes_in!D5=0,"",RES_hh_tes_in!D5/RES_hh_fec_in!D5)</f>
        <v>0.5958714026005324</v>
      </c>
      <c r="E5" s="78">
        <f>IF(RES_hh_tes_in!E5=0,"",RES_hh_tes_in!E5/RES_hh_fec_in!E5)</f>
        <v>0.60072477025420978</v>
      </c>
      <c r="F5" s="78">
        <f>IF(RES_hh_tes_in!F5=0,"",RES_hh_tes_in!F5/RES_hh_fec_in!F5)</f>
        <v>0.60574416579062018</v>
      </c>
      <c r="G5" s="78">
        <f>IF(RES_hh_tes_in!G5=0,"",RES_hh_tes_in!G5/RES_hh_fec_in!G5)</f>
        <v>0.61096342314857432</v>
      </c>
      <c r="H5" s="78">
        <f>IF(RES_hh_tes_in!H5=0,"",RES_hh_tes_in!H5/RES_hh_fec_in!H5)</f>
        <v>0.61636388049769542</v>
      </c>
      <c r="I5" s="78">
        <f>IF(RES_hh_tes_in!I5=0,"",RES_hh_tes_in!I5/RES_hh_fec_in!I5)</f>
        <v>0.62193929377840085</v>
      </c>
      <c r="J5" s="78">
        <f>IF(RES_hh_tes_in!J5=0,"",RES_hh_tes_in!J5/RES_hh_fec_in!J5)</f>
        <v>0.62769768182095365</v>
      </c>
      <c r="K5" s="78">
        <f>IF(RES_hh_tes_in!K5=0,"",RES_hh_tes_in!K5/RES_hh_fec_in!K5)</f>
        <v>0.63362829575564195</v>
      </c>
      <c r="L5" s="78">
        <f>IF(RES_hh_tes_in!L5=0,"",RES_hh_tes_in!L5/RES_hh_fec_in!L5)</f>
        <v>0.63969780493651218</v>
      </c>
      <c r="M5" s="78">
        <f>IF(RES_hh_tes_in!M5=0,"",RES_hh_tes_in!M5/RES_hh_fec_in!M5)</f>
        <v>0.64590184695390873</v>
      </c>
      <c r="N5" s="78">
        <f>IF(RES_hh_tes_in!N5=0,"",RES_hh_tes_in!N5/RES_hh_fec_in!N5)</f>
        <v>0.65194175972048174</v>
      </c>
      <c r="O5" s="78">
        <f>IF(RES_hh_tes_in!O5=0,"",RES_hh_tes_in!O5/RES_hh_fec_in!O5)</f>
        <v>0.6577217954830229</v>
      </c>
      <c r="P5" s="78">
        <f>IF(RES_hh_tes_in!P5=0,"",RES_hh_tes_in!P5/RES_hh_fec_in!P5)</f>
        <v>0.66376911275409012</v>
      </c>
      <c r="Q5" s="78" t="str">
        <f>IF(RES_hh_tes_in!Q5=0,"",RES_hh_tes_in!Q5/RES_hh_fec_in!Q5)</f>
        <v/>
      </c>
      <c r="R5" s="78">
        <f>IF(RES_hh_tes_in!R5=0,"",RES_hh_tes_in!R5/RES_hh_fec_in!R5)</f>
        <v>0.68781172153975279</v>
      </c>
      <c r="S5" s="78">
        <f>IF(RES_hh_tes_in!S5=0,"",RES_hh_tes_in!S5/RES_hh_fec_in!S5)</f>
        <v>0.7071194012920321</v>
      </c>
      <c r="T5" s="78">
        <f>IF(RES_hh_tes_in!T5=0,"",RES_hh_tes_in!T5/RES_hh_fec_in!T5)</f>
        <v>0.72736664965606401</v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0.77127837323407566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>
        <f>IF(RES_hh_tes_in!G7=0,"",RES_hh_tes_in!G7/RES_hh_fec_in!G7)</f>
        <v>0.54294204713153538</v>
      </c>
      <c r="H7" s="78">
        <f>IF(RES_hh_tes_in!H7=0,"",RES_hh_tes_in!H7/RES_hh_fec_in!H7)</f>
        <v>0.54911389767614271</v>
      </c>
      <c r="I7" s="78">
        <f>IF(RES_hh_tes_in!I7=0,"",RES_hh_tes_in!I7/RES_hh_fec_in!I7)</f>
        <v>0.5554704577588897</v>
      </c>
      <c r="J7" s="78">
        <f>IF(RES_hh_tes_in!J7=0,"",RES_hh_tes_in!J7/RES_hh_fec_in!J7)</f>
        <v>0.56220269657878663</v>
      </c>
      <c r="K7" s="78">
        <f>IF(RES_hh_tes_in!K7=0,"",RES_hh_tes_in!K7/RES_hh_fec_in!K7)</f>
        <v>0.56946546980336965</v>
      </c>
      <c r="L7" s="78">
        <f>IF(RES_hh_tes_in!L7=0,"",RES_hh_tes_in!L7/RES_hh_fec_in!L7)</f>
        <v>0.57728707102257215</v>
      </c>
      <c r="M7" s="78">
        <f>IF(RES_hh_tes_in!M7=0,"",RES_hh_tes_in!M7/RES_hh_fec_in!M7)</f>
        <v>0.58982517686145586</v>
      </c>
      <c r="N7" s="78">
        <f>IF(RES_hh_tes_in!N7=0,"",RES_hh_tes_in!N7/RES_hh_fec_in!N7)</f>
        <v>0.60829208155219039</v>
      </c>
      <c r="O7" s="78">
        <f>IF(RES_hh_tes_in!O7=0,"",RES_hh_tes_in!O7/RES_hh_fec_in!O7)</f>
        <v>0.63337385501753574</v>
      </c>
      <c r="P7" s="78">
        <f>IF(RES_hh_tes_in!P7=0,"",RES_hh_tes_in!P7/RES_hh_fec_in!P7)</f>
        <v>0.662126657479297</v>
      </c>
      <c r="Q7" s="78">
        <f>IF(RES_hh_tes_in!Q7=0,"",RES_hh_tes_in!Q7/RES_hh_fec_in!Q7)</f>
        <v>0.68592258517335603</v>
      </c>
      <c r="R7" s="78">
        <f>IF(RES_hh_tes_in!R7=0,"",RES_hh_tes_in!R7/RES_hh_fec_in!R7)</f>
        <v>0.69756185570645746</v>
      </c>
      <c r="S7" s="78">
        <f>IF(RES_hh_tes_in!S7=0,"",RES_hh_tes_in!S7/RES_hh_fec_in!S7)</f>
        <v>0.7058896103837119</v>
      </c>
      <c r="T7" s="78">
        <f>IF(RES_hh_tes_in!T7=0,"",RES_hh_tes_in!T7/RES_hh_fec_in!T7)</f>
        <v>0.71199043870148748</v>
      </c>
      <c r="U7" s="78">
        <f>IF(RES_hh_tes_in!U7=0,"",RES_hh_tes_in!U7/RES_hh_fec_in!U7)</f>
        <v>0.71674271775979792</v>
      </c>
      <c r="V7" s="78">
        <f>IF(RES_hh_tes_in!V7=0,"",RES_hh_tes_in!V7/RES_hh_fec_in!V7)</f>
        <v>0.72086581121048932</v>
      </c>
      <c r="W7" s="78">
        <f>IF(RES_hh_tes_in!W7=0,"",RES_hh_tes_in!W7/RES_hh_fec_in!W7)</f>
        <v>0.72353041076069347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0.55364761526597206</v>
      </c>
      <c r="D8" s="78">
        <f>IF(RES_hh_tes_in!D8=0,"",RES_hh_tes_in!D8/RES_hh_fec_in!D8)</f>
        <v>0.5632175385174969</v>
      </c>
      <c r="E8" s="78">
        <f>IF(RES_hh_tes_in!E8=0,"",RES_hh_tes_in!E8/RES_hh_fec_in!E8)</f>
        <v>0.57279168231137578</v>
      </c>
      <c r="F8" s="78">
        <f>IF(RES_hh_tes_in!F8=0,"",RES_hh_tes_in!F8/RES_hh_fec_in!F8)</f>
        <v>0.58224789968012092</v>
      </c>
      <c r="G8" s="78">
        <f>IF(RES_hh_tes_in!G8=0,"",RES_hh_tes_in!G8/RES_hh_fec_in!G8)</f>
        <v>0.59169884744440682</v>
      </c>
      <c r="H8" s="78">
        <f>IF(RES_hh_tes_in!H8=0,"",RES_hh_tes_in!H8/RES_hh_fec_in!H8)</f>
        <v>0.60113190653450777</v>
      </c>
      <c r="I8" s="78">
        <f>IF(RES_hh_tes_in!I8=0,"",RES_hh_tes_in!I8/RES_hh_fec_in!I8)</f>
        <v>0.61057601870724898</v>
      </c>
      <c r="J8" s="78">
        <f>IF(RES_hh_tes_in!J8=0,"",RES_hh_tes_in!J8/RES_hh_fec_in!J8)</f>
        <v>0.6201470424651303</v>
      </c>
      <c r="K8" s="78">
        <f>IF(RES_hh_tes_in!K8=0,"",RES_hh_tes_in!K8/RES_hh_fec_in!K8)</f>
        <v>0.62994496679685019</v>
      </c>
      <c r="L8" s="78">
        <f>IF(RES_hh_tes_in!L8=0,"",RES_hh_tes_in!L8/RES_hh_fec_in!L8)</f>
        <v>0.63999913568619227</v>
      </c>
      <c r="M8" s="78">
        <f>IF(RES_hh_tes_in!M8=0,"",RES_hh_tes_in!M8/RES_hh_fec_in!M8)</f>
        <v>0.6528653843192106</v>
      </c>
      <c r="N8" s="78">
        <f>IF(RES_hh_tes_in!N8=0,"",RES_hh_tes_in!N8/RES_hh_fec_in!N8)</f>
        <v>0.66938991208598486</v>
      </c>
      <c r="O8" s="78">
        <f>IF(RES_hh_tes_in!O8=0,"",RES_hh_tes_in!O8/RES_hh_fec_in!O8)</f>
        <v>0.69006610958495451</v>
      </c>
      <c r="P8" s="78">
        <f>IF(RES_hh_tes_in!P8=0,"",RES_hh_tes_in!P8/RES_hh_fec_in!P8)</f>
        <v>0.71304846329261173</v>
      </c>
      <c r="Q8" s="78">
        <f>IF(RES_hh_tes_in!Q8=0,"",RES_hh_tes_in!Q8/RES_hh_fec_in!Q8)</f>
        <v>0.7325707638582728</v>
      </c>
      <c r="R8" s="78">
        <f>IF(RES_hh_tes_in!R8=0,"",RES_hh_tes_in!R8/RES_hh_fec_in!R8)</f>
        <v>0.743728655996863</v>
      </c>
      <c r="S8" s="78">
        <f>IF(RES_hh_tes_in!S8=0,"",RES_hh_tes_in!S8/RES_hh_fec_in!S8)</f>
        <v>0.75239829069280306</v>
      </c>
      <c r="T8" s="78">
        <f>IF(RES_hh_tes_in!T8=0,"",RES_hh_tes_in!T8/RES_hh_fec_in!T8)</f>
        <v>0.75936958347913963</v>
      </c>
      <c r="U8" s="78">
        <f>IF(RES_hh_tes_in!U8=0,"",RES_hh_tes_in!U8/RES_hh_fec_in!U8)</f>
        <v>0.76523790878205578</v>
      </c>
      <c r="V8" s="78">
        <f>IF(RES_hh_tes_in!V8=0,"",RES_hh_tes_in!V8/RES_hh_fec_in!V8)</f>
        <v>0.77039195632187274</v>
      </c>
      <c r="W8" s="78">
        <f>IF(RES_hh_tes_in!W8=0,"",RES_hh_tes_in!W8/RES_hh_fec_in!W8)</f>
        <v>0.77407091656435867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0.52464244859196174</v>
      </c>
      <c r="D9" s="78">
        <f>IF(RES_hh_tes_in!D9=0,"",RES_hh_tes_in!D9/RES_hh_fec_in!D9)</f>
        <v>0.53574626407746917</v>
      </c>
      <c r="E9" s="78">
        <f>IF(RES_hh_tes_in!E9=0,"",RES_hh_tes_in!E9/RES_hh_fec_in!E9)</f>
        <v>0.54695563772105771</v>
      </c>
      <c r="F9" s="78">
        <f>IF(RES_hh_tes_in!F9=0,"",RES_hh_tes_in!F9/RES_hh_fec_in!F9)</f>
        <v>0.558259793963641</v>
      </c>
      <c r="G9" s="78">
        <f>IF(RES_hh_tes_in!G9=0,"",RES_hh_tes_in!G9/RES_hh_fec_in!G9)</f>
        <v>0.5696480212764099</v>
      </c>
      <c r="H9" s="78">
        <f>IF(RES_hh_tes_in!H9=0,"",RES_hh_tes_in!H9/RES_hh_fec_in!H9)</f>
        <v>0.58110755770555567</v>
      </c>
      <c r="I9" s="78">
        <f>IF(RES_hh_tes_in!I9=0,"",RES_hh_tes_in!I9/RES_hh_fec_in!I9)</f>
        <v>0.59262162218701975</v>
      </c>
      <c r="J9" s="78">
        <f>IF(RES_hh_tes_in!J9=0,"",RES_hh_tes_in!J9/RES_hh_fec_in!J9)</f>
        <v>0.60415403216672758</v>
      </c>
      <c r="K9" s="78">
        <f>IF(RES_hh_tes_in!K9=0,"",RES_hh_tes_in!K9/RES_hh_fec_in!K9)</f>
        <v>0.61565692424778873</v>
      </c>
      <c r="L9" s="78">
        <f>IF(RES_hh_tes_in!L9=0,"",RES_hh_tes_in!L9/RES_hh_fec_in!L9)</f>
        <v>0.62708781683895976</v>
      </c>
      <c r="M9" s="78">
        <f>IF(RES_hh_tes_in!M9=0,"",RES_hh_tes_in!M9/RES_hh_fec_in!M9)</f>
        <v>0.63761521597628723</v>
      </c>
      <c r="N9" s="78">
        <f>IF(RES_hh_tes_in!N9=0,"",RES_hh_tes_in!N9/RES_hh_fec_in!N9)</f>
        <v>0.6467927566208127</v>
      </c>
      <c r="O9" s="78">
        <f>IF(RES_hh_tes_in!O9=0,"",RES_hh_tes_in!O9/RES_hh_fec_in!O9)</f>
        <v>0.65437896337203516</v>
      </c>
      <c r="P9" s="78">
        <f>IF(RES_hh_tes_in!P9=0,"",RES_hh_tes_in!P9/RES_hh_fec_in!P9)</f>
        <v>0.66102378501196801</v>
      </c>
      <c r="Q9" s="78">
        <f>IF(RES_hh_tes_in!Q9=0,"",RES_hh_tes_in!Q9/RES_hh_fec_in!Q9)</f>
        <v>0.66893459111260856</v>
      </c>
      <c r="R9" s="78">
        <f>IF(RES_hh_tes_in!R9=0,"",RES_hh_tes_in!R9/RES_hh_fec_in!R9)</f>
        <v>0.68059882490580326</v>
      </c>
      <c r="S9" s="78">
        <f>IF(RES_hh_tes_in!S9=0,"",RES_hh_tes_in!S9/RES_hh_fec_in!S9)</f>
        <v>0.69367176196805302</v>
      </c>
      <c r="T9" s="78">
        <f>IF(RES_hh_tes_in!T9=0,"",RES_hh_tes_in!T9/RES_hh_fec_in!T9)</f>
        <v>0.70680811008128597</v>
      </c>
      <c r="U9" s="78">
        <f>IF(RES_hh_tes_in!U9=0,"",RES_hh_tes_in!U9/RES_hh_fec_in!U9)</f>
        <v>0.71890845257024749</v>
      </c>
      <c r="V9" s="78">
        <f>IF(RES_hh_tes_in!V9=0,"",RES_hh_tes_in!V9/RES_hh_fec_in!V9)</f>
        <v>0.72905128114840478</v>
      </c>
      <c r="W9" s="78">
        <f>IF(RES_hh_tes_in!W9=0,"",RES_hh_tes_in!W9/RES_hh_fec_in!W9)</f>
        <v>0.73720978239430768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0.73025666840329595</v>
      </c>
      <c r="D11" s="78">
        <f>IF(RES_hh_tes_in!D11=0,"",RES_hh_tes_in!D11/RES_hh_fec_in!D11)</f>
        <v>0.73478265718796532</v>
      </c>
      <c r="E11" s="78">
        <f>IF(RES_hh_tes_in!E11=0,"",RES_hh_tes_in!E11/RES_hh_fec_in!E11)</f>
        <v>0.73943083586190361</v>
      </c>
      <c r="F11" s="78">
        <f>IF(RES_hh_tes_in!F11=0,"",RES_hh_tes_in!F11/RES_hh_fec_in!F11)</f>
        <v>0.74409567679346955</v>
      </c>
      <c r="G11" s="78">
        <f>IF(RES_hh_tes_in!G11=0,"",RES_hh_tes_in!G11/RES_hh_fec_in!G11)</f>
        <v>0.74887304742596017</v>
      </c>
      <c r="H11" s="78">
        <f>IF(RES_hh_tes_in!H11=0,"",RES_hh_tes_in!H11/RES_hh_fec_in!H11)</f>
        <v>0.75375121480477736</v>
      </c>
      <c r="I11" s="78">
        <f>IF(RES_hh_tes_in!I11=0,"",RES_hh_tes_in!I11/RES_hh_fec_in!I11)</f>
        <v>0.75875380067075038</v>
      </c>
      <c r="J11" s="78">
        <f>IF(RES_hh_tes_in!J11=0,"",RES_hh_tes_in!J11/RES_hh_fec_in!J11)</f>
        <v>0.76397757495833496</v>
      </c>
      <c r="K11" s="78">
        <f>IF(RES_hh_tes_in!K11=0,"",RES_hh_tes_in!K11/RES_hh_fec_in!K11)</f>
        <v>0.76950481756533629</v>
      </c>
      <c r="L11" s="78">
        <f>IF(RES_hh_tes_in!L11=0,"",RES_hh_tes_in!L11/RES_hh_fec_in!L11)</f>
        <v>0.77535754173772253</v>
      </c>
      <c r="M11" s="78">
        <f>IF(RES_hh_tes_in!M11=0,"",RES_hh_tes_in!M11/RES_hh_fec_in!M11)</f>
        <v>0.78346136901424779</v>
      </c>
      <c r="N11" s="78">
        <f>IF(RES_hh_tes_in!N11=0,"",RES_hh_tes_in!N11/RES_hh_fec_in!N11)</f>
        <v>0.79442513261695902</v>
      </c>
      <c r="O11" s="78">
        <f>IF(RES_hh_tes_in!O11=0,"",RES_hh_tes_in!O11/RES_hh_fec_in!O11)</f>
        <v>0.80878254884695555</v>
      </c>
      <c r="P11" s="78">
        <f>IF(RES_hh_tes_in!P11=0,"",RES_hh_tes_in!P11/RES_hh_fec_in!P11)</f>
        <v>0.82551818331083149</v>
      </c>
      <c r="Q11" s="78">
        <f>IF(RES_hh_tes_in!Q11=0,"",RES_hh_tes_in!Q11/RES_hh_fec_in!Q11)</f>
        <v>0.84130787044332644</v>
      </c>
      <c r="R11" s="78">
        <f>IF(RES_hh_tes_in!R11=0,"",RES_hh_tes_in!R11/RES_hh_fec_in!R11)</f>
        <v>0.853406980698453</v>
      </c>
      <c r="S11" s="78">
        <f>IF(RES_hh_tes_in!S11=0,"",RES_hh_tes_in!S11/RES_hh_fec_in!S11)</f>
        <v>0.86517739238894209</v>
      </c>
      <c r="T11" s="78">
        <f>IF(RES_hh_tes_in!T11=0,"",RES_hh_tes_in!T11/RES_hh_fec_in!T11)</f>
        <v>0.87654046067074232</v>
      </c>
      <c r="U11" s="78">
        <f>IF(RES_hh_tes_in!U11=0,"",RES_hh_tes_in!U11/RES_hh_fec_in!U11)</f>
        <v>0.88741754069983947</v>
      </c>
      <c r="V11" s="78">
        <f>IF(RES_hh_tes_in!V11=0,"",RES_hh_tes_in!V11/RES_hh_fec_in!V11)</f>
        <v>0.89772998763220435</v>
      </c>
      <c r="W11" s="78">
        <f>IF(RES_hh_tes_in!W11=0,"",RES_hh_tes_in!W11/RES_hh_fec_in!W11)</f>
        <v>0.90722973893116288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>
        <f>IF(RES_hh_tes_in!O12=0,"",RES_hh_tes_in!O12/RES_hh_fec_in!O12)</f>
        <v>2.750092888365983</v>
      </c>
      <c r="P12" s="78">
        <f>IF(RES_hh_tes_in!P12=0,"",RES_hh_tes_in!P12/RES_hh_fec_in!P12)</f>
        <v>2.9136508962109273</v>
      </c>
      <c r="Q12" s="78">
        <f>IF(RES_hh_tes_in!Q12=0,"",RES_hh_tes_in!Q12/RES_hh_fec_in!Q12)</f>
        <v>3.0477254990763853</v>
      </c>
      <c r="R12" s="78">
        <f>IF(RES_hh_tes_in!R12=0,"",RES_hh_tes_in!R12/RES_hh_fec_in!R12)</f>
        <v>3.1005875897644568</v>
      </c>
      <c r="S12" s="78">
        <f>IF(RES_hh_tes_in!S12=0,"",RES_hh_tes_in!S12/RES_hh_fec_in!S12)</f>
        <v>3.1340472183984645</v>
      </c>
      <c r="T12" s="78">
        <f>IF(RES_hh_tes_in!T12=0,"",RES_hh_tes_in!T12/RES_hh_fec_in!T12)</f>
        <v>3.1555070854032703</v>
      </c>
      <c r="U12" s="78">
        <f>IF(RES_hh_tes_in!U12=0,"",RES_hh_tes_in!U12/RES_hh_fec_in!U12)</f>
        <v>3.1725861961899797</v>
      </c>
      <c r="V12" s="78">
        <f>IF(RES_hh_tes_in!V12=0,"",RES_hh_tes_in!V12/RES_hh_fec_in!V12)</f>
        <v>3.1932028329679913</v>
      </c>
      <c r="W12" s="78">
        <f>IF(RES_hh_tes_in!W12=0,"",RES_hh_tes_in!W12/RES_hh_fec_in!W12)</f>
        <v>3.2167718652437234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0.66688762988376593</v>
      </c>
      <c r="D13" s="79">
        <f>IF(RES_hh_tes_in!D13=0,"",RES_hh_tes_in!D13/RES_hh_fec_in!D13)</f>
        <v>0.67187006144705452</v>
      </c>
      <c r="E13" s="79">
        <f>IF(RES_hh_tes_in!E13=0,"",RES_hh_tes_in!E13/RES_hh_fec_in!E13)</f>
        <v>0.67698032034480782</v>
      </c>
      <c r="F13" s="79">
        <f>IF(RES_hh_tes_in!F13=0,"",RES_hh_tes_in!F13/RES_hh_fec_in!F13)</f>
        <v>0.68210784398596136</v>
      </c>
      <c r="G13" s="79">
        <f>IF(RES_hh_tes_in!G13=0,"",RES_hh_tes_in!G13/RES_hh_fec_in!G13)</f>
        <v>0.68735300944811739</v>
      </c>
      <c r="H13" s="79">
        <f>IF(RES_hh_tes_in!H13=0,"",RES_hh_tes_in!H13/RES_hh_fec_in!H13)</f>
        <v>0.69270346061599197</v>
      </c>
      <c r="I13" s="79">
        <f>IF(RES_hh_tes_in!I13=0,"",RES_hh_tes_in!I13/RES_hh_fec_in!I13)</f>
        <v>0.69818382789721278</v>
      </c>
      <c r="J13" s="79">
        <f>IF(RES_hh_tes_in!J13=0,"",RES_hh_tes_in!J13/RES_hh_fec_in!J13)</f>
        <v>0.70389518321229483</v>
      </c>
      <c r="K13" s="79">
        <f>IF(RES_hh_tes_in!K13=0,"",RES_hh_tes_in!K13/RES_hh_fec_in!K13)</f>
        <v>0.70992316881994344</v>
      </c>
      <c r="L13" s="79">
        <f>IF(RES_hh_tes_in!L13=0,"",RES_hh_tes_in!L13/RES_hh_fec_in!L13)</f>
        <v>0.71629009141414113</v>
      </c>
      <c r="M13" s="79">
        <f>IF(RES_hh_tes_in!M13=0,"",RES_hh_tes_in!M13/RES_hh_fec_in!M13)</f>
        <v>0.72475552870151971</v>
      </c>
      <c r="N13" s="79">
        <f>IF(RES_hh_tes_in!N13=0,"",RES_hh_tes_in!N13/RES_hh_fec_in!N13)</f>
        <v>0.73584170105097946</v>
      </c>
      <c r="O13" s="79">
        <f>IF(RES_hh_tes_in!O13=0,"",RES_hh_tes_in!O13/RES_hh_fec_in!O13)</f>
        <v>0.75023405467435689</v>
      </c>
      <c r="P13" s="79">
        <f>IF(RES_hh_tes_in!P13=0,"",RES_hh_tes_in!P13/RES_hh_fec_in!P13)</f>
        <v>0.76745468636903924</v>
      </c>
      <c r="Q13" s="79">
        <f>IF(RES_hh_tes_in!Q13=0,"",RES_hh_tes_in!Q13/RES_hh_fec_in!Q13)</f>
        <v>0.78575831392958506</v>
      </c>
      <c r="R13" s="79">
        <f>IF(RES_hh_tes_in!R13=0,"",RES_hh_tes_in!R13/RES_hh_fec_in!R13)</f>
        <v>0.8054297299903066</v>
      </c>
      <c r="S13" s="79">
        <f>IF(RES_hh_tes_in!S13=0,"",RES_hh_tes_in!S13/RES_hh_fec_in!S13)</f>
        <v>0.82833743026547491</v>
      </c>
      <c r="T13" s="79">
        <f>IF(RES_hh_tes_in!T13=0,"",RES_hh_tes_in!T13/RES_hh_fec_in!T13)</f>
        <v>0.8515161351496926</v>
      </c>
      <c r="U13" s="79">
        <f>IF(RES_hh_tes_in!U13=0,"",RES_hh_tes_in!U13/RES_hh_fec_in!U13)</f>
        <v>0.87200912340494607</v>
      </c>
      <c r="V13" s="79">
        <f>IF(RES_hh_tes_in!V13=0,"",RES_hh_tes_in!V13/RES_hh_fec_in!V13)</f>
        <v>0.88685118581585687</v>
      </c>
      <c r="W13" s="79">
        <f>IF(RES_hh_tes_in!W13=0,"",RES_hh_tes_in!W13/RES_hh_fec_in!W13)</f>
        <v>0.89430719270845205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>
        <f>IF(RES_hh_tes_in!D15=0,"",RES_hh_tes_in!D15/RES_hh_fec_in!D15)</f>
        <v>2.7439731708368815</v>
      </c>
      <c r="E15" s="70">
        <f>IF(RES_hh_tes_in!E15=0,"",RES_hh_tes_in!E15/RES_hh_fec_in!E15)</f>
        <v>2.8415814517141409</v>
      </c>
      <c r="F15" s="70">
        <f>IF(RES_hh_tes_in!F15=0,"",RES_hh_tes_in!F15/RES_hh_fec_in!F15)</f>
        <v>2.9392945610814758</v>
      </c>
      <c r="G15" s="70">
        <f>IF(RES_hh_tes_in!G15=0,"",RES_hh_tes_in!G15/RES_hh_fec_in!G15)</f>
        <v>3.0379361867989827</v>
      </c>
      <c r="H15" s="70">
        <f>IF(RES_hh_tes_in!H15=0,"",RES_hh_tes_in!H15/RES_hh_fec_in!H15)</f>
        <v>3.137400167004206</v>
      </c>
      <c r="I15" s="70">
        <f>IF(RES_hh_tes_in!I15=0,"",RES_hh_tes_in!I15/RES_hh_fec_in!I15)</f>
        <v>3.2378838945046442</v>
      </c>
      <c r="J15" s="70">
        <f>IF(RES_hh_tes_in!J15=0,"",RES_hh_tes_in!J15/RES_hh_fec_in!J15)</f>
        <v>3.3402084340906333</v>
      </c>
      <c r="K15" s="70">
        <f>IF(RES_hh_tes_in!K15=0,"",RES_hh_tes_in!K15/RES_hh_fec_in!K15)</f>
        <v>3.4450641545719232</v>
      </c>
      <c r="L15" s="70">
        <f>IF(RES_hh_tes_in!L15=0,"",RES_hh_tes_in!L15/RES_hh_fec_in!L15)</f>
        <v>3.5526217455941831</v>
      </c>
      <c r="M15" s="70">
        <f>IF(RES_hh_tes_in!M15=0,"",RES_hh_tes_in!M15/RES_hh_fec_in!M15)</f>
        <v>3.6810891530458396</v>
      </c>
      <c r="N15" s="70">
        <f>IF(RES_hh_tes_in!N15=0,"",RES_hh_tes_in!N15/RES_hh_fec_in!N15)</f>
        <v>3.8364251100740261</v>
      </c>
      <c r="O15" s="70">
        <f>IF(RES_hh_tes_in!O15=0,"",RES_hh_tes_in!O15/RES_hh_fec_in!O15)</f>
        <v>4.0219238892567208</v>
      </c>
      <c r="P15" s="70">
        <f>IF(RES_hh_tes_in!P15=0,"",RES_hh_tes_in!P15/RES_hh_fec_in!P15)</f>
        <v>4.2230933209181849</v>
      </c>
      <c r="Q15" s="70">
        <f>IF(RES_hh_tes_in!Q15=0,"",RES_hh_tes_in!Q15/RES_hh_fec_in!Q15)</f>
        <v>4.3959750285258785</v>
      </c>
      <c r="R15" s="70">
        <f>IF(RES_hh_tes_in!R15=0,"",RES_hh_tes_in!R15/RES_hh_fec_in!R15)</f>
        <v>4.5044337882722605</v>
      </c>
      <c r="S15" s="70">
        <f>IF(RES_hh_tes_in!S15=0,"",RES_hh_tes_in!S15/RES_hh_fec_in!S15)</f>
        <v>4.5907616357700363</v>
      </c>
      <c r="T15" s="70">
        <f>IF(RES_hh_tes_in!T15=0,"",RES_hh_tes_in!T15/RES_hh_fec_in!T15)</f>
        <v>4.6628918386094762</v>
      </c>
      <c r="U15" s="70">
        <f>IF(RES_hh_tes_in!U15=0,"",RES_hh_tes_in!U15/RES_hh_fec_in!U15)</f>
        <v>4.7285571346165263</v>
      </c>
      <c r="V15" s="70">
        <f>IF(RES_hh_tes_in!V15=0,"",RES_hh_tes_in!V15/RES_hh_fec_in!V15)</f>
        <v>4.795510087190558</v>
      </c>
      <c r="W15" s="70">
        <f>IF(RES_hh_tes_in!W15=0,"",RES_hh_tes_in!W15/RES_hh_fec_in!W15)</f>
        <v>4.8610579629971289</v>
      </c>
      <c r="DA15" s="88" t="s">
        <v>732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>
        <f>IF(RES_hh_tes_in!D16=0,"",RES_hh_tes_in!D16/RES_hh_fec_in!D16)</f>
        <v>2.7439731708368815</v>
      </c>
      <c r="E16" s="78">
        <f>IF(RES_hh_tes_in!E16=0,"",RES_hh_tes_in!E16/RES_hh_fec_in!E16)</f>
        <v>2.8415814517141409</v>
      </c>
      <c r="F16" s="78">
        <f>IF(RES_hh_tes_in!F16=0,"",RES_hh_tes_in!F16/RES_hh_fec_in!F16)</f>
        <v>2.9392945610814758</v>
      </c>
      <c r="G16" s="78">
        <f>IF(RES_hh_tes_in!G16=0,"",RES_hh_tes_in!G16/RES_hh_fec_in!G16)</f>
        <v>3.0379361867989827</v>
      </c>
      <c r="H16" s="78">
        <f>IF(RES_hh_tes_in!H16=0,"",RES_hh_tes_in!H16/RES_hh_fec_in!H16)</f>
        <v>3.137400167004206</v>
      </c>
      <c r="I16" s="78">
        <f>IF(RES_hh_tes_in!I16=0,"",RES_hh_tes_in!I16/RES_hh_fec_in!I16)</f>
        <v>3.2378838945046442</v>
      </c>
      <c r="J16" s="78">
        <f>IF(RES_hh_tes_in!J16=0,"",RES_hh_tes_in!J16/RES_hh_fec_in!J16)</f>
        <v>3.3402084340906333</v>
      </c>
      <c r="K16" s="78">
        <f>IF(RES_hh_tes_in!K16=0,"",RES_hh_tes_in!K16/RES_hh_fec_in!K16)</f>
        <v>3.4450641545719232</v>
      </c>
      <c r="L16" s="78">
        <f>IF(RES_hh_tes_in!L16=0,"",RES_hh_tes_in!L16/RES_hh_fec_in!L16)</f>
        <v>3.5526217455941831</v>
      </c>
      <c r="M16" s="78">
        <f>IF(RES_hh_tes_in!M16=0,"",RES_hh_tes_in!M16/RES_hh_fec_in!M16)</f>
        <v>3.6810891530458396</v>
      </c>
      <c r="N16" s="78">
        <f>IF(RES_hh_tes_in!N16=0,"",RES_hh_tes_in!N16/RES_hh_fec_in!N16)</f>
        <v>3.8364251100740261</v>
      </c>
      <c r="O16" s="78">
        <f>IF(RES_hh_tes_in!O16=0,"",RES_hh_tes_in!O16/RES_hh_fec_in!O16)</f>
        <v>4.0219238892567208</v>
      </c>
      <c r="P16" s="78">
        <f>IF(RES_hh_tes_in!P16=0,"",RES_hh_tes_in!P16/RES_hh_fec_in!P16)</f>
        <v>4.2230933209181849</v>
      </c>
      <c r="Q16" s="78">
        <f>IF(RES_hh_tes_in!Q16=0,"",RES_hh_tes_in!Q16/RES_hh_fec_in!Q16)</f>
        <v>4.3959750285258785</v>
      </c>
      <c r="R16" s="78">
        <f>IF(RES_hh_tes_in!R16=0,"",RES_hh_tes_in!R16/RES_hh_fec_in!R16)</f>
        <v>4.5044337882722605</v>
      </c>
      <c r="S16" s="78">
        <f>IF(RES_hh_tes_in!S16=0,"",RES_hh_tes_in!S16/RES_hh_fec_in!S16)</f>
        <v>4.5907616357700363</v>
      </c>
      <c r="T16" s="78">
        <f>IF(RES_hh_tes_in!T16=0,"",RES_hh_tes_in!T16/RES_hh_fec_in!T16)</f>
        <v>4.6628918386094762</v>
      </c>
      <c r="U16" s="78">
        <f>IF(RES_hh_tes_in!U16=0,"",RES_hh_tes_in!U16/RES_hh_fec_in!U16)</f>
        <v>4.7285571346165263</v>
      </c>
      <c r="V16" s="78">
        <f>IF(RES_hh_tes_in!V16=0,"",RES_hh_tes_in!V16/RES_hh_fec_in!V16)</f>
        <v>4.795510087190558</v>
      </c>
      <c r="W16" s="78">
        <f>IF(RES_hh_tes_in!W16=0,"",RES_hh_tes_in!W16/RES_hh_fec_in!W16)</f>
        <v>4.8610579629971289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0.68216732294845017</v>
      </c>
      <c r="D17" s="70">
        <f>IF(RES_hh_tes_in!D17=0,"",RES_hh_tes_in!D17/RES_hh_fec_in!D17)</f>
        <v>0.67995790346696006</v>
      </c>
      <c r="E17" s="70">
        <f>IF(RES_hh_tes_in!E17=0,"",RES_hh_tes_in!E17/RES_hh_fec_in!E17)</f>
        <v>0.67564561041934557</v>
      </c>
      <c r="F17" s="70">
        <f>IF(RES_hh_tes_in!F17=0,"",RES_hh_tes_in!F17/RES_hh_fec_in!F17)</f>
        <v>0.66237894221913307</v>
      </c>
      <c r="G17" s="70">
        <f>IF(RES_hh_tes_in!G17=0,"",RES_hh_tes_in!G17/RES_hh_fec_in!G17)</f>
        <v>0.65729025864755009</v>
      </c>
      <c r="H17" s="70">
        <f>IF(RES_hh_tes_in!H17=0,"",RES_hh_tes_in!H17/RES_hh_fec_in!H17)</f>
        <v>0.62602266470452494</v>
      </c>
      <c r="I17" s="70">
        <f>IF(RES_hh_tes_in!I17=0,"",RES_hh_tes_in!I17/RES_hh_fec_in!I17)</f>
        <v>0.66598625149567237</v>
      </c>
      <c r="J17" s="70">
        <f>IF(RES_hh_tes_in!J17=0,"",RES_hh_tes_in!J17/RES_hh_fec_in!J17)</f>
        <v>0.70538660488488736</v>
      </c>
      <c r="K17" s="70">
        <f>IF(RES_hh_tes_in!K17=0,"",RES_hh_tes_in!K17/RES_hh_fec_in!K17)</f>
        <v>0.71032727365056769</v>
      </c>
      <c r="L17" s="70">
        <f>IF(RES_hh_tes_in!L17=0,"",RES_hh_tes_in!L17/RES_hh_fec_in!L17)</f>
        <v>0.71743848905875962</v>
      </c>
      <c r="M17" s="70">
        <f>IF(RES_hh_tes_in!M17=0,"",RES_hh_tes_in!M17/RES_hh_fec_in!M17)</f>
        <v>0.71995191330060659</v>
      </c>
      <c r="N17" s="70">
        <f>IF(RES_hh_tes_in!N17=0,"",RES_hh_tes_in!N17/RES_hh_fec_in!N17)</f>
        <v>0.73977330514735495</v>
      </c>
      <c r="O17" s="70">
        <f>IF(RES_hh_tes_in!O17=0,"",RES_hh_tes_in!O17/RES_hh_fec_in!O17)</f>
        <v>0.76474983109542394</v>
      </c>
      <c r="P17" s="70">
        <f>IF(RES_hh_tes_in!P17=0,"",RES_hh_tes_in!P17/RES_hh_fec_in!P17)</f>
        <v>0.74375255002652585</v>
      </c>
      <c r="Q17" s="70">
        <f>IF(RES_hh_tes_in!Q17=0,"",RES_hh_tes_in!Q17/RES_hh_fec_in!Q17)</f>
        <v>0.78865025716438653</v>
      </c>
      <c r="R17" s="70">
        <f>IF(RES_hh_tes_in!R17=0,"",RES_hh_tes_in!R17/RES_hh_fec_in!R17)</f>
        <v>0.8154352839448552</v>
      </c>
      <c r="S17" s="70">
        <f>IF(RES_hh_tes_in!S17=0,"",RES_hh_tes_in!S17/RES_hh_fec_in!S17)</f>
        <v>0.81210838324637169</v>
      </c>
      <c r="T17" s="70">
        <f>IF(RES_hh_tes_in!T17=0,"",RES_hh_tes_in!T17/RES_hh_fec_in!T17)</f>
        <v>0.79921868656131012</v>
      </c>
      <c r="U17" s="70">
        <f>IF(RES_hh_tes_in!U17=0,"",RES_hh_tes_in!U17/RES_hh_fec_in!U17)</f>
        <v>0.82546107183203155</v>
      </c>
      <c r="V17" s="70">
        <f>IF(RES_hh_tes_in!V17=0,"",RES_hh_tes_in!V17/RES_hh_fec_in!V17)</f>
        <v>0.83410713458658159</v>
      </c>
      <c r="W17" s="70">
        <f>IF(RES_hh_tes_in!W17=0,"",RES_hh_tes_in!W17/RES_hh_fec_in!W17)</f>
        <v>0.85590344444321365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0.61010367966870382</v>
      </c>
      <c r="D18" s="78">
        <f>IF(RES_hh_tes_in!D18=0,"",RES_hh_tes_in!D18/RES_hh_fec_in!D18)</f>
        <v>0.61450874362906427</v>
      </c>
      <c r="E18" s="78">
        <f>IF(RES_hh_tes_in!E18=0,"",RES_hh_tes_in!E18/RES_hh_fec_in!E18)</f>
        <v>0.61912952137900235</v>
      </c>
      <c r="F18" s="78">
        <f>IF(RES_hh_tes_in!F18=0,"",RES_hh_tes_in!F18/RES_hh_fec_in!F18)</f>
        <v>0.62390837039020575</v>
      </c>
      <c r="G18" s="78">
        <f>IF(RES_hh_tes_in!G18=0,"",RES_hh_tes_in!G18/RES_hh_fec_in!G18)</f>
        <v>0.62887750316393298</v>
      </c>
      <c r="H18" s="78">
        <f>IF(RES_hh_tes_in!H18=0,"",RES_hh_tes_in!H18/RES_hh_fec_in!H18)</f>
        <v>0.63401915220826199</v>
      </c>
      <c r="I18" s="78">
        <f>IF(RES_hh_tes_in!I18=0,"",RES_hh_tes_in!I18/RES_hh_fec_in!I18)</f>
        <v>0.6393273727002069</v>
      </c>
      <c r="J18" s="78">
        <f>IF(RES_hh_tes_in!J18=0,"",RES_hh_tes_in!J18/RES_hh_fec_in!J18)</f>
        <v>0.64480979918038028</v>
      </c>
      <c r="K18" s="78">
        <f>IF(RES_hh_tes_in!K18=0,"",RES_hh_tes_in!K18/RES_hh_fec_in!K18)</f>
        <v>0.65045619790150655</v>
      </c>
      <c r="L18" s="78">
        <f>IF(RES_hh_tes_in!L18=0,"",RES_hh_tes_in!L18/RES_hh_fec_in!L18)</f>
        <v>0.65623483553567785</v>
      </c>
      <c r="M18" s="78">
        <f>IF(RES_hh_tes_in!M18=0,"",RES_hh_tes_in!M18/RES_hh_fec_in!M18)</f>
        <v>0.66214155873476332</v>
      </c>
      <c r="N18" s="78">
        <f>IF(RES_hh_tes_in!N18=0,"",RES_hh_tes_in!N18/RES_hh_fec_in!N18)</f>
        <v>0.66789201831558676</v>
      </c>
      <c r="O18" s="78">
        <f>IF(RES_hh_tes_in!O18=0,"",RES_hh_tes_in!O18/RES_hh_fec_in!O18)</f>
        <v>0.67339505508329578</v>
      </c>
      <c r="P18" s="78">
        <f>IF(RES_hh_tes_in!P18=0,"",RES_hh_tes_in!P18/RES_hh_fec_in!P18)</f>
        <v>0.67915256431954552</v>
      </c>
      <c r="Q18" s="78" t="str">
        <f>IF(RES_hh_tes_in!Q18=0,"",RES_hh_tes_in!Q18/RES_hh_fec_in!Q18)</f>
        <v/>
      </c>
      <c r="R18" s="78">
        <f>IF(RES_hh_tes_in!R18=0,"",RES_hh_tes_in!R18/RES_hh_fec_in!R18)</f>
        <v>0.70204296942682776</v>
      </c>
      <c r="S18" s="78">
        <f>IF(RES_hh_tes_in!S18=0,"",RES_hh_tes_in!S18/RES_hh_fec_in!S18)</f>
        <v>0.72042535942249653</v>
      </c>
      <c r="T18" s="78">
        <f>IF(RES_hh_tes_in!T18=0,"",RES_hh_tes_in!T18/RES_hh_fec_in!T18)</f>
        <v>0.73970229070280036</v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>
        <f>IF(RES_hh_tes_in!W18=0,"",RES_hh_tes_in!W18/RES_hh_fec_in!W18)</f>
        <v>0.78150961496700788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0.54106637282823289</v>
      </c>
      <c r="D19" s="78">
        <f>IF(RES_hh_tes_in!D19=0,"",RES_hh_tes_in!D19/RES_hh_fec_in!D19)</f>
        <v>0.54403735547555332</v>
      </c>
      <c r="E19" s="78">
        <f>IF(RES_hh_tes_in!E19=0,"",RES_hh_tes_in!E19/RES_hh_fec_in!E19)</f>
        <v>0.54750016626543674</v>
      </c>
      <c r="F19" s="78">
        <f>IF(RES_hh_tes_in!F19=0,"",RES_hh_tes_in!F19/RES_hh_fec_in!F19)</f>
        <v>0.55103004452930593</v>
      </c>
      <c r="G19" s="78">
        <f>IF(RES_hh_tes_in!G19=0,"",RES_hh_tes_in!G19/RES_hh_fec_in!G19)</f>
        <v>0.55501286758361368</v>
      </c>
      <c r="H19" s="78">
        <f>IF(RES_hh_tes_in!H19=0,"",RES_hh_tes_in!H19/RES_hh_fec_in!H19)</f>
        <v>0.55940140895732016</v>
      </c>
      <c r="I19" s="78">
        <f>IF(RES_hh_tes_in!I19=0,"",RES_hh_tes_in!I19/RES_hh_fec_in!I19)</f>
        <v>0.56429074883247454</v>
      </c>
      <c r="J19" s="78">
        <f>IF(RES_hh_tes_in!J19=0,"",RES_hh_tes_in!J19/RES_hh_fec_in!J19)</f>
        <v>0.57007039715464858</v>
      </c>
      <c r="K19" s="78">
        <f>IF(RES_hh_tes_in!K19=0,"",RES_hh_tes_in!K19/RES_hh_fec_in!K19)</f>
        <v>0.57707153983087944</v>
      </c>
      <c r="L19" s="78">
        <f>IF(RES_hh_tes_in!L19=0,"",RES_hh_tes_in!L19/RES_hh_fec_in!L19)</f>
        <v>0.58538278266923349</v>
      </c>
      <c r="M19" s="78">
        <f>IF(RES_hh_tes_in!M19=0,"",RES_hh_tes_in!M19/RES_hh_fec_in!M19)</f>
        <v>0.60286327368745463</v>
      </c>
      <c r="N19" s="78">
        <f>IF(RES_hh_tes_in!N19=0,"",RES_hh_tes_in!N19/RES_hh_fec_in!N19)</f>
        <v>0.63200750106421799</v>
      </c>
      <c r="O19" s="78">
        <f>IF(RES_hh_tes_in!O19=0,"",RES_hh_tes_in!O19/RES_hh_fec_in!O19)</f>
        <v>0.67489779704840858</v>
      </c>
      <c r="P19" s="78">
        <f>IF(RES_hh_tes_in!P19=0,"",RES_hh_tes_in!P19/RES_hh_fec_in!P19)</f>
        <v>0.72715768403460768</v>
      </c>
      <c r="Q19" s="78">
        <f>IF(RES_hh_tes_in!Q19=0,"",RES_hh_tes_in!Q19/RES_hh_fec_in!Q19)</f>
        <v>0.77460715077577513</v>
      </c>
      <c r="R19" s="78">
        <f>IF(RES_hh_tes_in!R19=0,"",RES_hh_tes_in!R19/RES_hh_fec_in!R19)</f>
        <v>0.80662973614763711</v>
      </c>
      <c r="S19" s="78">
        <f>IF(RES_hh_tes_in!S19=0,"",RES_hh_tes_in!S19/RES_hh_fec_in!S19)</f>
        <v>0.83748786386964802</v>
      </c>
      <c r="T19" s="78">
        <f>IF(RES_hh_tes_in!T19=0,"",RES_hh_tes_in!T19/RES_hh_fec_in!T19)</f>
        <v>0.86543484746691535</v>
      </c>
      <c r="U19" s="78">
        <f>IF(RES_hh_tes_in!U19=0,"",RES_hh_tes_in!U19/RES_hh_fec_in!U19)</f>
        <v>0.8887240004646435</v>
      </c>
      <c r="V19" s="78">
        <f>IF(RES_hh_tes_in!V19=0,"",RES_hh_tes_in!V19/RES_hh_fec_in!V19)</f>
        <v>0.9056086363879966</v>
      </c>
      <c r="W19" s="78">
        <f>IF(RES_hh_tes_in!W19=0,"",RES_hh_tes_in!W19/RES_hh_fec_in!W19)</f>
        <v>0.91355096860986462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>
        <f>IF(RES_hh_tes_in!G20=0,"",RES_hh_tes_in!G20/RES_hh_fec_in!G20)</f>
        <v>0.5790674964380782</v>
      </c>
      <c r="H20" s="78">
        <f>IF(RES_hh_tes_in!H20=0,"",RES_hh_tes_in!H20/RES_hh_fec_in!H20)</f>
        <v>0.58203096652363551</v>
      </c>
      <c r="I20" s="78">
        <f>IF(RES_hh_tes_in!I20=0,"",RES_hh_tes_in!I20/RES_hh_fec_in!I20)</f>
        <v>0.58533261306728068</v>
      </c>
      <c r="J20" s="78">
        <f>IF(RES_hh_tes_in!J20=0,"",RES_hh_tes_in!J20/RES_hh_fec_in!J20)</f>
        <v>0.5892354622030832</v>
      </c>
      <c r="K20" s="78">
        <f>IF(RES_hh_tes_in!K20=0,"",RES_hh_tes_in!K20/RES_hh_fec_in!K20)</f>
        <v>0.59396315532910371</v>
      </c>
      <c r="L20" s="78">
        <f>IF(RES_hh_tes_in!L20=0,"",RES_hh_tes_in!L20/RES_hh_fec_in!L20)</f>
        <v>0.59957552568815631</v>
      </c>
      <c r="M20" s="78">
        <f>IF(RES_hh_tes_in!M20=0,"",RES_hh_tes_in!M20/RES_hh_fec_in!M20)</f>
        <v>0.61137965553497131</v>
      </c>
      <c r="N20" s="78">
        <f>IF(RES_hh_tes_in!N20=0,"",RES_hh_tes_in!N20/RES_hh_fec_in!N20)</f>
        <v>0.63106000912926241</v>
      </c>
      <c r="O20" s="78">
        <f>IF(RES_hh_tes_in!O20=0,"",RES_hh_tes_in!O20/RES_hh_fec_in!O20)</f>
        <v>0.66002273234098396</v>
      </c>
      <c r="P20" s="78">
        <f>IF(RES_hh_tes_in!P20=0,"",RES_hh_tes_in!P20/RES_hh_fec_in!P20)</f>
        <v>0.69531250143968715</v>
      </c>
      <c r="Q20" s="78">
        <f>IF(RES_hh_tes_in!Q20=0,"",RES_hh_tes_in!Q20/RES_hh_fec_in!Q20)</f>
        <v>0.72735391640858305</v>
      </c>
      <c r="R20" s="78">
        <f>IF(RES_hh_tes_in!R20=0,"",RES_hh_tes_in!R20/RES_hh_fec_in!R20)</f>
        <v>0.74897795176126081</v>
      </c>
      <c r="S20" s="78">
        <f>IF(RES_hh_tes_in!S20=0,"",RES_hh_tes_in!S20/RES_hh_fec_in!S20)</f>
        <v>0.76981565855568312</v>
      </c>
      <c r="T20" s="78">
        <f>IF(RES_hh_tes_in!T20=0,"",RES_hh_tes_in!T20/RES_hh_fec_in!T20)</f>
        <v>0.78868754395438778</v>
      </c>
      <c r="U20" s="78">
        <f>IF(RES_hh_tes_in!U20=0,"",RES_hh_tes_in!U20/RES_hh_fec_in!U20)</f>
        <v>0.80441411511997885</v>
      </c>
      <c r="V20" s="78">
        <f>IF(RES_hh_tes_in!V20=0,"",RES_hh_tes_in!V20/RES_hh_fec_in!V20)</f>
        <v>0.81581587921503229</v>
      </c>
      <c r="W20" s="78">
        <f>IF(RES_hh_tes_in!W20=0,"",RES_hh_tes_in!W20/RES_hh_fec_in!W20)</f>
        <v>0.82117913364168138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0.54014180895441177</v>
      </c>
      <c r="D21" s="78">
        <f>IF(RES_hh_tes_in!D21=0,"",RES_hh_tes_in!D21/RES_hh_fec_in!D21)</f>
        <v>0.54774134108700712</v>
      </c>
      <c r="E21" s="78">
        <f>IF(RES_hh_tes_in!E21=0,"",RES_hh_tes_in!E21/RES_hh_fec_in!E21)</f>
        <v>0.55566945169603554</v>
      </c>
      <c r="F21" s="78">
        <f>IF(RES_hh_tes_in!F21=0,"",RES_hh_tes_in!F21/RES_hh_fec_in!F21)</f>
        <v>0.5636616448063797</v>
      </c>
      <c r="G21" s="78">
        <f>IF(RES_hh_tes_in!G21=0,"",RES_hh_tes_in!G21/RES_hh_fec_in!G21)</f>
        <v>0.57195375534222548</v>
      </c>
      <c r="H21" s="78">
        <f>IF(RES_hh_tes_in!H21=0,"",RES_hh_tes_in!H21/RES_hh_fec_in!H21)</f>
        <v>0.58051385450495896</v>
      </c>
      <c r="I21" s="78">
        <f>IF(RES_hh_tes_in!I21=0,"",RES_hh_tes_in!I21/RES_hh_fec_in!I21)</f>
        <v>0.58939695791576285</v>
      </c>
      <c r="J21" s="78">
        <f>IF(RES_hh_tes_in!J21=0,"",RES_hh_tes_in!J21/RES_hh_fec_in!J21)</f>
        <v>0.59883554089601576</v>
      </c>
      <c r="K21" s="78">
        <f>IF(RES_hh_tes_in!K21=0,"",RES_hh_tes_in!K21/RES_hh_fec_in!K21)</f>
        <v>0.60902345260092017</v>
      </c>
      <c r="L21" s="78">
        <f>IF(RES_hh_tes_in!L21=0,"",RES_hh_tes_in!L21/RES_hh_fec_in!L21)</f>
        <v>0.62000589184796751</v>
      </c>
      <c r="M21" s="78">
        <f>IF(RES_hh_tes_in!M21=0,"",RES_hh_tes_in!M21/RES_hh_fec_in!M21)</f>
        <v>0.63661415972605406</v>
      </c>
      <c r="N21" s="78">
        <f>IF(RES_hh_tes_in!N21=0,"",RES_hh_tes_in!N21/RES_hh_fec_in!N21)</f>
        <v>0.66033537776627538</v>
      </c>
      <c r="O21" s="78">
        <f>IF(RES_hh_tes_in!O21=0,"",RES_hh_tes_in!O21/RES_hh_fec_in!O21)</f>
        <v>0.69226760407950061</v>
      </c>
      <c r="P21" s="78">
        <f>IF(RES_hh_tes_in!P21=0,"",RES_hh_tes_in!P21/RES_hh_fec_in!P21)</f>
        <v>0.72942584854386106</v>
      </c>
      <c r="Q21" s="78">
        <f>IF(RES_hh_tes_in!Q21=0,"",RES_hh_tes_in!Q21/RES_hh_fec_in!Q21)</f>
        <v>0.76244561124855981</v>
      </c>
      <c r="R21" s="78">
        <f>IF(RES_hh_tes_in!R21=0,"",RES_hh_tes_in!R21/RES_hh_fec_in!R21)</f>
        <v>0.78415694037306283</v>
      </c>
      <c r="S21" s="78">
        <f>IF(RES_hh_tes_in!S21=0,"",RES_hh_tes_in!S21/RES_hh_fec_in!S21)</f>
        <v>0.80396712999259901</v>
      </c>
      <c r="T21" s="78">
        <f>IF(RES_hh_tes_in!T21=0,"",RES_hh_tes_in!T21/RES_hh_fec_in!T21)</f>
        <v>0.82136190970866318</v>
      </c>
      <c r="U21" s="78">
        <f>IF(RES_hh_tes_in!U21=0,"",RES_hh_tes_in!U21/RES_hh_fec_in!U21)</f>
        <v>0.83576829260565555</v>
      </c>
      <c r="V21" s="78">
        <f>IF(RES_hh_tes_in!V21=0,"",RES_hh_tes_in!V21/RES_hh_fec_in!V21)</f>
        <v>0.84655751426590697</v>
      </c>
      <c r="W21" s="78">
        <f>IF(RES_hh_tes_in!W21=0,"",RES_hh_tes_in!W21/RES_hh_fec_in!W21)</f>
        <v>0.85212599127490363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0.55728033530610577</v>
      </c>
      <c r="D22" s="78">
        <f>IF(RES_hh_tes_in!D22=0,"",RES_hh_tes_in!D22/RES_hh_fec_in!D22)</f>
        <v>0.57177739306851338</v>
      </c>
      <c r="E22" s="78">
        <f>IF(RES_hh_tes_in!E22=0,"",RES_hh_tes_in!E22/RES_hh_fec_in!E22)</f>
        <v>0.58641226676608249</v>
      </c>
      <c r="F22" s="78">
        <f>IF(RES_hh_tes_in!F22=0,"",RES_hh_tes_in!F22/RES_hh_fec_in!F22)</f>
        <v>0.60117088791012985</v>
      </c>
      <c r="G22" s="78">
        <f>IF(RES_hh_tes_in!G22=0,"",RES_hh_tes_in!G22/RES_hh_fec_in!G22)</f>
        <v>0.61603927160941951</v>
      </c>
      <c r="H22" s="78">
        <f>IF(RES_hh_tes_in!H22=0,"",RES_hh_tes_in!H22/RES_hh_fec_in!H22)</f>
        <v>0.63100075595329852</v>
      </c>
      <c r="I22" s="78">
        <f>IF(RES_hh_tes_in!I22=0,"",RES_hh_tes_in!I22/RES_hh_fec_in!I22)</f>
        <v>0.6460334317110803</v>
      </c>
      <c r="J22" s="78">
        <f>IF(RES_hh_tes_in!J22=0,"",RES_hh_tes_in!J22/RES_hh_fec_in!J22)</f>
        <v>0.66109005921302311</v>
      </c>
      <c r="K22" s="78">
        <f>IF(RES_hh_tes_in!K22=0,"",RES_hh_tes_in!K22/RES_hh_fec_in!K22)</f>
        <v>0.67610814836909161</v>
      </c>
      <c r="L22" s="78">
        <f>IF(RES_hh_tes_in!L22=0,"",RES_hh_tes_in!L22/RES_hh_fec_in!L22)</f>
        <v>0.6910322355341183</v>
      </c>
      <c r="M22" s="78">
        <f>IF(RES_hh_tes_in!M22=0,"",RES_hh_tes_in!M22/RES_hh_fec_in!M22)</f>
        <v>0.7047767284591806</v>
      </c>
      <c r="N22" s="78">
        <f>IF(RES_hh_tes_in!N22=0,"",RES_hh_tes_in!N22/RES_hh_fec_in!N22)</f>
        <v>0.71675885631551806</v>
      </c>
      <c r="O22" s="78">
        <f>IF(RES_hh_tes_in!O22=0,"",RES_hh_tes_in!O22/RES_hh_fec_in!O22)</f>
        <v>0.72666335064123722</v>
      </c>
      <c r="P22" s="78">
        <f>IF(RES_hh_tes_in!P22=0,"",RES_hh_tes_in!P22/RES_hh_fec_in!P22)</f>
        <v>0.73533877966477701</v>
      </c>
      <c r="Q22" s="78">
        <f>IF(RES_hh_tes_in!Q22=0,"",RES_hh_tes_in!Q22/RES_hh_fec_in!Q22)</f>
        <v>0.74566706845324582</v>
      </c>
      <c r="R22" s="78">
        <f>IF(RES_hh_tes_in!R22=0,"",RES_hh_tes_in!R22/RES_hh_fec_in!R22)</f>
        <v>0.76089580413197466</v>
      </c>
      <c r="S22" s="78">
        <f>IF(RES_hh_tes_in!S22=0,"",RES_hh_tes_in!S22/RES_hh_fec_in!S22)</f>
        <v>0.77796373217554804</v>
      </c>
      <c r="T22" s="78">
        <f>IF(RES_hh_tes_in!T22=0,"",RES_hh_tes_in!T22/RES_hh_fec_in!T22)</f>
        <v>0.7951144492090928</v>
      </c>
      <c r="U22" s="78">
        <f>IF(RES_hh_tes_in!U22=0,"",RES_hh_tes_in!U22/RES_hh_fec_in!U22)</f>
        <v>0.81091256511225651</v>
      </c>
      <c r="V22" s="78">
        <f>IF(RES_hh_tes_in!V22=0,"",RES_hh_tes_in!V22/RES_hh_fec_in!V22)</f>
        <v>0.82415496561536838</v>
      </c>
      <c r="W22" s="78">
        <f>IF(RES_hh_tes_in!W22=0,"",RES_hh_tes_in!W22/RES_hh_fec_in!W22)</f>
        <v>0.83480664331758692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0.77864485195118027</v>
      </c>
      <c r="D24" s="78">
        <f>IF(RES_hh_tes_in!D24=0,"",RES_hh_tes_in!D24/RES_hh_fec_in!D24)</f>
        <v>0.78278647014244018</v>
      </c>
      <c r="E24" s="78">
        <f>IF(RES_hh_tes_in!E24=0,"",RES_hh_tes_in!E24/RES_hh_fec_in!E24)</f>
        <v>0.78703990121973677</v>
      </c>
      <c r="F24" s="78">
        <f>IF(RES_hh_tes_in!F24=0,"",RES_hh_tes_in!F24/RES_hh_fec_in!F24)</f>
        <v>0.79130857950876576</v>
      </c>
      <c r="G24" s="78">
        <f>IF(RES_hh_tes_in!G24=0,"",RES_hh_tes_in!G24/RES_hh_fec_in!G24)</f>
        <v>0.795680230889108</v>
      </c>
      <c r="H24" s="78">
        <f>IF(RES_hh_tes_in!H24=0,"",RES_hh_tes_in!H24/RES_hh_fec_in!H24)</f>
        <v>0.80014411882991643</v>
      </c>
      <c r="I24" s="78">
        <f>IF(RES_hh_tes_in!I24=0,"",RES_hh_tes_in!I24/RES_hh_fec_in!I24)</f>
        <v>0.80472185899048276</v>
      </c>
      <c r="J24" s="78">
        <f>IF(RES_hh_tes_in!J24=0,"",RES_hh_tes_in!J24/RES_hh_fec_in!J24)</f>
        <v>0.80950200309728604</v>
      </c>
      <c r="K24" s="78">
        <f>IF(RES_hh_tes_in!K24=0,"",RES_hh_tes_in!K24/RES_hh_fec_in!K24)</f>
        <v>0.81455984340970666</v>
      </c>
      <c r="L24" s="78">
        <f>IF(RES_hh_tes_in!L24=0,"",RES_hh_tes_in!L24/RES_hh_fec_in!L24)</f>
        <v>0.81991552369395437</v>
      </c>
      <c r="M24" s="78">
        <f>IF(RES_hh_tes_in!M24=0,"",RES_hh_tes_in!M24/RES_hh_fec_in!M24)</f>
        <v>0.82733113165590333</v>
      </c>
      <c r="N24" s="78">
        <f>IF(RES_hh_tes_in!N24=0,"",RES_hh_tes_in!N24/RES_hh_fec_in!N24)</f>
        <v>0.83736379522225313</v>
      </c>
      <c r="O24" s="78">
        <f>IF(RES_hh_tes_in!O24=0,"",RES_hh_tes_in!O24/RES_hh_fec_in!O24)</f>
        <v>0.85050190471979725</v>
      </c>
      <c r="P24" s="78">
        <f>IF(RES_hh_tes_in!P24=0,"",RES_hh_tes_in!P24/RES_hh_fec_in!P24)</f>
        <v>0.86581626174441972</v>
      </c>
      <c r="Q24" s="78">
        <f>IF(RES_hh_tes_in!Q24=0,"",RES_hh_tes_in!Q24/RES_hh_fec_in!Q24)</f>
        <v>0.88026500622291959</v>
      </c>
      <c r="R24" s="78">
        <f>IF(RES_hh_tes_in!R24=0,"",RES_hh_tes_in!R24/RES_hh_fec_in!R24)</f>
        <v>0.89133659687741373</v>
      </c>
      <c r="S24" s="78">
        <f>IF(RES_hh_tes_in!S24=0,"",RES_hh_tes_in!S24/RES_hh_fec_in!S24)</f>
        <v>0.90210740376519705</v>
      </c>
      <c r="T24" s="78">
        <f>IF(RES_hh_tes_in!T24=0,"",RES_hh_tes_in!T24/RES_hh_fec_in!T24)</f>
        <v>0.91250546097290386</v>
      </c>
      <c r="U24" s="78">
        <f>IF(RES_hh_tes_in!U24=0,"",RES_hh_tes_in!U24/RES_hh_fec_in!U24)</f>
        <v>0.92245880258720225</v>
      </c>
      <c r="V24" s="78">
        <f>IF(RES_hh_tes_in!V24=0,"",RES_hh_tes_in!V24/RES_hh_fec_in!V24)</f>
        <v>0.93189546269474699</v>
      </c>
      <c r="W24" s="78">
        <f>IF(RES_hh_tes_in!W24=0,"",RES_hh_tes_in!W24/RES_hh_fec_in!W24)</f>
        <v>0.94058844552437315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0.60626751993875028</v>
      </c>
      <c r="D25" s="79">
        <f>IF(RES_hh_tes_in!D25=0,"",RES_hh_tes_in!D25/RES_hh_fec_in!D25)</f>
        <v>0.60815258863468502</v>
      </c>
      <c r="E25" s="79">
        <f>IF(RES_hh_tes_in!E25=0,"",RES_hh_tes_in!E25/RES_hh_fec_in!E25)</f>
        <v>0.61018264577242698</v>
      </c>
      <c r="F25" s="79">
        <f>IF(RES_hh_tes_in!F25=0,"",RES_hh_tes_in!F25/RES_hh_fec_in!F25)</f>
        <v>0.61223220346327822</v>
      </c>
      <c r="G25" s="79">
        <f>IF(RES_hh_tes_in!G25=0,"",RES_hh_tes_in!G25/RES_hh_fec_in!G25)</f>
        <v>0.61441644916635896</v>
      </c>
      <c r="H25" s="79">
        <f>IF(RES_hh_tes_in!H25=0,"",RES_hh_tes_in!H25/RES_hh_fec_in!H25)</f>
        <v>0.61672247191619545</v>
      </c>
      <c r="I25" s="79">
        <f>IF(RES_hh_tes_in!I25=0,"",RES_hh_tes_in!I25/RES_hh_fec_in!I25)</f>
        <v>0.61918027159022571</v>
      </c>
      <c r="J25" s="79">
        <f>IF(RES_hh_tes_in!J25=0,"",RES_hh_tes_in!J25/RES_hh_fec_in!J25)</f>
        <v>0.62190993290983509</v>
      </c>
      <c r="K25" s="79">
        <f>IF(RES_hh_tes_in!K25=0,"",RES_hh_tes_in!K25/RES_hh_fec_in!K25)</f>
        <v>0.62501787499081973</v>
      </c>
      <c r="L25" s="79">
        <f>IF(RES_hh_tes_in!L25=0,"",RES_hh_tes_in!L25/RES_hh_fec_in!L25)</f>
        <v>0.62854134316707888</v>
      </c>
      <c r="M25" s="79">
        <f>IF(RES_hh_tes_in!M25=0,"",RES_hh_tes_in!M25/RES_hh_fec_in!M25)</f>
        <v>0.63492179009871053</v>
      </c>
      <c r="N25" s="79">
        <f>IF(RES_hh_tes_in!N25=0,"",RES_hh_tes_in!N25/RES_hh_fec_in!N25)</f>
        <v>0.6452319534036548</v>
      </c>
      <c r="O25" s="79">
        <f>IF(RES_hh_tes_in!O25=0,"",RES_hh_tes_in!O25/RES_hh_fec_in!O25)</f>
        <v>0.66084749393233244</v>
      </c>
      <c r="P25" s="79">
        <f>IF(RES_hh_tes_in!P25=0,"",RES_hh_tes_in!P25/RES_hh_fec_in!P25)</f>
        <v>0.68116130758788729</v>
      </c>
      <c r="Q25" s="79">
        <f>IF(RES_hh_tes_in!Q25=0,"",RES_hh_tes_in!Q25/RES_hh_fec_in!Q25)</f>
        <v>0.70109404429097566</v>
      </c>
      <c r="R25" s="79">
        <f>IF(RES_hh_tes_in!R25=0,"",RES_hh_tes_in!R25/RES_hh_fec_in!R25)</f>
        <v>0.71538293974298983</v>
      </c>
      <c r="S25" s="79">
        <f>IF(RES_hh_tes_in!S25=0,"",RES_hh_tes_in!S25/RES_hh_fec_in!S25)</f>
        <v>0.72953096838538967</v>
      </c>
      <c r="T25" s="79">
        <f>IF(RES_hh_tes_in!T25=0,"",RES_hh_tes_in!T25/RES_hh_fec_in!T25)</f>
        <v>0.74324147233851801</v>
      </c>
      <c r="U25" s="79">
        <f>IF(RES_hh_tes_in!U25=0,"",RES_hh_tes_in!U25/RES_hh_fec_in!U25)</f>
        <v>0.75612073158267445</v>
      </c>
      <c r="V25" s="79">
        <f>IF(RES_hh_tes_in!V25=0,"",RES_hh_tes_in!V25/RES_hh_fec_in!V25)</f>
        <v>0.76756470077685179</v>
      </c>
      <c r="W25" s="79">
        <f>IF(RES_hh_tes_in!W25=0,"",RES_hh_tes_in!W25/RES_hh_fec_in!W25)</f>
        <v>0.77657331691935783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0.58498363240493667</v>
      </c>
      <c r="D27" s="70">
        <f>IF(RES_hh_tes_in!D27=0,"",RES_hh_tes_in!D27/RES_hh_fec_in!D27)</f>
        <v>0.59156734821274226</v>
      </c>
      <c r="E27" s="70">
        <f>IF(RES_hh_tes_in!E27=0,"",RES_hh_tes_in!E27/RES_hh_fec_in!E27)</f>
        <v>0.61156574541572317</v>
      </c>
      <c r="F27" s="70">
        <f>IF(RES_hh_tes_in!F27=0,"",RES_hh_tes_in!F27/RES_hh_fec_in!F27)</f>
        <v>0.64559124476829521</v>
      </c>
      <c r="G27" s="70">
        <f>IF(RES_hh_tes_in!G27=0,"",RES_hh_tes_in!G27/RES_hh_fec_in!G27)</f>
        <v>0.6341127224799521</v>
      </c>
      <c r="H27" s="70">
        <f>IF(RES_hh_tes_in!H27=0,"",RES_hh_tes_in!H27/RES_hh_fec_in!H27)</f>
        <v>0.66997170089017155</v>
      </c>
      <c r="I27" s="70">
        <f>IF(RES_hh_tes_in!I27=0,"",RES_hh_tes_in!I27/RES_hh_fec_in!I27)</f>
        <v>0.70869294620916512</v>
      </c>
      <c r="J27" s="70">
        <f>IF(RES_hh_tes_in!J27=0,"",RES_hh_tes_in!J27/RES_hh_fec_in!J27)</f>
        <v>0.69452592305955807</v>
      </c>
      <c r="K27" s="70">
        <f>IF(RES_hh_tes_in!K27=0,"",RES_hh_tes_in!K27/RES_hh_fec_in!K27)</f>
        <v>0.60560604864879797</v>
      </c>
      <c r="L27" s="70">
        <f>IF(RES_hh_tes_in!L27=0,"",RES_hh_tes_in!L27/RES_hh_fec_in!L27)</f>
        <v>0.60135805122632435</v>
      </c>
      <c r="M27" s="70">
        <f>IF(RES_hh_tes_in!M27=0,"",RES_hh_tes_in!M27/RES_hh_fec_in!M27)</f>
        <v>0.61746640181035328</v>
      </c>
      <c r="N27" s="70">
        <f>IF(RES_hh_tes_in!N27=0,"",RES_hh_tes_in!N27/RES_hh_fec_in!N27)</f>
        <v>0.6548940381312599</v>
      </c>
      <c r="O27" s="70">
        <f>IF(RES_hh_tes_in!O27=0,"",RES_hh_tes_in!O27/RES_hh_fec_in!O27)</f>
        <v>0.66838798097240792</v>
      </c>
      <c r="P27" s="70">
        <f>IF(RES_hh_tes_in!P27=0,"",RES_hh_tes_in!P27/RES_hh_fec_in!P27)</f>
        <v>0.65633293954725436</v>
      </c>
      <c r="Q27" s="70">
        <f>IF(RES_hh_tes_in!Q27=0,"",RES_hh_tes_in!Q27/RES_hh_fec_in!Q27)</f>
        <v>0.61228613078778493</v>
      </c>
      <c r="R27" s="70">
        <f>IF(RES_hh_tes_in!R27=0,"",RES_hh_tes_in!R27/RES_hh_fec_in!R27)</f>
        <v>0.62425979652690589</v>
      </c>
      <c r="S27" s="70">
        <f>IF(RES_hh_tes_in!S27=0,"",RES_hh_tes_in!S27/RES_hh_fec_in!S27)</f>
        <v>0.61332941112640049</v>
      </c>
      <c r="T27" s="70">
        <f>IF(RES_hh_tes_in!T27=0,"",RES_hh_tes_in!T27/RES_hh_fec_in!T27)</f>
        <v>0.63775624459660141</v>
      </c>
      <c r="U27" s="70">
        <f>IF(RES_hh_tes_in!U27=0,"",RES_hh_tes_in!U27/RES_hh_fec_in!U27)</f>
        <v>0.69193158602259874</v>
      </c>
      <c r="V27" s="70">
        <f>IF(RES_hh_tes_in!V27=0,"",RES_hh_tes_in!V27/RES_hh_fec_in!V27)</f>
        <v>0.72742435244435932</v>
      </c>
      <c r="W27" s="70">
        <f>IF(RES_hh_tes_in!W27=0,"",RES_hh_tes_in!W27/RES_hh_fec_in!W27)</f>
        <v>0.75265034352498505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0.58046535571294622</v>
      </c>
      <c r="D28" s="78">
        <f>IF(RES_hh_tes_in!D28=0,"",RES_hh_tes_in!D28/RES_hh_fec_in!D28)</f>
        <v>0.58085563821512509</v>
      </c>
      <c r="E28" s="78">
        <f>IF(RES_hh_tes_in!E28=0,"",RES_hh_tes_in!E28/RES_hh_fec_in!E28)</f>
        <v>0.581240416544619</v>
      </c>
      <c r="F28" s="78">
        <f>IF(RES_hh_tes_in!F28=0,"",RES_hh_tes_in!F28/RES_hh_fec_in!F28)</f>
        <v>0.58162444430511018</v>
      </c>
      <c r="G28" s="78">
        <f>IF(RES_hh_tes_in!G28=0,"",RES_hh_tes_in!G28/RES_hh_fec_in!G28)</f>
        <v>0.5820034030463086</v>
      </c>
      <c r="H28" s="78">
        <f>IF(RES_hh_tes_in!H28=0,"",RES_hh_tes_in!H28/RES_hh_fec_in!H28)</f>
        <v>0.58237782129155302</v>
      </c>
      <c r="I28" s="78">
        <f>IF(RES_hh_tes_in!I28=0,"",RES_hh_tes_in!I28/RES_hh_fec_in!I28)</f>
        <v>0.58274663497456547</v>
      </c>
      <c r="J28" s="78">
        <f>IF(RES_hh_tes_in!J28=0,"",RES_hh_tes_in!J28/RES_hh_fec_in!J28)</f>
        <v>0.58310548499138792</v>
      </c>
      <c r="K28" s="78">
        <f>IF(RES_hh_tes_in!K28=0,"",RES_hh_tes_in!K28/RES_hh_fec_in!K28)</f>
        <v>0.58345066495707509</v>
      </c>
      <c r="L28" s="78">
        <f>IF(RES_hh_tes_in!L28=0,"",RES_hh_tes_in!L28/RES_hh_fec_in!L28)</f>
        <v>0.58378118326170003</v>
      </c>
      <c r="M28" s="78">
        <f>IF(RES_hh_tes_in!M28=0,"",RES_hh_tes_in!M28/RES_hh_fec_in!M28)</f>
        <v>0.58395904586933467</v>
      </c>
      <c r="N28" s="78">
        <f>IF(RES_hh_tes_in!N28=0,"",RES_hh_tes_in!N28/RES_hh_fec_in!N28)</f>
        <v>0.58395904586933467</v>
      </c>
      <c r="O28" s="78">
        <f>IF(RES_hh_tes_in!O28=0,"",RES_hh_tes_in!O28/RES_hh_fec_in!O28)</f>
        <v>0.58395904586933467</v>
      </c>
      <c r="P28" s="78">
        <f>IF(RES_hh_tes_in!P28=0,"",RES_hh_tes_in!P28/RES_hh_fec_in!P28)</f>
        <v>0.58395904586933467</v>
      </c>
      <c r="Q28" s="78" t="str">
        <f>IF(RES_hh_tes_in!Q28=0,"",RES_hh_tes_in!Q28/RES_hh_fec_in!Q28)</f>
        <v/>
      </c>
      <c r="R28" s="78">
        <f>IF(RES_hh_tes_in!R28=0,"",RES_hh_tes_in!R28/RES_hh_fec_in!R28)</f>
        <v>0.58508272819487306</v>
      </c>
      <c r="S28" s="78">
        <f>IF(RES_hh_tes_in!S28=0,"",RES_hh_tes_in!S28/RES_hh_fec_in!S28)</f>
        <v>0.58692020339464868</v>
      </c>
      <c r="T28" s="78">
        <f>IF(RES_hh_tes_in!T28=0,"",RES_hh_tes_in!T28/RES_hh_fec_in!T28)</f>
        <v>0.58906392446105182</v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>
        <f>IF(RES_hh_tes_in!W28=0,"",RES_hh_tes_in!W28/RES_hh_fec_in!W28)</f>
        <v>0.59526540326028987</v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0.57710115725905897</v>
      </c>
      <c r="D29" s="78">
        <f>IF(RES_hh_tes_in!D29=0,"",RES_hh_tes_in!D29/RES_hh_fec_in!D29)</f>
        <v>0.57790794429429182</v>
      </c>
      <c r="E29" s="78">
        <f>IF(RES_hh_tes_in!E29=0,"",RES_hh_tes_in!E29/RES_hh_fec_in!E29)</f>
        <v>0.57870335317360622</v>
      </c>
      <c r="F29" s="78">
        <f>IF(RES_hh_tes_in!F29=0,"",RES_hh_tes_in!F29/RES_hh_fec_in!F29)</f>
        <v>0.57949721048620417</v>
      </c>
      <c r="G29" s="78">
        <f>IF(RES_hh_tes_in!G29=0,"",RES_hh_tes_in!G29/RES_hh_fec_in!G29)</f>
        <v>0.58028058918645375</v>
      </c>
      <c r="H29" s="78">
        <f>IF(RES_hh_tes_in!H29=0,"",RES_hh_tes_in!H29/RES_hh_fec_in!H29)</f>
        <v>0.58105458183109238</v>
      </c>
      <c r="I29" s="78">
        <f>IF(RES_hh_tes_in!I29=0,"",RES_hh_tes_in!I29/RES_hh_fec_in!I29)</f>
        <v>0.58181698879581589</v>
      </c>
      <c r="J29" s="78">
        <f>IF(RES_hh_tes_in!J29=0,"",RES_hh_tes_in!J29/RES_hh_fec_in!J29)</f>
        <v>0.58255879899624519</v>
      </c>
      <c r="K29" s="78">
        <f>IF(RES_hh_tes_in!K29=0,"",RES_hh_tes_in!K29/RES_hh_fec_in!K29)</f>
        <v>0.58327235064046135</v>
      </c>
      <c r="L29" s="78">
        <f>IF(RES_hh_tes_in!L29=0,"",RES_hh_tes_in!L29/RES_hh_fec_in!L29)</f>
        <v>0.58395559388500795</v>
      </c>
      <c r="M29" s="78">
        <f>IF(RES_hh_tes_in!M29=0,"",RES_hh_tes_in!M29/RES_hh_fec_in!M29)</f>
        <v>0.58432326921016609</v>
      </c>
      <c r="N29" s="78">
        <f>IF(RES_hh_tes_in!N29=0,"",RES_hh_tes_in!N29/RES_hh_fec_in!N29)</f>
        <v>0.58432326921016631</v>
      </c>
      <c r="O29" s="78">
        <f>IF(RES_hh_tes_in!O29=0,"",RES_hh_tes_in!O29/RES_hh_fec_in!O29)</f>
        <v>0.58432326921016631</v>
      </c>
      <c r="P29" s="78">
        <f>IF(RES_hh_tes_in!P29=0,"",RES_hh_tes_in!P29/RES_hh_fec_in!P29)</f>
        <v>0.5843232692101662</v>
      </c>
      <c r="Q29" s="78">
        <f>IF(RES_hh_tes_in!Q29=0,"",RES_hh_tes_in!Q29/RES_hh_fec_in!Q29)</f>
        <v>0.58432326921016609</v>
      </c>
      <c r="R29" s="78">
        <f>IF(RES_hh_tes_in!R29=0,"",RES_hh_tes_in!R29/RES_hh_fec_in!R29)</f>
        <v>0.58664613105230179</v>
      </c>
      <c r="S29" s="78">
        <f>IF(RES_hh_tes_in!S29=0,"",RES_hh_tes_in!S29/RES_hh_fec_in!S29)</f>
        <v>0.59044453646495598</v>
      </c>
      <c r="T29" s="78">
        <f>IF(RES_hh_tes_in!T29=0,"",RES_hh_tes_in!T29/RES_hh_fec_in!T29)</f>
        <v>0.59487600944638241</v>
      </c>
      <c r="U29" s="78">
        <f>IF(RES_hh_tes_in!U29=0,"",RES_hh_tes_in!U29/RES_hh_fec_in!U29)</f>
        <v>0.59946574932000363</v>
      </c>
      <c r="V29" s="78">
        <f>IF(RES_hh_tes_in!V29=0,"",RES_hh_tes_in!V29/RES_hh_fec_in!V29)</f>
        <v>0.60373895540923705</v>
      </c>
      <c r="W29" s="78">
        <f>IF(RES_hh_tes_in!W29=0,"",RES_hh_tes_in!W29/RES_hh_fec_in!W29)</f>
        <v>0.60769562771408081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0.57243361517520963</v>
      </c>
      <c r="D30" s="78">
        <f>IF(RES_hh_tes_in!D30=0,"",RES_hh_tes_in!D30/RES_hh_fec_in!D30)</f>
        <v>0.57350117833001513</v>
      </c>
      <c r="E30" s="78">
        <f>IF(RES_hh_tes_in!E30=0,"",RES_hh_tes_in!E30/RES_hh_fec_in!E30)</f>
        <v>0.57455368559088849</v>
      </c>
      <c r="F30" s="78">
        <f>IF(RES_hh_tes_in!F30=0,"",RES_hh_tes_in!F30/RES_hh_fec_in!F30)</f>
        <v>0.57560413977531655</v>
      </c>
      <c r="G30" s="78">
        <f>IF(RES_hh_tes_in!G30=0,"",RES_hh_tes_in!G30/RES_hh_fec_in!G30)</f>
        <v>0.57664072836700642</v>
      </c>
      <c r="H30" s="78">
        <f>IF(RES_hh_tes_in!H30=0,"",RES_hh_tes_in!H30/RES_hh_fec_in!H30)</f>
        <v>0.5776648970675714</v>
      </c>
      <c r="I30" s="78">
        <f>IF(RES_hh_tes_in!I30=0,"",RES_hh_tes_in!I30/RES_hh_fec_in!I30)</f>
        <v>0.57867373527265087</v>
      </c>
      <c r="J30" s="78">
        <f>IF(RES_hh_tes_in!J30=0,"",RES_hh_tes_in!J30/RES_hh_fec_in!J30)</f>
        <v>0.57965531926353497</v>
      </c>
      <c r="K30" s="78">
        <f>IF(RES_hh_tes_in!K30=0,"",RES_hh_tes_in!K30/RES_hh_fec_in!K30)</f>
        <v>0.58059951074300775</v>
      </c>
      <c r="L30" s="78">
        <f>IF(RES_hh_tes_in!L30=0,"",RES_hh_tes_in!L30/RES_hh_fec_in!L30)</f>
        <v>0.58150359730091483</v>
      </c>
      <c r="M30" s="78">
        <f>IF(RES_hh_tes_in!M30=0,"",RES_hh_tes_in!M30/RES_hh_fec_in!M30)</f>
        <v>0.58199011556772973</v>
      </c>
      <c r="N30" s="78">
        <f>IF(RES_hh_tes_in!N30=0,"",RES_hh_tes_in!N30/RES_hh_fec_in!N30)</f>
        <v>0.58199011556772973</v>
      </c>
      <c r="O30" s="78">
        <f>IF(RES_hh_tes_in!O30=0,"",RES_hh_tes_in!O30/RES_hh_fec_in!O30)</f>
        <v>0.58199011556772973</v>
      </c>
      <c r="P30" s="78">
        <f>IF(RES_hh_tes_in!P30=0,"",RES_hh_tes_in!P30/RES_hh_fec_in!P30)</f>
        <v>0.58199011556772973</v>
      </c>
      <c r="Q30" s="78">
        <f>IF(RES_hh_tes_in!Q30=0,"",RES_hh_tes_in!Q30/RES_hh_fec_in!Q30)</f>
        <v>0.58199011556772973</v>
      </c>
      <c r="R30" s="78">
        <f>IF(RES_hh_tes_in!R30=0,"",RES_hh_tes_in!R30/RES_hh_fec_in!R30)</f>
        <v>0.58506379128148511</v>
      </c>
      <c r="S30" s="78">
        <f>IF(RES_hh_tes_in!S30=0,"",RES_hh_tes_in!S30/RES_hh_fec_in!S30)</f>
        <v>0.59008994748935362</v>
      </c>
      <c r="T30" s="78">
        <f>IF(RES_hh_tes_in!T30=0,"",RES_hh_tes_in!T30/RES_hh_fec_in!T30)</f>
        <v>0.59595379639852941</v>
      </c>
      <c r="U30" s="78">
        <f>IF(RES_hh_tes_in!U30=0,"",RES_hh_tes_in!U30/RES_hh_fec_in!U30)</f>
        <v>0.602027068483034</v>
      </c>
      <c r="V30" s="78">
        <f>IF(RES_hh_tes_in!V30=0,"",RES_hh_tes_in!V30/RES_hh_fec_in!V30)</f>
        <v>0.607681494216883</v>
      </c>
      <c r="W30" s="78">
        <f>IF(RES_hh_tes_in!W30=0,"",RES_hh_tes_in!W30/RES_hh_fec_in!W30)</f>
        <v>0.61291707360007397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0.57459699878105508</v>
      </c>
      <c r="D31" s="78">
        <f>IF(RES_hh_tes_in!D31=0,"",RES_hh_tes_in!D31/RES_hh_fec_in!D31)</f>
        <v>0.57498333562652171</v>
      </c>
      <c r="E31" s="78">
        <f>IF(RES_hh_tes_in!E31=0,"",RES_hh_tes_in!E31/RES_hh_fec_in!E31)</f>
        <v>0.57536422394508735</v>
      </c>
      <c r="F31" s="78">
        <f>IF(RES_hh_tes_in!F31=0,"",RES_hh_tes_in!F31/RES_hh_fec_in!F31)</f>
        <v>0.57574436928271189</v>
      </c>
      <c r="G31" s="78">
        <f>IF(RES_hh_tes_in!G31=0,"",RES_hh_tes_in!G31/RES_hh_fec_in!G31)</f>
        <v>0.57611949684753794</v>
      </c>
      <c r="H31" s="78">
        <f>IF(RES_hh_tes_in!H31=0,"",RES_hh_tes_in!H31/RES_hh_fec_in!H31)</f>
        <v>0.57649012981966774</v>
      </c>
      <c r="I31" s="78">
        <f>IF(RES_hh_tes_in!I31=0,"",RES_hh_tes_in!I31/RES_hh_fec_in!I31)</f>
        <v>0.57685521489026259</v>
      </c>
      <c r="J31" s="78">
        <f>IF(RES_hh_tes_in!J31=0,"",RES_hh_tes_in!J31/RES_hh_fec_in!J31)</f>
        <v>0.57721043702479558</v>
      </c>
      <c r="K31" s="78">
        <f>IF(RES_hh_tes_in!K31=0,"",RES_hh_tes_in!K31/RES_hh_fec_in!K31)</f>
        <v>0.57755212730892902</v>
      </c>
      <c r="L31" s="78">
        <f>IF(RES_hh_tes_in!L31=0,"",RES_hh_tes_in!L31/RES_hh_fec_in!L31)</f>
        <v>0.57787930415765998</v>
      </c>
      <c r="M31" s="78">
        <f>IF(RES_hh_tes_in!M31=0,"",RES_hh_tes_in!M31/RES_hh_fec_in!M31)</f>
        <v>0.5780553686196237</v>
      </c>
      <c r="N31" s="78">
        <f>IF(RES_hh_tes_in!N31=0,"",RES_hh_tes_in!N31/RES_hh_fec_in!N31)</f>
        <v>0.5780553686196237</v>
      </c>
      <c r="O31" s="78">
        <f>IF(RES_hh_tes_in!O31=0,"",RES_hh_tes_in!O31/RES_hh_fec_in!O31)</f>
        <v>0.5780553686196237</v>
      </c>
      <c r="P31" s="78">
        <f>IF(RES_hh_tes_in!P31=0,"",RES_hh_tes_in!P31/RES_hh_fec_in!P31)</f>
        <v>0.5780553686196237</v>
      </c>
      <c r="Q31" s="78">
        <f>IF(RES_hh_tes_in!Q31=0,"",RES_hh_tes_in!Q31/RES_hh_fec_in!Q31)</f>
        <v>0.5780553686196237</v>
      </c>
      <c r="R31" s="78">
        <f>IF(RES_hh_tes_in!R31=0,"",RES_hh_tes_in!R31/RES_hh_fec_in!R31)</f>
        <v>0.57916769080299468</v>
      </c>
      <c r="S31" s="78">
        <f>IF(RES_hh_tes_in!S31=0,"",RES_hh_tes_in!S31/RES_hh_fec_in!S31)</f>
        <v>0.58098658959640981</v>
      </c>
      <c r="T31" s="78">
        <f>IF(RES_hh_tes_in!T31=0,"",RES_hh_tes_in!T31/RES_hh_fec_in!T31)</f>
        <v>0.58310863818872605</v>
      </c>
      <c r="U31" s="78">
        <f>IF(RES_hh_tes_in!U31=0,"",RES_hh_tes_in!U31/RES_hh_fec_in!U31)</f>
        <v>0.58530647423076831</v>
      </c>
      <c r="V31" s="78">
        <f>IF(RES_hh_tes_in!V31=0,"",RES_hh_tes_in!V31/RES_hh_fec_in!V31)</f>
        <v>0.58735273537335941</v>
      </c>
      <c r="W31" s="78">
        <f>IF(RES_hh_tes_in!W31=0,"",RES_hh_tes_in!W31/RES_hh_fec_in!W31)</f>
        <v>0.58924742161649823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0.74327175320630778</v>
      </c>
      <c r="D32" s="81">
        <f>IF(RES_hh_tes_in!D32=0,"",RES_hh_tes_in!D32/RES_hh_fec_in!D32)</f>
        <v>0.74477494811569556</v>
      </c>
      <c r="E32" s="81">
        <f>IF(RES_hh_tes_in!E32=0,"",RES_hh_tes_in!E32/RES_hh_fec_in!E32)</f>
        <v>0.74633372752936322</v>
      </c>
      <c r="F32" s="81">
        <f>IF(RES_hh_tes_in!F32=0,"",RES_hh_tes_in!F32/RES_hh_fec_in!F32)</f>
        <v>0.74790008664815977</v>
      </c>
      <c r="G32" s="81">
        <f>IF(RES_hh_tes_in!G32=0,"",RES_hh_tes_in!G32/RES_hh_fec_in!G32)</f>
        <v>0.74951763582597108</v>
      </c>
      <c r="H32" s="81">
        <f>IF(RES_hh_tes_in!H32=0,"",RES_hh_tes_in!H32/RES_hh_fec_in!H32)</f>
        <v>0.75118103771067213</v>
      </c>
      <c r="I32" s="81">
        <f>IF(RES_hh_tes_in!I32=0,"",RES_hh_tes_in!I32/RES_hh_fec_in!I32)</f>
        <v>0.75290103789473495</v>
      </c>
      <c r="J32" s="81">
        <f>IF(RES_hh_tes_in!J32=0,"",RES_hh_tes_in!J32/RES_hh_fec_in!J32)</f>
        <v>0.75472165727766305</v>
      </c>
      <c r="K32" s="81">
        <f>IF(RES_hh_tes_in!K32=0,"",RES_hh_tes_in!K32/RES_hh_fec_in!K32)</f>
        <v>0.75668032520290762</v>
      </c>
      <c r="L32" s="81">
        <f>IF(RES_hh_tes_in!L32=0,"",RES_hh_tes_in!L32/RES_hh_fec_in!L32)</f>
        <v>0.75878705555436732</v>
      </c>
      <c r="M32" s="81">
        <f>IF(RES_hh_tes_in!M32=0,"",RES_hh_tes_in!M32/RES_hh_fec_in!M32)</f>
        <v>0.7616533301817201</v>
      </c>
      <c r="N32" s="81">
        <f>IF(RES_hh_tes_in!N32=0,"",RES_hh_tes_in!N32/RES_hh_fec_in!N32)</f>
        <v>0.76545253702303462</v>
      </c>
      <c r="O32" s="81">
        <f>IF(RES_hh_tes_in!O32=0,"",RES_hh_tes_in!O32/RES_hh_fec_in!O32)</f>
        <v>0.77060626523875408</v>
      </c>
      <c r="P32" s="81">
        <f>IF(RES_hh_tes_in!P32=0,"",RES_hh_tes_in!P32/RES_hh_fec_in!P32)</f>
        <v>0.77733593726102068</v>
      </c>
      <c r="Q32" s="81">
        <f>IF(RES_hh_tes_in!Q32=0,"",RES_hh_tes_in!Q32/RES_hh_fec_in!Q32)</f>
        <v>0.7860095878839235</v>
      </c>
      <c r="R32" s="81">
        <f>IF(RES_hh_tes_in!R32=0,"",RES_hh_tes_in!R32/RES_hh_fec_in!R32)</f>
        <v>0.79780875212448654</v>
      </c>
      <c r="S32" s="81">
        <f>IF(RES_hh_tes_in!S32=0,"",RES_hh_tes_in!S32/RES_hh_fec_in!S32)</f>
        <v>0.81253521269232931</v>
      </c>
      <c r="T32" s="81">
        <f>IF(RES_hh_tes_in!T32=0,"",RES_hh_tes_in!T32/RES_hh_fec_in!T32)</f>
        <v>0.8283685461820719</v>
      </c>
      <c r="U32" s="81">
        <f>IF(RES_hh_tes_in!U32=0,"",RES_hh_tes_in!U32/RES_hh_fec_in!U32)</f>
        <v>0.84348832918837902</v>
      </c>
      <c r="V32" s="81">
        <f>IF(RES_hh_tes_in!V32=0,"",RES_hh_tes_in!V32/RES_hh_fec_in!V32)</f>
        <v>0.85607413830589563</v>
      </c>
      <c r="W32" s="81">
        <f>IF(RES_hh_tes_in!W32=0,"",RES_hh_tes_in!W32/RES_hh_fec_in!W32)</f>
        <v>0.86548651750410588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13.442190626700825</v>
      </c>
      <c r="D3" s="65">
        <f t="shared" si="0"/>
        <v>18.277832289408362</v>
      </c>
      <c r="E3" s="65">
        <f t="shared" si="0"/>
        <v>18.313141138448511</v>
      </c>
      <c r="F3" s="65">
        <f t="shared" si="0"/>
        <v>17.214520365733648</v>
      </c>
      <c r="G3" s="65">
        <f t="shared" si="0"/>
        <v>22.811840227178063</v>
      </c>
      <c r="H3" s="65">
        <f t="shared" si="0"/>
        <v>28.508824122719545</v>
      </c>
      <c r="I3" s="65">
        <f t="shared" si="0"/>
        <v>18.551731007618304</v>
      </c>
      <c r="J3" s="65">
        <f t="shared" si="0"/>
        <v>24.136921381286285</v>
      </c>
      <c r="K3" s="65">
        <f t="shared" si="0"/>
        <v>16.88733428340743</v>
      </c>
      <c r="L3" s="65">
        <f t="shared" si="0"/>
        <v>28.668473317943715</v>
      </c>
      <c r="M3" s="65">
        <f t="shared" si="0"/>
        <v>16.489705265362769</v>
      </c>
      <c r="N3" s="65">
        <f t="shared" si="0"/>
        <v>13.084589640132311</v>
      </c>
      <c r="O3" s="65">
        <f t="shared" si="0"/>
        <v>14.275925330009688</v>
      </c>
      <c r="P3" s="65">
        <f t="shared" si="0"/>
        <v>15.295218818545631</v>
      </c>
      <c r="Q3" s="65">
        <f t="shared" si="0"/>
        <v>19.076819679131436</v>
      </c>
      <c r="R3" s="65">
        <f t="shared" ref="R3:V3" si="1">SUM(R4,R15,R17,R27)</f>
        <v>26.203253018970766</v>
      </c>
      <c r="S3" s="65">
        <f t="shared" si="1"/>
        <v>24.092490686766414</v>
      </c>
      <c r="T3" s="65">
        <f t="shared" si="1"/>
        <v>23.399167768012639</v>
      </c>
      <c r="U3" s="65">
        <f t="shared" si="1"/>
        <v>13.126460266217205</v>
      </c>
      <c r="V3" s="65">
        <f t="shared" si="1"/>
        <v>12.555513913819594</v>
      </c>
      <c r="W3" s="65">
        <f t="shared" ref="W3" si="2">SUM(W4,W15,W17,W27)</f>
        <v>26.707238246930491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7.6902453494365401</v>
      </c>
      <c r="D4" s="69">
        <f t="shared" si="3"/>
        <v>13.054198302287157</v>
      </c>
      <c r="E4" s="69">
        <f t="shared" si="3"/>
        <v>13.737661002133837</v>
      </c>
      <c r="F4" s="69">
        <f t="shared" si="3"/>
        <v>13.592381065837294</v>
      </c>
      <c r="G4" s="69">
        <f t="shared" si="3"/>
        <v>18.830105419802372</v>
      </c>
      <c r="H4" s="69">
        <f t="shared" si="3"/>
        <v>25.213786996246391</v>
      </c>
      <c r="I4" s="69">
        <f t="shared" si="3"/>
        <v>16.454942491041113</v>
      </c>
      <c r="J4" s="69">
        <f t="shared" si="3"/>
        <v>19.731690631389338</v>
      </c>
      <c r="K4" s="69">
        <f t="shared" si="3"/>
        <v>11.669890310467437</v>
      </c>
      <c r="L4" s="69">
        <f t="shared" si="3"/>
        <v>20.406368240230194</v>
      </c>
      <c r="M4" s="69">
        <f t="shared" si="3"/>
        <v>11.603919221040224</v>
      </c>
      <c r="N4" s="69">
        <f t="shared" si="3"/>
        <v>9.6950102869246937</v>
      </c>
      <c r="O4" s="69">
        <f t="shared" si="3"/>
        <v>10.772840032700062</v>
      </c>
      <c r="P4" s="69">
        <f t="shared" si="3"/>
        <v>12.192303432641653</v>
      </c>
      <c r="Q4" s="69">
        <f t="shared" si="3"/>
        <v>14.426144631559936</v>
      </c>
      <c r="R4" s="69">
        <f t="shared" ref="R4:V4" si="4">SUM(R5:R14)</f>
        <v>20.861549077409226</v>
      </c>
      <c r="S4" s="69">
        <f t="shared" si="4"/>
        <v>19.466564889802658</v>
      </c>
      <c r="T4" s="69">
        <f t="shared" si="4"/>
        <v>18.756303304776409</v>
      </c>
      <c r="U4" s="69">
        <f t="shared" si="4"/>
        <v>10.046619633931588</v>
      </c>
      <c r="V4" s="69">
        <f t="shared" si="4"/>
        <v>10.232709904452257</v>
      </c>
      <c r="W4" s="69">
        <f t="shared" ref="W4" si="5">SUM(W5:W14)</f>
        <v>21.122010886262093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2.9177991046432794</v>
      </c>
      <c r="D5" s="72">
        <v>6.4979230001145503</v>
      </c>
      <c r="E5" s="72">
        <v>5.9006463434669874</v>
      </c>
      <c r="F5" s="72">
        <v>4.5681838951410016</v>
      </c>
      <c r="G5" s="72">
        <v>7.4977405213885753</v>
      </c>
      <c r="H5" s="72">
        <v>13.507617782053517</v>
      </c>
      <c r="I5" s="72">
        <v>7.4467874103081595</v>
      </c>
      <c r="J5" s="72">
        <v>8.5022481866687798</v>
      </c>
      <c r="K5" s="72">
        <v>4.2370419511046533</v>
      </c>
      <c r="L5" s="72">
        <v>9.8423213889186307</v>
      </c>
      <c r="M5" s="72">
        <v>6.4072577477974288</v>
      </c>
      <c r="N5" s="72">
        <v>4.6366405118245364</v>
      </c>
      <c r="O5" s="72">
        <v>4.156642294504751</v>
      </c>
      <c r="P5" s="72">
        <v>0.17058930317178694</v>
      </c>
      <c r="Q5" s="72">
        <v>0</v>
      </c>
      <c r="R5" s="72">
        <v>1.5254813447789595</v>
      </c>
      <c r="S5" s="72">
        <v>5.2730955578607261</v>
      </c>
      <c r="T5" s="72">
        <v>3.8718596149493982</v>
      </c>
      <c r="U5" s="72">
        <v>0</v>
      </c>
      <c r="V5" s="72">
        <v>0</v>
      </c>
      <c r="W5" s="72">
        <v>2.2331444797070725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0.2612180091812083</v>
      </c>
      <c r="D6" s="72">
        <v>0.1639526818695588</v>
      </c>
      <c r="E6" s="72">
        <v>0.12130876519297749</v>
      </c>
      <c r="F6" s="72">
        <v>1.1637591927081104E-2</v>
      </c>
      <c r="G6" s="72">
        <v>0</v>
      </c>
      <c r="H6" s="72">
        <v>0</v>
      </c>
      <c r="I6" s="72">
        <v>0</v>
      </c>
      <c r="J6" s="72">
        <v>0.26838831839583327</v>
      </c>
      <c r="K6" s="72">
        <v>0.26988561387628413</v>
      </c>
      <c r="L6" s="72">
        <v>0.34110990852592055</v>
      </c>
      <c r="M6" s="72">
        <v>0.29755751196684216</v>
      </c>
      <c r="N6" s="72">
        <v>0.38654260744731045</v>
      </c>
      <c r="O6" s="72">
        <v>0.26034655082876668</v>
      </c>
      <c r="P6" s="72">
        <v>0</v>
      </c>
      <c r="Q6" s="72">
        <v>0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1.1144439658123884</v>
      </c>
      <c r="H7" s="72">
        <v>0.40218467968995109</v>
      </c>
      <c r="I7" s="72">
        <v>0.2695430616414935</v>
      </c>
      <c r="J7" s="72">
        <v>1.051421859391878</v>
      </c>
      <c r="K7" s="72">
        <v>0.95480684532041982</v>
      </c>
      <c r="L7" s="72">
        <v>2.4570002337836505</v>
      </c>
      <c r="M7" s="72">
        <v>1.3036443538298563</v>
      </c>
      <c r="N7" s="72">
        <v>1.2836485791230905</v>
      </c>
      <c r="O7" s="72">
        <v>0.90489096819382198</v>
      </c>
      <c r="P7" s="72">
        <v>1.6512197193464155</v>
      </c>
      <c r="Q7" s="72">
        <v>1.0617981976951794</v>
      </c>
      <c r="R7" s="72">
        <v>3.3690212527313488</v>
      </c>
      <c r="S7" s="72">
        <v>2.9459538165577124</v>
      </c>
      <c r="T7" s="72">
        <v>2.7745917060071217</v>
      </c>
      <c r="U7" s="72">
        <v>1.1537849013362353</v>
      </c>
      <c r="V7" s="72">
        <v>0.86074738855590538</v>
      </c>
      <c r="W7" s="72">
        <v>1.3815137542995939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4.5112282356120526</v>
      </c>
      <c r="D8" s="72">
        <v>6.3923226203030472</v>
      </c>
      <c r="E8" s="72">
        <v>7.7157058934738734</v>
      </c>
      <c r="F8" s="72">
        <v>9.0125595787692117</v>
      </c>
      <c r="G8" s="72">
        <v>10.217920932601409</v>
      </c>
      <c r="H8" s="72">
        <v>11.303984534502925</v>
      </c>
      <c r="I8" s="72">
        <v>8.7386120190914589</v>
      </c>
      <c r="J8" s="72">
        <v>9.9096322669328458</v>
      </c>
      <c r="K8" s="72">
        <v>6.20815590016608</v>
      </c>
      <c r="L8" s="72">
        <v>7.7659367090019931</v>
      </c>
      <c r="M8" s="72">
        <v>3.5954596074460969</v>
      </c>
      <c r="N8" s="72">
        <v>3.3881785885297568</v>
      </c>
      <c r="O8" s="72">
        <v>5.450960219172722</v>
      </c>
      <c r="P8" s="72">
        <v>10.370494410123451</v>
      </c>
      <c r="Q8" s="72">
        <v>13.364346433864757</v>
      </c>
      <c r="R8" s="72">
        <v>15.967046479898917</v>
      </c>
      <c r="S8" s="72">
        <v>11.247515515384219</v>
      </c>
      <c r="T8" s="72">
        <v>12.109851983819889</v>
      </c>
      <c r="U8" s="72">
        <v>8.8928347325953521</v>
      </c>
      <c r="V8" s="72">
        <v>9.3719625158963513</v>
      </c>
      <c r="W8" s="72">
        <v>17.507352652255427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0.41175187073215125</v>
      </c>
      <c r="D17" s="69">
        <f t="shared" si="7"/>
        <v>0.66122458900912751</v>
      </c>
      <c r="E17" s="69">
        <f t="shared" si="7"/>
        <v>0.64618237738131623</v>
      </c>
      <c r="F17" s="69">
        <f t="shared" si="7"/>
        <v>0.61986014852832305</v>
      </c>
      <c r="G17" s="69">
        <f t="shared" si="7"/>
        <v>0.81515328976598433</v>
      </c>
      <c r="H17" s="69">
        <f t="shared" si="7"/>
        <v>1.0984568874118663</v>
      </c>
      <c r="I17" s="69">
        <f t="shared" si="7"/>
        <v>0.94615207207300889</v>
      </c>
      <c r="J17" s="69">
        <f t="shared" si="7"/>
        <v>1.1385582607259512</v>
      </c>
      <c r="K17" s="69">
        <f t="shared" si="7"/>
        <v>0.7591489504084552</v>
      </c>
      <c r="L17" s="69">
        <f t="shared" si="7"/>
        <v>1.1739238694578211</v>
      </c>
      <c r="M17" s="69">
        <f t="shared" si="7"/>
        <v>0.5616386155565567</v>
      </c>
      <c r="N17" s="69">
        <f t="shared" si="7"/>
        <v>0.50418454765218834</v>
      </c>
      <c r="O17" s="69">
        <f t="shared" si="7"/>
        <v>0.52429140100133564</v>
      </c>
      <c r="P17" s="69">
        <f t="shared" si="7"/>
        <v>0.79296608831846938</v>
      </c>
      <c r="Q17" s="69">
        <f t="shared" si="7"/>
        <v>0.99589869236167228</v>
      </c>
      <c r="R17" s="69">
        <f t="shared" ref="R17:V17" si="8">SUM(R18:R26)</f>
        <v>1.449068698440827</v>
      </c>
      <c r="S17" s="69">
        <f t="shared" si="8"/>
        <v>1.3114479393142218</v>
      </c>
      <c r="T17" s="69">
        <f t="shared" si="8"/>
        <v>1.2251934997421627</v>
      </c>
      <c r="U17" s="69">
        <f t="shared" si="8"/>
        <v>0.78248469041587598</v>
      </c>
      <c r="V17" s="69">
        <f t="shared" si="8"/>
        <v>0.89921777799214542</v>
      </c>
      <c r="W17" s="69">
        <f t="shared" ref="W17" si="9">SUM(W18:W26)</f>
        <v>2.5374122573047764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0.14452903856095628</v>
      </c>
      <c r="D18" s="72">
        <v>0.3103123480665852</v>
      </c>
      <c r="E18" s="72">
        <v>0.22190263942085872</v>
      </c>
      <c r="F18" s="72">
        <v>7.8825040390955017E-2</v>
      </c>
      <c r="G18" s="72">
        <v>0.20445560462810936</v>
      </c>
      <c r="H18" s="72">
        <v>0.41915505339994447</v>
      </c>
      <c r="I18" s="72">
        <v>0.38193629320952527</v>
      </c>
      <c r="J18" s="72">
        <v>0.39215269132045877</v>
      </c>
      <c r="K18" s="72">
        <v>0.24591766083101571</v>
      </c>
      <c r="L18" s="72">
        <v>0.4322143279080925</v>
      </c>
      <c r="M18" s="72">
        <v>0.17824477686939746</v>
      </c>
      <c r="N18" s="72">
        <v>0.19887029675724946</v>
      </c>
      <c r="O18" s="72">
        <v>0.15936307682733553</v>
      </c>
      <c r="P18" s="72">
        <v>1.2175540469333734E-2</v>
      </c>
      <c r="Q18" s="72">
        <v>0</v>
      </c>
      <c r="R18" s="72">
        <v>8.427334611855046E-2</v>
      </c>
      <c r="S18" s="72">
        <v>0.31942445623263865</v>
      </c>
      <c r="T18" s="72">
        <v>0.13369354051825719</v>
      </c>
      <c r="U18" s="72">
        <v>0</v>
      </c>
      <c r="V18" s="72">
        <v>0</v>
      </c>
      <c r="W18" s="72">
        <v>0.13254599865628572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2.2667524471188642E-2</v>
      </c>
      <c r="D19" s="72">
        <v>2.0002312836998951E-2</v>
      </c>
      <c r="E19" s="72">
        <v>1.4266664648850392E-2</v>
      </c>
      <c r="F19" s="72">
        <v>6.5449905287606452E-3</v>
      </c>
      <c r="G19" s="72">
        <v>1.451199310060163E-2</v>
      </c>
      <c r="H19" s="72">
        <v>2.1315390736851011E-2</v>
      </c>
      <c r="I19" s="72">
        <v>5.1174924422933933E-3</v>
      </c>
      <c r="J19" s="72">
        <v>5.1431157235647821E-3</v>
      </c>
      <c r="K19" s="72">
        <v>1.8432980680506039E-2</v>
      </c>
      <c r="L19" s="72">
        <v>2.4516151596207625E-2</v>
      </c>
      <c r="M19" s="72">
        <v>1.3253965281024776E-2</v>
      </c>
      <c r="N19" s="72">
        <v>7.1613036395496762E-3</v>
      </c>
      <c r="O19" s="72">
        <v>5.8046921185059986E-3</v>
      </c>
      <c r="P19" s="72">
        <v>6.027655364114818E-3</v>
      </c>
      <c r="Q19" s="72">
        <v>7.6597477914878784E-3</v>
      </c>
      <c r="R19" s="72">
        <v>1.3090334446835186E-2</v>
      </c>
      <c r="S19" s="72">
        <v>1.7875063097044501E-2</v>
      </c>
      <c r="T19" s="72">
        <v>1.9547866392696612E-2</v>
      </c>
      <c r="U19" s="72">
        <v>1.3750657358005196E-2</v>
      </c>
      <c r="V19" s="72">
        <v>1.1369773366269088E-2</v>
      </c>
      <c r="W19" s="72">
        <v>4.3742762712582872E-2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5.8072742281337235E-2</v>
      </c>
      <c r="H20" s="72">
        <v>2.3003988267499227E-2</v>
      </c>
      <c r="I20" s="72">
        <v>1.6289958823058868E-2</v>
      </c>
      <c r="J20" s="72">
        <v>6.825357310930312E-2</v>
      </c>
      <c r="K20" s="72">
        <v>6.3799752086803121E-2</v>
      </c>
      <c r="L20" s="72">
        <v>0.16451279402922911</v>
      </c>
      <c r="M20" s="72">
        <v>9.6246814406209316E-2</v>
      </c>
      <c r="N20" s="72">
        <v>8.0243120662849943E-2</v>
      </c>
      <c r="O20" s="72">
        <v>5.0784819900244339E-2</v>
      </c>
      <c r="P20" s="72">
        <v>0.10557067768381495</v>
      </c>
      <c r="Q20" s="72">
        <v>6.9655425200957521E-2</v>
      </c>
      <c r="R20" s="72">
        <v>0.2287294083660952</v>
      </c>
      <c r="S20" s="72">
        <v>0.19734036922480275</v>
      </c>
      <c r="T20" s="72">
        <v>0.1947104027116098</v>
      </c>
      <c r="U20" s="72">
        <v>8.5536786317203461E-2</v>
      </c>
      <c r="V20" s="72">
        <v>7.2681853102394611E-2</v>
      </c>
      <c r="W20" s="72">
        <v>0.16933697228390443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0.2445553077000063</v>
      </c>
      <c r="D21" s="72">
        <v>0.33090992810554343</v>
      </c>
      <c r="E21" s="72">
        <v>0.41001307331160708</v>
      </c>
      <c r="F21" s="72">
        <v>0.53449011760860743</v>
      </c>
      <c r="G21" s="72">
        <v>0.53811294975593604</v>
      </c>
      <c r="H21" s="72">
        <v>0.63498245500757156</v>
      </c>
      <c r="I21" s="72">
        <v>0.54280832759813136</v>
      </c>
      <c r="J21" s="72">
        <v>0.67300888057262453</v>
      </c>
      <c r="K21" s="72">
        <v>0.43099855681013027</v>
      </c>
      <c r="L21" s="72">
        <v>0.55268059592429175</v>
      </c>
      <c r="M21" s="72">
        <v>0.27389305899992511</v>
      </c>
      <c r="N21" s="72">
        <v>0.21790982659253924</v>
      </c>
      <c r="O21" s="72">
        <v>0.30833881215524978</v>
      </c>
      <c r="P21" s="72">
        <v>0.66919221480120583</v>
      </c>
      <c r="Q21" s="72">
        <v>0.91858351936922689</v>
      </c>
      <c r="R21" s="72">
        <v>1.1229756095093462</v>
      </c>
      <c r="S21" s="72">
        <v>0.7768080507597358</v>
      </c>
      <c r="T21" s="72">
        <v>0.87724169011959918</v>
      </c>
      <c r="U21" s="72">
        <v>0.68319724674066729</v>
      </c>
      <c r="V21" s="72">
        <v>0.81516615152348171</v>
      </c>
      <c r="W21" s="72">
        <v>2.1917865236520031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5.3401934065321344</v>
      </c>
      <c r="D27" s="69">
        <f t="shared" si="10"/>
        <v>4.5624093981120764</v>
      </c>
      <c r="E27" s="69">
        <f t="shared" si="10"/>
        <v>3.9292977589333562</v>
      </c>
      <c r="F27" s="69">
        <f t="shared" si="10"/>
        <v>3.0022791513680298</v>
      </c>
      <c r="G27" s="69">
        <f t="shared" si="10"/>
        <v>3.166581517609707</v>
      </c>
      <c r="H27" s="69">
        <f t="shared" si="10"/>
        <v>2.1965802390612872</v>
      </c>
      <c r="I27" s="69">
        <f t="shared" si="10"/>
        <v>1.1506364445041848</v>
      </c>
      <c r="J27" s="69">
        <f t="shared" si="10"/>
        <v>3.2666724891709951</v>
      </c>
      <c r="K27" s="69">
        <f t="shared" si="10"/>
        <v>4.4582950225315372</v>
      </c>
      <c r="L27" s="69">
        <f t="shared" si="10"/>
        <v>7.0881812082556994</v>
      </c>
      <c r="M27" s="69">
        <f t="shared" si="10"/>
        <v>4.3241474287659871</v>
      </c>
      <c r="N27" s="69">
        <f t="shared" si="10"/>
        <v>2.8853948055554284</v>
      </c>
      <c r="O27" s="69">
        <f t="shared" si="10"/>
        <v>2.9787938963082916</v>
      </c>
      <c r="P27" s="69">
        <f t="shared" si="10"/>
        <v>2.30994929758551</v>
      </c>
      <c r="Q27" s="69">
        <f t="shared" si="10"/>
        <v>3.6547763552098274</v>
      </c>
      <c r="R27" s="69">
        <f t="shared" ref="R27:V27" si="11">SUM(R28:R32)</f>
        <v>3.8926352431207141</v>
      </c>
      <c r="S27" s="69">
        <f t="shared" si="11"/>
        <v>3.3144778576495346</v>
      </c>
      <c r="T27" s="69">
        <f t="shared" si="11"/>
        <v>3.4176709634940665</v>
      </c>
      <c r="U27" s="69">
        <f t="shared" si="11"/>
        <v>2.2973559418697409</v>
      </c>
      <c r="V27" s="69">
        <f t="shared" si="11"/>
        <v>1.4235862313751908</v>
      </c>
      <c r="W27" s="69">
        <f t="shared" ref="W27" si="12">SUM(W28:W32)</f>
        <v>3.0478151033636225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6.3388235388744047E-3</v>
      </c>
      <c r="D28" s="72">
        <v>2.512103475355202E-2</v>
      </c>
      <c r="E28" s="72">
        <v>2.5125117625339873E-2</v>
      </c>
      <c r="F28" s="72">
        <v>1.5230748461070743E-2</v>
      </c>
      <c r="G28" s="72">
        <v>2.0974552875605887E-2</v>
      </c>
      <c r="H28" s="72">
        <v>4.1370492918925306E-2</v>
      </c>
      <c r="I28" s="72">
        <v>2.1549469755119163E-2</v>
      </c>
      <c r="J28" s="72">
        <v>5.2632825312194848E-2</v>
      </c>
      <c r="K28" s="72">
        <v>2.6358018361545901E-2</v>
      </c>
      <c r="L28" s="72">
        <v>6.6690388921938501E-2</v>
      </c>
      <c r="M28" s="72">
        <v>4.5007187953077253E-2</v>
      </c>
      <c r="N28" s="72">
        <v>2.9992457550697529E-2</v>
      </c>
      <c r="O28" s="72">
        <v>2.6026314306231226E-2</v>
      </c>
      <c r="P28" s="72">
        <v>2.0236378567903856E-3</v>
      </c>
      <c r="Q28" s="72">
        <v>0</v>
      </c>
      <c r="R28" s="72">
        <v>7.7677039480285141E-3</v>
      </c>
      <c r="S28" s="72">
        <v>3.717335199703798E-2</v>
      </c>
      <c r="T28" s="72">
        <v>3.2814094947079334E-2</v>
      </c>
      <c r="U28" s="72">
        <v>0</v>
      </c>
      <c r="V28" s="72">
        <v>0</v>
      </c>
      <c r="W28" s="72">
        <v>2.9506590847451199E-2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4.9790194874822404</v>
      </c>
      <c r="D29" s="72">
        <v>4.048580191782543</v>
      </c>
      <c r="E29" s="72">
        <v>3.3157317381307814</v>
      </c>
      <c r="F29" s="72">
        <v>2.2991151808329864</v>
      </c>
      <c r="G29" s="72">
        <v>2.4682431449455007</v>
      </c>
      <c r="H29" s="72">
        <v>1.3647833925228472</v>
      </c>
      <c r="I29" s="72">
        <v>0.43186547195549535</v>
      </c>
      <c r="J29" s="72">
        <v>2.3539153272325675</v>
      </c>
      <c r="K29" s="72">
        <v>3.9095519252773223</v>
      </c>
      <c r="L29" s="72">
        <v>6.4042647704327855</v>
      </c>
      <c r="M29" s="72">
        <v>3.9425985881043388</v>
      </c>
      <c r="N29" s="72">
        <v>2.5854594258772141</v>
      </c>
      <c r="O29" s="72">
        <v>2.5860758316876167</v>
      </c>
      <c r="P29" s="72">
        <v>1.5625366128927638</v>
      </c>
      <c r="Q29" s="72">
        <v>2.8119085734969769</v>
      </c>
      <c r="R29" s="72">
        <v>2.8535989994754214</v>
      </c>
      <c r="S29" s="72">
        <v>2.5979246540940863</v>
      </c>
      <c r="T29" s="72">
        <v>2.4320286816000589</v>
      </c>
      <c r="U29" s="72">
        <v>1.4811869324683844</v>
      </c>
      <c r="V29" s="72">
        <v>0.48354546673204346</v>
      </c>
      <c r="W29" s="72">
        <v>1.3215208071440852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0.35483509551101938</v>
      </c>
      <c r="D30" s="72">
        <v>0.48870817157598095</v>
      </c>
      <c r="E30" s="72">
        <v>0.58844090317723485</v>
      </c>
      <c r="F30" s="72">
        <v>0.68793322207397256</v>
      </c>
      <c r="G30" s="72">
        <v>0.67736381978860027</v>
      </c>
      <c r="H30" s="72">
        <v>0.79042635361951463</v>
      </c>
      <c r="I30" s="72">
        <v>0.6972215027935702</v>
      </c>
      <c r="J30" s="72">
        <v>0.86012433662623278</v>
      </c>
      <c r="K30" s="72">
        <v>0.52238507889266894</v>
      </c>
      <c r="L30" s="72">
        <v>0.61722604890097532</v>
      </c>
      <c r="M30" s="72">
        <v>0.33654165270857134</v>
      </c>
      <c r="N30" s="72">
        <v>0.26994292212751669</v>
      </c>
      <c r="O30" s="72">
        <v>0.36669175031444373</v>
      </c>
      <c r="P30" s="72">
        <v>0.74538904683595597</v>
      </c>
      <c r="Q30" s="72">
        <v>0.84286778171285048</v>
      </c>
      <c r="R30" s="72">
        <v>1.0312685396972638</v>
      </c>
      <c r="S30" s="72">
        <v>0.67937985155841041</v>
      </c>
      <c r="T30" s="72">
        <v>0.95282818694692828</v>
      </c>
      <c r="U30" s="72">
        <v>0.8161690094013565</v>
      </c>
      <c r="V30" s="72">
        <v>0.94004076464314723</v>
      </c>
      <c r="W30" s="72">
        <v>1.6967877053720859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9395.3351463075178</v>
      </c>
      <c r="D3" s="65">
        <f>IF(RES_hh_fec_in!D3=0,0,1000*11630*RES_hh_fec_in!D3/RES_hh_num_in!D3)</f>
        <v>9532.1753486312391</v>
      </c>
      <c r="E3" s="65">
        <f>IF(RES_hh_fec_in!E3=0,0,1000*11630*RES_hh_fec_in!E3/RES_hh_num_in!E3)</f>
        <v>10276.934031203873</v>
      </c>
      <c r="F3" s="65">
        <f>IF(RES_hh_fec_in!F3=0,0,1000*11630*RES_hh_fec_in!F3/RES_hh_num_in!F3)</f>
        <v>11007.034208936891</v>
      </c>
      <c r="G3" s="65">
        <f>IF(RES_hh_fec_in!G3=0,0,1000*11630*RES_hh_fec_in!G3/RES_hh_num_in!G3)</f>
        <v>12615.666038883528</v>
      </c>
      <c r="H3" s="65">
        <f>IF(RES_hh_fec_in!H3=0,0,1000*11630*RES_hh_fec_in!H3/RES_hh_num_in!H3)</f>
        <v>13404.853578454229</v>
      </c>
      <c r="I3" s="65">
        <f>IF(RES_hh_fec_in!I3=0,0,1000*11630*RES_hh_fec_in!I3/RES_hh_num_in!I3)</f>
        <v>11445.752991117919</v>
      </c>
      <c r="J3" s="65">
        <f>IF(RES_hh_fec_in!J3=0,0,1000*11630*RES_hh_fec_in!J3/RES_hh_num_in!J3)</f>
        <v>11330.586070825953</v>
      </c>
      <c r="K3" s="65">
        <f>IF(RES_hh_fec_in!K3=0,0,1000*11630*RES_hh_fec_in!K3/RES_hh_num_in!K3)</f>
        <v>11265.79948733524</v>
      </c>
      <c r="L3" s="65">
        <f>IF(RES_hh_fec_in!L3=0,0,1000*11630*RES_hh_fec_in!L3/RES_hh_num_in!L3)</f>
        <v>10393.040495335097</v>
      </c>
      <c r="M3" s="65">
        <f>IF(RES_hh_fec_in!M3=0,0,1000*11630*RES_hh_fec_in!M3/RES_hh_num_in!M3)</f>
        <v>9963.2466126607524</v>
      </c>
      <c r="N3" s="65">
        <f>IF(RES_hh_fec_in!N3=0,0,1000*11630*RES_hh_fec_in!N3/RES_hh_num_in!N3)</f>
        <v>11682.532268619403</v>
      </c>
      <c r="O3" s="65">
        <f>IF(RES_hh_fec_in!O3=0,0,1000*11630*RES_hh_fec_in!O3/RES_hh_num_in!O3)</f>
        <v>11618.514841148264</v>
      </c>
      <c r="P3" s="65">
        <f>IF(RES_hh_fec_in!P3=0,0,1000*11630*RES_hh_fec_in!P3/RES_hh_num_in!P3)</f>
        <v>10186.02450844395</v>
      </c>
      <c r="Q3" s="65">
        <f>IF(RES_hh_fec_in!Q3=0,0,1000*11630*RES_hh_fec_in!Q3/RES_hh_num_in!Q3)</f>
        <v>9118.9670638643565</v>
      </c>
      <c r="R3" s="65">
        <f>IF(RES_hh_fec_in!R3=0,0,1000*11630*RES_hh_fec_in!R3/RES_hh_num_in!R3)</f>
        <v>9121.0403840059262</v>
      </c>
      <c r="S3" s="65">
        <f>IF(RES_hh_fec_in!S3=0,0,1000*11630*RES_hh_fec_in!S3/RES_hh_num_in!S3)</f>
        <v>9157.3432869967201</v>
      </c>
      <c r="T3" s="65">
        <f>IF(RES_hh_fec_in!T3=0,0,1000*11630*RES_hh_fec_in!T3/RES_hh_num_in!T3)</f>
        <v>8773.1597201984805</v>
      </c>
      <c r="U3" s="65">
        <f>IF(RES_hh_fec_in!U3=0,0,1000*11630*RES_hh_fec_in!U3/RES_hh_num_in!U3)</f>
        <v>7641.6130642596445</v>
      </c>
      <c r="V3" s="65">
        <f>IF(RES_hh_fec_in!V3=0,0,1000*11630*RES_hh_fec_in!V3/RES_hh_num_in!V3)</f>
        <v>6521.0210387121397</v>
      </c>
      <c r="W3" s="65">
        <f>IF(RES_hh_fec_in!W3=0,0,1000*11630*RES_hh_fec_in!W3/RES_hh_num_in!W3)</f>
        <v>6975.6144961195769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8180.6396927233836</v>
      </c>
      <c r="D4" s="69">
        <f>IF(RES_hh_fec_in!D4=0,0,1000*11630*RES_hh_fec_in!D4/RES_hh_num_in!D4)</f>
        <v>8426.3491991312821</v>
      </c>
      <c r="E4" s="69">
        <f>IF(RES_hh_fec_in!E4=0,0,1000*11630*RES_hh_fec_in!E4/RES_hh_num_in!E4)</f>
        <v>9132.1164372958319</v>
      </c>
      <c r="F4" s="69">
        <f>IF(RES_hh_fec_in!F4=0,0,1000*11630*RES_hh_fec_in!F4/RES_hh_num_in!F4)</f>
        <v>9700.8141375173891</v>
      </c>
      <c r="G4" s="69">
        <f>IF(RES_hh_fec_in!G4=0,0,1000*11630*RES_hh_fec_in!G4/RES_hh_num_in!G4)</f>
        <v>11329.79581526338</v>
      </c>
      <c r="H4" s="69">
        <f>IF(RES_hh_fec_in!H4=0,0,1000*11630*RES_hh_fec_in!H4/RES_hh_num_in!H4)</f>
        <v>11925.42643403359</v>
      </c>
      <c r="I4" s="69">
        <f>IF(RES_hh_fec_in!I4=0,0,1000*11630*RES_hh_fec_in!I4/RES_hh_num_in!I4)</f>
        <v>10053.937411140078</v>
      </c>
      <c r="J4" s="69">
        <f>IF(RES_hh_fec_in!J4=0,0,1000*11630*RES_hh_fec_in!J4/RES_hh_num_in!J4)</f>
        <v>9867.5774743162165</v>
      </c>
      <c r="K4" s="69">
        <f>IF(RES_hh_fec_in!K4=0,0,1000*11630*RES_hh_fec_in!K4/RES_hh_num_in!K4)</f>
        <v>9780.5586701157426</v>
      </c>
      <c r="L4" s="69">
        <f>IF(RES_hh_fec_in!L4=0,0,1000*11630*RES_hh_fec_in!L4/RES_hh_num_in!L4)</f>
        <v>8993.7104035578668</v>
      </c>
      <c r="M4" s="69">
        <f>IF(RES_hh_fec_in!M4=0,0,1000*11630*RES_hh_fec_in!M4/RES_hh_num_in!M4)</f>
        <v>8483.8184980744245</v>
      </c>
      <c r="N4" s="69">
        <f>IF(RES_hh_fec_in!N4=0,0,1000*11630*RES_hh_fec_in!N4/RES_hh_num_in!N4)</f>
        <v>10231.952009732728</v>
      </c>
      <c r="O4" s="69">
        <f>IF(RES_hh_fec_in!O4=0,0,1000*11630*RES_hh_fec_in!O4/RES_hh_num_in!O4)</f>
        <v>10334.947107888402</v>
      </c>
      <c r="P4" s="69">
        <f>IF(RES_hh_fec_in!P4=0,0,1000*11630*RES_hh_fec_in!P4/RES_hh_num_in!P4)</f>
        <v>8866.7276885176052</v>
      </c>
      <c r="Q4" s="69">
        <f>IF(RES_hh_fec_in!Q4=0,0,1000*11630*RES_hh_fec_in!Q4/RES_hh_num_in!Q4)</f>
        <v>7951.6996935256402</v>
      </c>
      <c r="R4" s="69">
        <f>IF(RES_hh_fec_in!R4=0,0,1000*11630*RES_hh_fec_in!R4/RES_hh_num_in!R4)</f>
        <v>7919.6337432199789</v>
      </c>
      <c r="S4" s="69">
        <f>IF(RES_hh_fec_in!S4=0,0,1000*11630*RES_hh_fec_in!S4/RES_hh_num_in!S4)</f>
        <v>7956.5522333737481</v>
      </c>
      <c r="T4" s="69">
        <f>IF(RES_hh_fec_in!T4=0,0,1000*11630*RES_hh_fec_in!T4/RES_hh_num_in!T4)</f>
        <v>7492.743127310503</v>
      </c>
      <c r="U4" s="69">
        <f>IF(RES_hh_fec_in!U4=0,0,1000*11630*RES_hh_fec_in!U4/RES_hh_num_in!U4)</f>
        <v>6452.880248486259</v>
      </c>
      <c r="V4" s="69">
        <f>IF(RES_hh_fec_in!V4=0,0,1000*11630*RES_hh_fec_in!V4/RES_hh_num_in!V4)</f>
        <v>5424.4117338088936</v>
      </c>
      <c r="W4" s="69">
        <f>IF(RES_hh_fec_in!W4=0,0,1000*11630*RES_hh_fec_in!W4/RES_hh_num_in!W4)</f>
        <v>5538.6143619392769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8208.3373703288071</v>
      </c>
      <c r="D5" s="72">
        <f>IF(RES_hh_fec_in!D5=0,0,1000*11630*RES_hh_fec_in!D5/RES_hh_num_in!D5)</f>
        <v>9184.4497765296856</v>
      </c>
      <c r="E5" s="72">
        <f>IF(RES_hh_fec_in!E5=0,0,1000*11630*RES_hh_fec_in!E5/RES_hh_num_in!E5)</f>
        <v>10313.674933143884</v>
      </c>
      <c r="F5" s="72">
        <f>IF(RES_hh_fec_in!F5=0,0,1000*11630*RES_hh_fec_in!F5/RES_hh_num_in!F5)</f>
        <v>9374.8398783454795</v>
      </c>
      <c r="G5" s="72">
        <f>IF(RES_hh_fec_in!G5=0,0,1000*11630*RES_hh_fec_in!G5/RES_hh_num_in!G5)</f>
        <v>10998.861045943391</v>
      </c>
      <c r="H5" s="72">
        <f>IF(RES_hh_fec_in!H5=0,0,1000*11630*RES_hh_fec_in!H5/RES_hh_num_in!H5)</f>
        <v>12144.808098920066</v>
      </c>
      <c r="I5" s="72">
        <f>IF(RES_hh_fec_in!I5=0,0,1000*11630*RES_hh_fec_in!I5/RES_hh_num_in!I5)</f>
        <v>10800.349474619134</v>
      </c>
      <c r="J5" s="72">
        <f>IF(RES_hh_fec_in!J5=0,0,1000*11630*RES_hh_fec_in!J5/RES_hh_num_in!J5)</f>
        <v>10681.960767262975</v>
      </c>
      <c r="K5" s="72">
        <f>IF(RES_hh_fec_in!K5=0,0,1000*11630*RES_hh_fec_in!K5/RES_hh_num_in!K5)</f>
        <v>9168.0872296696671</v>
      </c>
      <c r="L5" s="72">
        <f>IF(RES_hh_fec_in!L5=0,0,1000*11630*RES_hh_fec_in!L5/RES_hh_num_in!L5)</f>
        <v>9976.5044124176711</v>
      </c>
      <c r="M5" s="72">
        <f>IF(RES_hh_fec_in!M5=0,0,1000*11630*RES_hh_fec_in!M5/RES_hh_num_in!M5)</f>
        <v>9544.3373033237294</v>
      </c>
      <c r="N5" s="72">
        <f>IF(RES_hh_fec_in!N5=0,0,1000*11630*RES_hh_fec_in!N5/RES_hh_num_in!N5)</f>
        <v>10858.453194311527</v>
      </c>
      <c r="O5" s="72">
        <f>IF(RES_hh_fec_in!O5=0,0,1000*11630*RES_hh_fec_in!O5/RES_hh_num_in!O5)</f>
        <v>12554.594856333524</v>
      </c>
      <c r="P5" s="72">
        <f>IF(RES_hh_fec_in!P5=0,0,1000*11630*RES_hh_fec_in!P5/RES_hh_num_in!P5)</f>
        <v>10580.604308602773</v>
      </c>
      <c r="Q5" s="72">
        <f>IF(RES_hh_fec_in!Q5=0,0,1000*11630*RES_hh_fec_in!Q5/RES_hh_num_in!Q5)</f>
        <v>0</v>
      </c>
      <c r="R5" s="72">
        <f>IF(RES_hh_fec_in!R5=0,0,1000*11630*RES_hh_fec_in!R5/RES_hh_num_in!R5)</f>
        <v>9429.7495593926906</v>
      </c>
      <c r="S5" s="72">
        <f>IF(RES_hh_fec_in!S5=0,0,1000*11630*RES_hh_fec_in!S5/RES_hh_num_in!S5)</f>
        <v>10153.046217825891</v>
      </c>
      <c r="T5" s="72">
        <f>IF(RES_hh_fec_in!T5=0,0,1000*11630*RES_hh_fec_in!T5/RES_hh_num_in!T5)</f>
        <v>9589.2947992824502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6808.539853097458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9349.021182777522</v>
      </c>
      <c r="D6" s="72">
        <f>IF(RES_hh_fec_in!D6=0,0,1000*11630*RES_hh_fec_in!D6/RES_hh_num_in!D6)</f>
        <v>9623.3305082795559</v>
      </c>
      <c r="E6" s="72">
        <f>IF(RES_hh_fec_in!E6=0,0,1000*11630*RES_hh_fec_in!E6/RES_hh_num_in!E6)</f>
        <v>10269.681586087872</v>
      </c>
      <c r="F6" s="72">
        <f>IF(RES_hh_fec_in!F6=0,0,1000*11630*RES_hh_fec_in!F6/RES_hh_num_in!F6)</f>
        <v>10246.162992675736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8751.8120168467722</v>
      </c>
      <c r="K6" s="72">
        <f>IF(RES_hh_fec_in!K6=0,0,1000*11630*RES_hh_fec_in!K6/RES_hh_num_in!K6)</f>
        <v>8800.6369756113836</v>
      </c>
      <c r="L6" s="72">
        <f>IF(RES_hh_fec_in!L6=0,0,1000*11630*RES_hh_fec_in!L6/RES_hh_num_in!L6)</f>
        <v>9212.4442036995752</v>
      </c>
      <c r="M6" s="72">
        <f>IF(RES_hh_fec_in!M6=0,0,1000*11630*RES_hh_fec_in!M6/RES_hh_num_in!M6)</f>
        <v>9848.8929656034597</v>
      </c>
      <c r="N6" s="72">
        <f>IF(RES_hh_fec_in!N6=0,0,1000*11630*RES_hh_fec_in!N6/RES_hh_num_in!N6)</f>
        <v>11735.389530918825</v>
      </c>
      <c r="O6" s="72">
        <f>IF(RES_hh_fec_in!O6=0,0,1000*11630*RES_hh_fec_in!O6/RES_hh_num_in!O6)</f>
        <v>11694.829448126406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17930.054402832149</v>
      </c>
      <c r="H7" s="72">
        <f>IF(RES_hh_fec_in!H7=0,0,1000*11630*RES_hh_fec_in!H7/RES_hh_num_in!H7)</f>
        <v>12158.587630114313</v>
      </c>
      <c r="I7" s="72">
        <f>IF(RES_hh_fec_in!I7=0,0,1000*11630*RES_hh_fec_in!I7/RES_hh_num_in!I7)</f>
        <v>8019.3081719461388</v>
      </c>
      <c r="J7" s="72">
        <f>IF(RES_hh_fec_in!J7=0,0,1000*11630*RES_hh_fec_in!J7/RES_hh_num_in!J7)</f>
        <v>9660.4227067573884</v>
      </c>
      <c r="K7" s="72">
        <f>IF(RES_hh_fec_in!K7=0,0,1000*11630*RES_hh_fec_in!K7/RES_hh_num_in!K7)</f>
        <v>8708.6932467835159</v>
      </c>
      <c r="L7" s="72">
        <f>IF(RES_hh_fec_in!L7=0,0,1000*11630*RES_hh_fec_in!L7/RES_hh_num_in!L7)</f>
        <v>11441.648685927237</v>
      </c>
      <c r="M7" s="72">
        <f>IF(RES_hh_fec_in!M7=0,0,1000*11630*RES_hh_fec_in!M7/RES_hh_num_in!M7)</f>
        <v>9773.9117845993096</v>
      </c>
      <c r="N7" s="72">
        <f>IF(RES_hh_fec_in!N7=0,0,1000*11630*RES_hh_fec_in!N7/RES_hh_num_in!N7)</f>
        <v>14364.173052003707</v>
      </c>
      <c r="O7" s="72">
        <f>IF(RES_hh_fec_in!O7=0,0,1000*11630*RES_hh_fec_in!O7/RES_hh_num_in!O7)</f>
        <v>11697.082334034238</v>
      </c>
      <c r="P7" s="72">
        <f>IF(RES_hh_fec_in!P7=0,0,1000*11630*RES_hh_fec_in!P7/RES_hh_num_in!P7)</f>
        <v>10709.182491230247</v>
      </c>
      <c r="Q7" s="72">
        <f>IF(RES_hh_fec_in!Q7=0,0,1000*11630*RES_hh_fec_in!Q7/RES_hh_num_in!Q7)</f>
        <v>7684.0735884465939</v>
      </c>
      <c r="R7" s="72">
        <f>IF(RES_hh_fec_in!R7=0,0,1000*11630*RES_hh_fec_in!R7/RES_hh_num_in!R7)</f>
        <v>9424.9323913813423</v>
      </c>
      <c r="S7" s="72">
        <f>IF(RES_hh_fec_in!S7=0,0,1000*11630*RES_hh_fec_in!S7/RES_hh_num_in!S7)</f>
        <v>10178.305622609434</v>
      </c>
      <c r="T7" s="72">
        <f>IF(RES_hh_fec_in!T7=0,0,1000*11630*RES_hh_fec_in!T7/RES_hh_num_in!T7)</f>
        <v>9404.2301266226841</v>
      </c>
      <c r="U7" s="72">
        <f>IF(RES_hh_fec_in!U7=0,0,1000*11630*RES_hh_fec_in!U7/RES_hh_num_in!U7)</f>
        <v>7835.4702303666218</v>
      </c>
      <c r="V7" s="72">
        <f>IF(RES_hh_fec_in!V7=0,0,1000*11630*RES_hh_fec_in!V7/RES_hh_num_in!V7)</f>
        <v>6708.2606474109216</v>
      </c>
      <c r="W7" s="72">
        <f>IF(RES_hh_fec_in!W7=0,0,1000*11630*RES_hh_fec_in!W7/RES_hh_num_in!W7)</f>
        <v>7123.6093208140246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9291.6956167578792</v>
      </c>
      <c r="D8" s="72">
        <f>IF(RES_hh_fec_in!D8=0,0,1000*11630*RES_hh_fec_in!D8/RES_hh_num_in!D8)</f>
        <v>9163.7026914796734</v>
      </c>
      <c r="E8" s="72">
        <f>IF(RES_hh_fec_in!E8=0,0,1000*11630*RES_hh_fec_in!E8/RES_hh_num_in!E8)</f>
        <v>9798.4429348906397</v>
      </c>
      <c r="F8" s="72">
        <f>IF(RES_hh_fec_in!F8=0,0,1000*11630*RES_hh_fec_in!F8/RES_hh_num_in!F8)</f>
        <v>10477.921649321983</v>
      </c>
      <c r="G8" s="72">
        <f>IF(RES_hh_fec_in!G8=0,0,1000*11630*RES_hh_fec_in!G8/RES_hh_num_in!G8)</f>
        <v>12014.672420915504</v>
      </c>
      <c r="H8" s="72">
        <f>IF(RES_hh_fec_in!H8=0,0,1000*11630*RES_hh_fec_in!H8/RES_hh_num_in!H8)</f>
        <v>11648.575010168739</v>
      </c>
      <c r="I8" s="72">
        <f>IF(RES_hh_fec_in!I8=0,0,1000*11630*RES_hh_fec_in!I8/RES_hh_num_in!I8)</f>
        <v>10776.842755555283</v>
      </c>
      <c r="J8" s="72">
        <f>IF(RES_hh_fec_in!J8=0,0,1000*11630*RES_hh_fec_in!J8/RES_hh_num_in!J8)</f>
        <v>10513.670832922047</v>
      </c>
      <c r="K8" s="72">
        <f>IF(RES_hh_fec_in!K8=0,0,1000*11630*RES_hh_fec_in!K8/RES_hh_num_in!K8)</f>
        <v>10009.616439721209</v>
      </c>
      <c r="L8" s="72">
        <f>IF(RES_hh_fec_in!L8=0,0,1000*11630*RES_hh_fec_in!L8/RES_hh_num_in!L8)</f>
        <v>9907.9736298803964</v>
      </c>
      <c r="M8" s="72">
        <f>IF(RES_hh_fec_in!M8=0,0,1000*11630*RES_hh_fec_in!M8/RES_hh_num_in!M8)</f>
        <v>9059.9645294084803</v>
      </c>
      <c r="N8" s="72">
        <f>IF(RES_hh_fec_in!N8=0,0,1000*11630*RES_hh_fec_in!N8/RES_hh_num_in!N8)</f>
        <v>10349.465394988938</v>
      </c>
      <c r="O8" s="72">
        <f>IF(RES_hh_fec_in!O8=0,0,1000*11630*RES_hh_fec_in!O8/RES_hh_num_in!O8)</f>
        <v>10621.919005576756</v>
      </c>
      <c r="P8" s="72">
        <f>IF(RES_hh_fec_in!P8=0,0,1000*11630*RES_hh_fec_in!P8/RES_hh_num_in!P8)</f>
        <v>9184.269255309282</v>
      </c>
      <c r="Q8" s="72">
        <f>IF(RES_hh_fec_in!Q8=0,0,1000*11630*RES_hh_fec_in!Q8/RES_hh_num_in!Q8)</f>
        <v>8589.4644952625968</v>
      </c>
      <c r="R8" s="72">
        <f>IF(RES_hh_fec_in!R8=0,0,1000*11630*RES_hh_fec_in!R8/RES_hh_num_in!R8)</f>
        <v>9170.6809055382728</v>
      </c>
      <c r="S8" s="72">
        <f>IF(RES_hh_fec_in!S8=0,0,1000*11630*RES_hh_fec_in!S8/RES_hh_num_in!S8)</f>
        <v>9014.5351176664044</v>
      </c>
      <c r="T8" s="72">
        <f>IF(RES_hh_fec_in!T8=0,0,1000*11630*RES_hh_fec_in!T8/RES_hh_num_in!T8)</f>
        <v>8244.4157689265612</v>
      </c>
      <c r="U8" s="72">
        <f>IF(RES_hh_fec_in!U8=0,0,1000*11630*RES_hh_fec_in!U8/RES_hh_num_in!U8)</f>
        <v>7062.1738022673317</v>
      </c>
      <c r="V8" s="72">
        <f>IF(RES_hh_fec_in!V8=0,0,1000*11630*RES_hh_fec_in!V8/RES_hh_num_in!V8)</f>
        <v>6202.2244261624674</v>
      </c>
      <c r="W8" s="72">
        <f>IF(RES_hh_fec_in!W8=0,0,1000*11630*RES_hh_fec_in!W8/RES_hh_num_in!W8)</f>
        <v>6944.9790436415906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10041.775186425304</v>
      </c>
      <c r="D9" s="72">
        <f>IF(RES_hh_fec_in!D9=0,0,1000*11630*RES_hh_fec_in!D9/RES_hh_num_in!D9)</f>
        <v>9793.7424960523604</v>
      </c>
      <c r="E9" s="72">
        <f>IF(RES_hh_fec_in!E9=0,0,1000*11630*RES_hh_fec_in!E9/RES_hh_num_in!E9)</f>
        <v>10367.569120945185</v>
      </c>
      <c r="F9" s="72">
        <f>IF(RES_hh_fec_in!F9=0,0,1000*11630*RES_hh_fec_in!F9/RES_hh_num_in!F9)</f>
        <v>10942.465834876124</v>
      </c>
      <c r="G9" s="72">
        <f>IF(RES_hh_fec_in!G9=0,0,1000*11630*RES_hh_fec_in!G9/RES_hh_num_in!G9)</f>
        <v>12587.610969636871</v>
      </c>
      <c r="H9" s="72">
        <f>IF(RES_hh_fec_in!H9=0,0,1000*11630*RES_hh_fec_in!H9/RES_hh_num_in!H9)</f>
        <v>12445.437582543007</v>
      </c>
      <c r="I9" s="72">
        <f>IF(RES_hh_fec_in!I9=0,0,1000*11630*RES_hh_fec_in!I9/RES_hh_num_in!I9)</f>
        <v>10836.736399537605</v>
      </c>
      <c r="J9" s="72">
        <f>IF(RES_hh_fec_in!J9=0,0,1000*11630*RES_hh_fec_in!J9/RES_hh_num_in!J9)</f>
        <v>11002.893867396418</v>
      </c>
      <c r="K9" s="72">
        <f>IF(RES_hh_fec_in!K9=0,0,1000*11630*RES_hh_fec_in!K9/RES_hh_num_in!K9)</f>
        <v>10806.405284848994</v>
      </c>
      <c r="L9" s="72">
        <f>IF(RES_hh_fec_in!L9=0,0,1000*11630*RES_hh_fec_in!L9/RES_hh_num_in!L9)</f>
        <v>9443.8473729710931</v>
      </c>
      <c r="M9" s="72">
        <f>IF(RES_hh_fec_in!M9=0,0,1000*11630*RES_hh_fec_in!M9/RES_hh_num_in!M9)</f>
        <v>9262.2071325226625</v>
      </c>
      <c r="N9" s="72">
        <f>IF(RES_hh_fec_in!N9=0,0,1000*11630*RES_hh_fec_in!N9/RES_hh_num_in!N9)</f>
        <v>11094.300361217733</v>
      </c>
      <c r="O9" s="72">
        <f>IF(RES_hh_fec_in!O9=0,0,1000*11630*RES_hh_fec_in!O9/RES_hh_num_in!O9)</f>
        <v>11924.11436047059</v>
      </c>
      <c r="P9" s="72">
        <f>IF(RES_hh_fec_in!P9=0,0,1000*11630*RES_hh_fec_in!P9/RES_hh_num_in!P9)</f>
        <v>10476.313704621791</v>
      </c>
      <c r="Q9" s="72">
        <f>IF(RES_hh_fec_in!Q9=0,0,1000*11630*RES_hh_fec_in!Q9/RES_hh_num_in!Q9)</f>
        <v>9928.0179676767639</v>
      </c>
      <c r="R9" s="72">
        <f>IF(RES_hh_fec_in!R9=0,0,1000*11630*RES_hh_fec_in!R9/RES_hh_num_in!R9)</f>
        <v>9741.6743711548643</v>
      </c>
      <c r="S9" s="72">
        <f>IF(RES_hh_fec_in!S9=0,0,1000*11630*RES_hh_fec_in!S9/RES_hh_num_in!S9)</f>
        <v>9464.8262270093092</v>
      </c>
      <c r="T9" s="72">
        <f>IF(RES_hh_fec_in!T9=0,0,1000*11630*RES_hh_fec_in!T9/RES_hh_num_in!T9)</f>
        <v>8806.5115352236535</v>
      </c>
      <c r="U9" s="72">
        <f>IF(RES_hh_fec_in!U9=0,0,1000*11630*RES_hh_fec_in!U9/RES_hh_num_in!U9)</f>
        <v>7902.0885102766933</v>
      </c>
      <c r="V9" s="72">
        <f>IF(RES_hh_fec_in!V9=0,0,1000*11630*RES_hh_fec_in!V9/RES_hh_num_in!V9)</f>
        <v>6968.5673506027251</v>
      </c>
      <c r="W9" s="72">
        <f>IF(RES_hh_fec_in!W9=0,0,1000*11630*RES_hh_fec_in!W9/RES_hh_num_in!W9)</f>
        <v>6678.7580468728065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7193.3616702955005</v>
      </c>
      <c r="D11" s="72">
        <f>IF(RES_hh_fec_in!D11=0,0,1000*11630*RES_hh_fec_in!D11/RES_hh_num_in!D11)</f>
        <v>7448.2117642774165</v>
      </c>
      <c r="E11" s="72">
        <f>IF(RES_hh_fec_in!E11=0,0,1000*11630*RES_hh_fec_in!E11/RES_hh_num_in!E11)</f>
        <v>7858.0967694410219</v>
      </c>
      <c r="F11" s="72">
        <f>IF(RES_hh_fec_in!F11=0,0,1000*11630*RES_hh_fec_in!F11/RES_hh_num_in!F11)</f>
        <v>8172.5367930132606</v>
      </c>
      <c r="G11" s="72">
        <f>IF(RES_hh_fec_in!G11=0,0,1000*11630*RES_hh_fec_in!G11/RES_hh_num_in!G11)</f>
        <v>9437.723691508063</v>
      </c>
      <c r="H11" s="72">
        <f>IF(RES_hh_fec_in!H11=0,0,1000*11630*RES_hh_fec_in!H11/RES_hh_num_in!H11)</f>
        <v>9960.6166989771664</v>
      </c>
      <c r="I11" s="72">
        <f>IF(RES_hh_fec_in!I11=0,0,1000*11630*RES_hh_fec_in!I11/RES_hh_num_in!I11)</f>
        <v>8601.7463708401719</v>
      </c>
      <c r="J11" s="72">
        <f>IF(RES_hh_fec_in!J11=0,0,1000*11630*RES_hh_fec_in!J11/RES_hh_num_in!J11)</f>
        <v>8628.1076987366268</v>
      </c>
      <c r="K11" s="72">
        <f>IF(RES_hh_fec_in!K11=0,0,1000*11630*RES_hh_fec_in!K11/RES_hh_num_in!K11)</f>
        <v>8701.1043895769162</v>
      </c>
      <c r="L11" s="72">
        <f>IF(RES_hh_fec_in!L11=0,0,1000*11630*RES_hh_fec_in!L11/RES_hh_num_in!L11)</f>
        <v>8100.9733722463516</v>
      </c>
      <c r="M11" s="72">
        <f>IF(RES_hh_fec_in!M11=0,0,1000*11630*RES_hh_fec_in!M11/RES_hh_num_in!M11)</f>
        <v>7535.2965956539438</v>
      </c>
      <c r="N11" s="72">
        <f>IF(RES_hh_fec_in!N11=0,0,1000*11630*RES_hh_fec_in!N11/RES_hh_num_in!N11)</f>
        <v>9133.2608366081968</v>
      </c>
      <c r="O11" s="72">
        <f>IF(RES_hh_fec_in!O11=0,0,1000*11630*RES_hh_fec_in!O11/RES_hh_num_in!O11)</f>
        <v>9504.775932173201</v>
      </c>
      <c r="P11" s="72">
        <f>IF(RES_hh_fec_in!P11=0,0,1000*11630*RES_hh_fec_in!P11/RES_hh_num_in!P11)</f>
        <v>8379.529100890546</v>
      </c>
      <c r="Q11" s="72">
        <f>IF(RES_hh_fec_in!Q11=0,0,1000*11630*RES_hh_fec_in!Q11/RES_hh_num_in!Q11)</f>
        <v>7777.2253085985967</v>
      </c>
      <c r="R11" s="72">
        <f>IF(RES_hh_fec_in!R11=0,0,1000*11630*RES_hh_fec_in!R11/RES_hh_num_in!R11)</f>
        <v>7984.5840017844903</v>
      </c>
      <c r="S11" s="72">
        <f>IF(RES_hh_fec_in!S11=0,0,1000*11630*RES_hh_fec_in!S11/RES_hh_num_in!S11)</f>
        <v>7930.9127963882484</v>
      </c>
      <c r="T11" s="72">
        <f>IF(RES_hh_fec_in!T11=0,0,1000*11630*RES_hh_fec_in!T11/RES_hh_num_in!T11)</f>
        <v>7299.3108972261698</v>
      </c>
      <c r="U11" s="72">
        <f>IF(RES_hh_fec_in!U11=0,0,1000*11630*RES_hh_fec_in!U11/RES_hh_num_in!U11)</f>
        <v>6416.8818274243895</v>
      </c>
      <c r="V11" s="72">
        <f>IF(RES_hh_fec_in!V11=0,0,1000*11630*RES_hh_fec_in!V11/RES_hh_num_in!V11)</f>
        <v>5263.1718532588284</v>
      </c>
      <c r="W11" s="72">
        <f>IF(RES_hh_fec_in!W11=0,0,1000*11630*RES_hh_fec_in!W11/RES_hh_num_in!W11)</f>
        <v>5690.1956547866821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2582.821121273425</v>
      </c>
      <c r="P12" s="72">
        <f>IF(RES_hh_fec_in!P12=0,0,1000*11630*RES_hh_fec_in!P12/RES_hh_num_in!P12)</f>
        <v>1941.4791211123081</v>
      </c>
      <c r="Q12" s="72">
        <f>IF(RES_hh_fec_in!Q12=0,0,1000*11630*RES_hh_fec_in!Q12/RES_hh_num_in!Q12)</f>
        <v>1741.8869683470882</v>
      </c>
      <c r="R12" s="72">
        <f>IF(RES_hh_fec_in!R12=0,0,1000*11630*RES_hh_fec_in!R12/RES_hh_num_in!R12)</f>
        <v>1827.9925510991804</v>
      </c>
      <c r="S12" s="72">
        <f>IF(RES_hh_fec_in!S12=0,0,1000*11630*RES_hh_fec_in!S12/RES_hh_num_in!S12)</f>
        <v>2244.0979730651447</v>
      </c>
      <c r="T12" s="72">
        <f>IF(RES_hh_fec_in!T12=0,0,1000*11630*RES_hh_fec_in!T12/RES_hh_num_in!T12)</f>
        <v>2188.9846871703312</v>
      </c>
      <c r="U12" s="72">
        <f>IF(RES_hh_fec_in!U12=0,0,1000*11630*RES_hh_fec_in!U12/RES_hh_num_in!U12)</f>
        <v>1627.398844025658</v>
      </c>
      <c r="V12" s="72">
        <f>IF(RES_hh_fec_in!V12=0,0,1000*11630*RES_hh_fec_in!V12/RES_hh_num_in!V12)</f>
        <v>1313.1604400203371</v>
      </c>
      <c r="W12" s="72">
        <f>IF(RES_hh_fec_in!W12=0,0,1000*11630*RES_hh_fec_in!W12/RES_hh_num_in!W12)</f>
        <v>1998.6649738701151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7890.6576954558741</v>
      </c>
      <c r="D13" s="74">
        <f>IF(RES_hh_fec_in!D13=0,0,1000*11630*RES_hh_fec_in!D13/RES_hh_num_in!D13)</f>
        <v>7910.4818423813895</v>
      </c>
      <c r="E13" s="74">
        <f>IF(RES_hh_fec_in!E13=0,0,1000*11630*RES_hh_fec_in!E13/RES_hh_num_in!E13)</f>
        <v>7811.5633969401451</v>
      </c>
      <c r="F13" s="74">
        <f>IF(RES_hh_fec_in!F13=0,0,1000*11630*RES_hh_fec_in!F13/RES_hh_num_in!F13)</f>
        <v>6688.3978687123499</v>
      </c>
      <c r="G13" s="74">
        <f>IF(RES_hh_fec_in!G13=0,0,1000*11630*RES_hh_fec_in!G13/RES_hh_num_in!G13)</f>
        <v>8573.3896348152703</v>
      </c>
      <c r="H13" s="74">
        <f>IF(RES_hh_fec_in!H13=0,0,1000*11630*RES_hh_fec_in!H13/RES_hh_num_in!H13)</f>
        <v>10183.402478681273</v>
      </c>
      <c r="I13" s="74">
        <f>IF(RES_hh_fec_in!I13=0,0,1000*11630*RES_hh_fec_in!I13/RES_hh_num_in!I13)</f>
        <v>9157.8417547490972</v>
      </c>
      <c r="J13" s="74">
        <f>IF(RES_hh_fec_in!J13=0,0,1000*11630*RES_hh_fec_in!J13/RES_hh_num_in!J13)</f>
        <v>10156.600615660049</v>
      </c>
      <c r="K13" s="74">
        <f>IF(RES_hh_fec_in!K13=0,0,1000*11630*RES_hh_fec_in!K13/RES_hh_num_in!K13)</f>
        <v>9560.9989752262627</v>
      </c>
      <c r="L13" s="74">
        <f>IF(RES_hh_fec_in!L13=0,0,1000*11630*RES_hh_fec_in!L13/RES_hh_num_in!L13)</f>
        <v>8036.2400029355458</v>
      </c>
      <c r="M13" s="74">
        <f>IF(RES_hh_fec_in!M13=0,0,1000*11630*RES_hh_fec_in!M13/RES_hh_num_in!M13)</f>
        <v>8129.401849011484</v>
      </c>
      <c r="N13" s="74">
        <f>IF(RES_hh_fec_in!N13=0,0,1000*11630*RES_hh_fec_in!N13/RES_hh_num_in!N13)</f>
        <v>10694.838002664559</v>
      </c>
      <c r="O13" s="74">
        <f>IF(RES_hh_fec_in!O13=0,0,1000*11630*RES_hh_fec_in!O13/RES_hh_num_in!O13)</f>
        <v>7604.7352807055067</v>
      </c>
      <c r="P13" s="74">
        <f>IF(RES_hh_fec_in!P13=0,0,1000*11630*RES_hh_fec_in!P13/RES_hh_num_in!P13)</f>
        <v>8486.250364434427</v>
      </c>
      <c r="Q13" s="74">
        <f>IF(RES_hh_fec_in!Q13=0,0,1000*11630*RES_hh_fec_in!Q13/RES_hh_num_in!Q13)</f>
        <v>10357.712521104912</v>
      </c>
      <c r="R13" s="74">
        <f>IF(RES_hh_fec_in!R13=0,0,1000*11630*RES_hh_fec_in!R13/RES_hh_num_in!R13)</f>
        <v>11078.783594188964</v>
      </c>
      <c r="S13" s="74">
        <f>IF(RES_hh_fec_in!S13=0,0,1000*11630*RES_hh_fec_in!S13/RES_hh_num_in!S13)</f>
        <v>11494.789417964605</v>
      </c>
      <c r="T13" s="74">
        <f>IF(RES_hh_fec_in!T13=0,0,1000*11630*RES_hh_fec_in!T13/RES_hh_num_in!T13)</f>
        <v>6842.9015479412346</v>
      </c>
      <c r="U13" s="74">
        <f>IF(RES_hh_fec_in!U13=0,0,1000*11630*RES_hh_fec_in!U13/RES_hh_num_in!U13)</f>
        <v>5825.5546773717169</v>
      </c>
      <c r="V13" s="74">
        <f>IF(RES_hh_fec_in!V13=0,0,1000*11630*RES_hh_fec_in!V13/RES_hh_num_in!V13)</f>
        <v>6782.9443711920576</v>
      </c>
      <c r="W13" s="74">
        <f>IF(RES_hh_fec_in!W13=0,0,1000*11630*RES_hh_fec_in!W13/RES_hh_num_in!W13)</f>
        <v>3488.3155379984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37.939226467572468</v>
      </c>
      <c r="D14" s="76">
        <f>IF(RES_hh_fec_in!D14=0,0,1000*11630*RES_hh_fec_in!D14/RES_hh_num_in!D14)</f>
        <v>41.674108773754128</v>
      </c>
      <c r="E14" s="76">
        <f>IF(RES_hh_fec_in!E14=0,0,1000*11630*RES_hh_fec_in!E14/RES_hh_num_in!E14)</f>
        <v>46.86774107445504</v>
      </c>
      <c r="F14" s="76">
        <f>IF(RES_hh_fec_in!F14=0,0,1000*11630*RES_hh_fec_in!F14/RES_hh_num_in!F14)</f>
        <v>51.705278552537905</v>
      </c>
      <c r="G14" s="76">
        <f>IF(RES_hh_fec_in!G14=0,0,1000*11630*RES_hh_fec_in!G14/RES_hh_num_in!G14)</f>
        <v>62.015627591878086</v>
      </c>
      <c r="H14" s="76">
        <f>IF(RES_hh_fec_in!H14=0,0,1000*11630*RES_hh_fec_in!H14/RES_hh_num_in!H14)</f>
        <v>69.807498169160112</v>
      </c>
      <c r="I14" s="76">
        <f>IF(RES_hh_fec_in!I14=0,0,1000*11630*RES_hh_fec_in!I14/RES_hh_num_in!I14)</f>
        <v>54.597958807656433</v>
      </c>
      <c r="J14" s="76">
        <f>IF(RES_hh_fec_in!J14=0,0,1000*11630*RES_hh_fec_in!J14/RES_hh_num_in!J14)</f>
        <v>46.90556990287692</v>
      </c>
      <c r="K14" s="76">
        <f>IF(RES_hh_fec_in!K14=0,0,1000*11630*RES_hh_fec_in!K14/RES_hh_num_in!K14)</f>
        <v>49.708689211455727</v>
      </c>
      <c r="L14" s="76">
        <f>IF(RES_hh_fec_in!L14=0,0,1000*11630*RES_hh_fec_in!L14/RES_hh_num_in!L14)</f>
        <v>44.698941608757771</v>
      </c>
      <c r="M14" s="76">
        <f>IF(RES_hh_fec_in!M14=0,0,1000*11630*RES_hh_fec_in!M14/RES_hh_num_in!M14)</f>
        <v>40.526965875539553</v>
      </c>
      <c r="N14" s="76">
        <f>IF(RES_hh_fec_in!N14=0,0,1000*11630*RES_hh_fec_in!N14/RES_hh_num_in!N14)</f>
        <v>48.161353578937401</v>
      </c>
      <c r="O14" s="76">
        <f>IF(RES_hh_fec_in!O14=0,0,1000*11630*RES_hh_fec_in!O14/RES_hh_num_in!O14)</f>
        <v>49.120979433900622</v>
      </c>
      <c r="P14" s="76">
        <f>IF(RES_hh_fec_in!P14=0,0,1000*11630*RES_hh_fec_in!P14/RES_hh_num_in!P14)</f>
        <v>58.410669548930002</v>
      </c>
      <c r="Q14" s="76">
        <f>IF(RES_hh_fec_in!Q14=0,0,1000*11630*RES_hh_fec_in!Q14/RES_hh_num_in!Q14)</f>
        <v>51.079439785840989</v>
      </c>
      <c r="R14" s="76">
        <f>IF(RES_hh_fec_in!R14=0,0,1000*11630*RES_hh_fec_in!R14/RES_hh_num_in!R14)</f>
        <v>55.442026990664033</v>
      </c>
      <c r="S14" s="76">
        <f>IF(RES_hh_fec_in!S14=0,0,1000*11630*RES_hh_fec_in!S14/RES_hh_num_in!S14)</f>
        <v>56.40191448656072</v>
      </c>
      <c r="T14" s="76">
        <f>IF(RES_hh_fec_in!T14=0,0,1000*11630*RES_hh_fec_in!T14/RES_hh_num_in!T14)</f>
        <v>60.158194520653758</v>
      </c>
      <c r="U14" s="76">
        <f>IF(RES_hh_fec_in!U14=0,0,1000*11630*RES_hh_fec_in!U14/RES_hh_num_in!U14)</f>
        <v>47.323320205435138</v>
      </c>
      <c r="V14" s="76">
        <f>IF(RES_hh_fec_in!V14=0,0,1000*11630*RES_hh_fec_in!V14/RES_hh_num_in!V14)</f>
        <v>44.042792648185284</v>
      </c>
      <c r="W14" s="76">
        <f>IF(RES_hh_fec_in!W14=0,0,1000*11630*RES_hh_fec_in!W14/RES_hh_num_in!W14)</f>
        <v>38.509667318955991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7.8239618812770296E-3</v>
      </c>
      <c r="E15" s="69">
        <f t="shared" si="0"/>
        <v>0.14782909343033254</v>
      </c>
      <c r="F15" s="69">
        <f t="shared" si="0"/>
        <v>0.27316323249708641</v>
      </c>
      <c r="G15" s="69">
        <f t="shared" si="0"/>
        <v>0.5379556870119141</v>
      </c>
      <c r="H15" s="69">
        <f t="shared" si="0"/>
        <v>1.2494355984642842</v>
      </c>
      <c r="I15" s="69">
        <f t="shared" si="0"/>
        <v>1.153489687884186</v>
      </c>
      <c r="J15" s="69">
        <f t="shared" si="0"/>
        <v>1.1031647509305968</v>
      </c>
      <c r="K15" s="69">
        <f t="shared" si="0"/>
        <v>1.7499588737969241</v>
      </c>
      <c r="L15" s="69">
        <f t="shared" si="0"/>
        <v>3.231227022801654</v>
      </c>
      <c r="M15" s="69">
        <f t="shared" si="0"/>
        <v>1.0349688731491073</v>
      </c>
      <c r="N15" s="69">
        <f t="shared" si="0"/>
        <v>2.7155731809741548</v>
      </c>
      <c r="O15" s="69">
        <f t="shared" si="0"/>
        <v>0.94180189930067859</v>
      </c>
      <c r="P15" s="69">
        <f t="shared" si="0"/>
        <v>2.1749087469671733</v>
      </c>
      <c r="Q15" s="69">
        <f t="shared" si="0"/>
        <v>1.1542271114283322</v>
      </c>
      <c r="R15" s="69">
        <f t="shared" si="0"/>
        <v>1.0392346567245632</v>
      </c>
      <c r="S15" s="69">
        <f t="shared" si="0"/>
        <v>0.97250930866005492</v>
      </c>
      <c r="T15" s="69">
        <f t="shared" si="0"/>
        <v>1.1014276800569616</v>
      </c>
      <c r="U15" s="69">
        <f t="shared" si="0"/>
        <v>0.73611515866368771</v>
      </c>
      <c r="V15" s="69">
        <f t="shared" si="0"/>
        <v>0.76820872015313513</v>
      </c>
      <c r="W15" s="69">
        <f t="shared" si="0"/>
        <v>0.88580592330609853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7.8239618812770296E-3</v>
      </c>
      <c r="E16" s="72">
        <f>IF(RES_hh_fec_in!E16=0,0,1000*11630*RES_hh_fec_in!E16/RES_hh_num_in!E$3)</f>
        <v>0.14782909343033254</v>
      </c>
      <c r="F16" s="72">
        <f>IF(RES_hh_fec_in!F16=0,0,1000*11630*RES_hh_fec_in!F16/RES_hh_num_in!F$3)</f>
        <v>0.27316323249708641</v>
      </c>
      <c r="G16" s="72">
        <f>IF(RES_hh_fec_in!G16=0,0,1000*11630*RES_hh_fec_in!G16/RES_hh_num_in!G$3)</f>
        <v>0.5379556870119141</v>
      </c>
      <c r="H16" s="72">
        <f>IF(RES_hh_fec_in!H16=0,0,1000*11630*RES_hh_fec_in!H16/RES_hh_num_in!H$3)</f>
        <v>1.2494355984642842</v>
      </c>
      <c r="I16" s="72">
        <f>IF(RES_hh_fec_in!I16=0,0,1000*11630*RES_hh_fec_in!I16/RES_hh_num_in!I$3)</f>
        <v>1.153489687884186</v>
      </c>
      <c r="J16" s="72">
        <f>IF(RES_hh_fec_in!J16=0,0,1000*11630*RES_hh_fec_in!J16/RES_hh_num_in!J$3)</f>
        <v>1.1031647509305968</v>
      </c>
      <c r="K16" s="72">
        <f>IF(RES_hh_fec_in!K16=0,0,1000*11630*RES_hh_fec_in!K16/RES_hh_num_in!K$3)</f>
        <v>1.7499588737969241</v>
      </c>
      <c r="L16" s="72">
        <f>IF(RES_hh_fec_in!L16=0,0,1000*11630*RES_hh_fec_in!L16/RES_hh_num_in!L$3)</f>
        <v>3.231227022801654</v>
      </c>
      <c r="M16" s="72">
        <f>IF(RES_hh_fec_in!M16=0,0,1000*11630*RES_hh_fec_in!M16/RES_hh_num_in!M$3)</f>
        <v>1.0349688731491073</v>
      </c>
      <c r="N16" s="72">
        <f>IF(RES_hh_fec_in!N16=0,0,1000*11630*RES_hh_fec_in!N16/RES_hh_num_in!N$3)</f>
        <v>2.7155731809741548</v>
      </c>
      <c r="O16" s="72">
        <f>IF(RES_hh_fec_in!O16=0,0,1000*11630*RES_hh_fec_in!O16/RES_hh_num_in!O$3)</f>
        <v>0.94180189930067859</v>
      </c>
      <c r="P16" s="72">
        <f>IF(RES_hh_fec_in!P16=0,0,1000*11630*RES_hh_fec_in!P16/RES_hh_num_in!P$3)</f>
        <v>2.1749087469671733</v>
      </c>
      <c r="Q16" s="72">
        <f>IF(RES_hh_fec_in!Q16=0,0,1000*11630*RES_hh_fec_in!Q16/RES_hh_num_in!Q$3)</f>
        <v>1.1542271114283322</v>
      </c>
      <c r="R16" s="72">
        <f>IF(RES_hh_fec_in!R16=0,0,1000*11630*RES_hh_fec_in!R16/RES_hh_num_in!R$3)</f>
        <v>1.0392346567245632</v>
      </c>
      <c r="S16" s="72">
        <f>IF(RES_hh_fec_in!S16=0,0,1000*11630*RES_hh_fec_in!S16/RES_hh_num_in!S$3)</f>
        <v>0.97250930866005492</v>
      </c>
      <c r="T16" s="72">
        <f>IF(RES_hh_fec_in!T16=0,0,1000*11630*RES_hh_fec_in!T16/RES_hh_num_in!T$3)</f>
        <v>1.1014276800569616</v>
      </c>
      <c r="U16" s="72">
        <f>IF(RES_hh_fec_in!U16=0,0,1000*11630*RES_hh_fec_in!U16/RES_hh_num_in!U$3)</f>
        <v>0.73611515866368771</v>
      </c>
      <c r="V16" s="72">
        <f>IF(RES_hh_fec_in!V16=0,0,1000*11630*RES_hh_fec_in!V16/RES_hh_num_in!V$3)</f>
        <v>0.76820872015313513</v>
      </c>
      <c r="W16" s="72">
        <f>IF(RES_hh_fec_in!W16=0,0,1000*11630*RES_hh_fec_in!W16/RES_hh_num_in!W$3)</f>
        <v>0.88580592330609853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440.74182043166252</v>
      </c>
      <c r="D17" s="69">
        <f>IF(RES_hh_fec_in!D17=0,0,1000*11630*RES_hh_fec_in!D17/RES_hh_num_in!D17)</f>
        <v>407.99001929399873</v>
      </c>
      <c r="E17" s="69">
        <f>IF(RES_hh_fec_in!E17=0,0,1000*11630*RES_hh_fec_in!E17/RES_hh_num_in!E17)</f>
        <v>438.98800703626534</v>
      </c>
      <c r="F17" s="69">
        <f>IF(RES_hh_fec_in!F17=0,0,1000*11630*RES_hh_fec_in!F17/RES_hh_num_in!F17)</f>
        <v>563.37252238716928</v>
      </c>
      <c r="G17" s="69">
        <f>IF(RES_hh_fec_in!G17=0,0,1000*11630*RES_hh_fec_in!G17/RES_hh_num_in!G17)</f>
        <v>582.64934695561374</v>
      </c>
      <c r="H17" s="69">
        <f>IF(RES_hh_fec_in!H17=0,0,1000*11630*RES_hh_fec_in!H17/RES_hh_num_in!H17)</f>
        <v>717.81631237730721</v>
      </c>
      <c r="I17" s="69">
        <f>IF(RES_hh_fec_in!I17=0,0,1000*11630*RES_hh_fec_in!I17/RES_hh_num_in!I17)</f>
        <v>611.38573959539929</v>
      </c>
      <c r="J17" s="69">
        <f>IF(RES_hh_fec_in!J17=0,0,1000*11630*RES_hh_fec_in!J17/RES_hh_num_in!J17)</f>
        <v>635.84870104212655</v>
      </c>
      <c r="K17" s="69">
        <f>IF(RES_hh_fec_in!K17=0,0,1000*11630*RES_hh_fec_in!K17/RES_hh_num_in!K17)</f>
        <v>649.39193249205687</v>
      </c>
      <c r="L17" s="69">
        <f>IF(RES_hh_fec_in!L17=0,0,1000*11630*RES_hh_fec_in!L17/RES_hh_num_in!L17)</f>
        <v>611.27037023088985</v>
      </c>
      <c r="M17" s="69">
        <f>IF(RES_hh_fec_in!M17=0,0,1000*11630*RES_hh_fec_in!M17/RES_hh_num_in!M17)</f>
        <v>649.97236689331828</v>
      </c>
      <c r="N17" s="69">
        <f>IF(RES_hh_fec_in!N17=0,0,1000*11630*RES_hh_fec_in!N17/RES_hh_num_in!N17)</f>
        <v>666.42847077510942</v>
      </c>
      <c r="O17" s="69">
        <f>IF(RES_hh_fec_in!O17=0,0,1000*11630*RES_hh_fec_in!O17/RES_hh_num_in!O17)</f>
        <v>606.24197892122561</v>
      </c>
      <c r="P17" s="69">
        <f>IF(RES_hh_fec_in!P17=0,0,1000*11630*RES_hh_fec_in!P17/RES_hh_num_in!P17)</f>
        <v>658.07168842425358</v>
      </c>
      <c r="Q17" s="69">
        <f>IF(RES_hh_fec_in!Q17=0,0,1000*11630*RES_hh_fec_in!Q17/RES_hh_num_in!Q17)</f>
        <v>608.79487791165104</v>
      </c>
      <c r="R17" s="69">
        <f>IF(RES_hh_fec_in!R17=0,0,1000*11630*RES_hh_fec_in!R17/RES_hh_num_in!R17)</f>
        <v>632.75196920038275</v>
      </c>
      <c r="S17" s="69">
        <f>IF(RES_hh_fec_in!S17=0,0,1000*11630*RES_hh_fec_in!S17/RES_hh_num_in!S17)</f>
        <v>642.44726225090051</v>
      </c>
      <c r="T17" s="69">
        <f>IF(RES_hh_fec_in!T17=0,0,1000*11630*RES_hh_fec_in!T17/RES_hh_num_in!T17)</f>
        <v>650.85107598343609</v>
      </c>
      <c r="U17" s="69">
        <f>IF(RES_hh_fec_in!U17=0,0,1000*11630*RES_hh_fec_in!U17/RES_hh_num_in!U17)</f>
        <v>589.78052480405927</v>
      </c>
      <c r="V17" s="69">
        <f>IF(RES_hh_fec_in!V17=0,0,1000*11630*RES_hh_fec_in!V17/RES_hh_num_in!V17)</f>
        <v>572.40719404910021</v>
      </c>
      <c r="W17" s="69">
        <f>IF(RES_hh_fec_in!W17=0,0,1000*11630*RES_hh_fec_in!W17/RES_hh_num_in!W17)</f>
        <v>869.2961860999327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441.71476764031104</v>
      </c>
      <c r="D18" s="72">
        <f>IF(RES_hh_fec_in!D18=0,0,1000*11630*RES_hh_fec_in!D18/RES_hh_num_in!D18)</f>
        <v>484.06583429349865</v>
      </c>
      <c r="E18" s="72">
        <f>IF(RES_hh_fec_in!E18=0,0,1000*11630*RES_hh_fec_in!E18/RES_hh_num_in!E18)</f>
        <v>558.17534254856889</v>
      </c>
      <c r="F18" s="72">
        <f>IF(RES_hh_fec_in!F18=0,0,1000*11630*RES_hh_fec_in!F18/RES_hh_num_in!F18)</f>
        <v>528.22779397483657</v>
      </c>
      <c r="G18" s="72">
        <f>IF(RES_hh_fec_in!G18=0,0,1000*11630*RES_hh_fec_in!G18/RES_hh_num_in!G18)</f>
        <v>573.02257470165216</v>
      </c>
      <c r="H18" s="72">
        <f>IF(RES_hh_fec_in!H18=0,0,1000*11630*RES_hh_fec_in!H18/RES_hh_num_in!H18)</f>
        <v>670.10166902253911</v>
      </c>
      <c r="I18" s="72">
        <f>IF(RES_hh_fec_in!I18=0,0,1000*11630*RES_hh_fec_in!I18/RES_hh_num_in!I18)</f>
        <v>690.92365518992915</v>
      </c>
      <c r="J18" s="72">
        <f>IF(RES_hh_fec_in!J18=0,0,1000*11630*RES_hh_fec_in!J18/RES_hh_num_in!J18)</f>
        <v>688.5435790656104</v>
      </c>
      <c r="K18" s="72">
        <f>IF(RES_hh_fec_in!K18=0,0,1000*11630*RES_hh_fec_in!K18/RES_hh_num_in!K18)</f>
        <v>615.86104353278404</v>
      </c>
      <c r="L18" s="72">
        <f>IF(RES_hh_fec_in!L18=0,0,1000*11630*RES_hh_fec_in!L18/RES_hh_num_in!L18)</f>
        <v>755.50524613916343</v>
      </c>
      <c r="M18" s="72">
        <f>IF(RES_hh_fec_in!M18=0,0,1000*11630*RES_hh_fec_in!M18/RES_hh_num_in!M18)</f>
        <v>822.75532162833827</v>
      </c>
      <c r="N18" s="72">
        <f>IF(RES_hh_fec_in!N18=0,0,1000*11630*RES_hh_fec_in!N18/RES_hh_num_in!N18)</f>
        <v>792.52418853114591</v>
      </c>
      <c r="O18" s="72">
        <f>IF(RES_hh_fec_in!O18=0,0,1000*11630*RES_hh_fec_in!O18/RES_hh_num_in!O18)</f>
        <v>836.79662679654655</v>
      </c>
      <c r="P18" s="72">
        <f>IF(RES_hh_fec_in!P18=0,0,1000*11630*RES_hh_fec_in!P18/RES_hh_num_in!P18)</f>
        <v>755.17382130150872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696.59906136347377</v>
      </c>
      <c r="S18" s="72">
        <f>IF(RES_hh_fec_in!S18=0,0,1000*11630*RES_hh_fec_in!S18/RES_hh_num_in!S18)</f>
        <v>767.10527542010141</v>
      </c>
      <c r="T18" s="72">
        <f>IF(RES_hh_fec_in!T18=0,0,1000*11630*RES_hh_fec_in!T18/RES_hh_num_in!T18)</f>
        <v>738.24241066787704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936.90087143910671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536.48710660073414</v>
      </c>
      <c r="D19" s="72">
        <f>IF(RES_hh_fec_in!D19=0,0,1000*11630*RES_hh_fec_in!D19/RES_hh_num_in!D19)</f>
        <v>546.91833039122423</v>
      </c>
      <c r="E19" s="72">
        <f>IF(RES_hh_fec_in!E19=0,0,1000*11630*RES_hh_fec_in!E19/RES_hh_num_in!E19)</f>
        <v>592.49505164884147</v>
      </c>
      <c r="F19" s="72">
        <f>IF(RES_hh_fec_in!F19=0,0,1000*11630*RES_hh_fec_in!F19/RES_hh_num_in!F19)</f>
        <v>613.02657876917226</v>
      </c>
      <c r="G19" s="72">
        <f>IF(RES_hh_fec_in!G19=0,0,1000*11630*RES_hh_fec_in!G19/RES_hh_num_in!G19)</f>
        <v>709.82729258875918</v>
      </c>
      <c r="H19" s="72">
        <f>IF(RES_hh_fec_in!H19=0,0,1000*11630*RES_hh_fec_in!H19/RES_hh_num_in!H19)</f>
        <v>756.72791157756558</v>
      </c>
      <c r="I19" s="72">
        <f>IF(RES_hh_fec_in!I19=0,0,1000*11630*RES_hh_fec_in!I19/RES_hh_num_in!I19)</f>
        <v>682.67093042060753</v>
      </c>
      <c r="J19" s="72">
        <f>IF(RES_hh_fec_in!J19=0,0,1000*11630*RES_hh_fec_in!J19/RES_hh_num_in!J19)</f>
        <v>707.52934654604428</v>
      </c>
      <c r="K19" s="72">
        <f>IF(RES_hh_fec_in!K19=0,0,1000*11630*RES_hh_fec_in!K19/RES_hh_num_in!K19)</f>
        <v>744.45287242496647</v>
      </c>
      <c r="L19" s="72">
        <f>IF(RES_hh_fec_in!L19=0,0,1000*11630*RES_hh_fec_in!L19/RES_hh_num_in!L19)</f>
        <v>782.06230162126747</v>
      </c>
      <c r="M19" s="72">
        <f>IF(RES_hh_fec_in!M19=0,0,1000*11630*RES_hh_fec_in!M19/RES_hh_num_in!M19)</f>
        <v>821.78009921807154</v>
      </c>
      <c r="N19" s="72">
        <f>IF(RES_hh_fec_in!N19=0,0,1000*11630*RES_hh_fec_in!N19/RES_hh_num_in!N19)</f>
        <v>808.34288714942534</v>
      </c>
      <c r="O19" s="72">
        <f>IF(RES_hh_fec_in!O19=0,0,1000*11630*RES_hh_fec_in!O19/RES_hh_num_in!O19)</f>
        <v>709.81443800087038</v>
      </c>
      <c r="P19" s="72">
        <f>IF(RES_hh_fec_in!P19=0,0,1000*11630*RES_hh_fec_in!P19/RES_hh_num_in!P19)</f>
        <v>663.3711221292059</v>
      </c>
      <c r="Q19" s="72">
        <f>IF(RES_hh_fec_in!Q19=0,0,1000*11630*RES_hh_fec_in!Q19/RES_hh_num_in!Q19)</f>
        <v>591.5721966963448</v>
      </c>
      <c r="R19" s="72">
        <f>IF(RES_hh_fec_in!R19=0,0,1000*11630*RES_hh_fec_in!R19/RES_hh_num_in!R19)</f>
        <v>619.63499020325708</v>
      </c>
      <c r="S19" s="72">
        <f>IF(RES_hh_fec_in!S19=0,0,1000*11630*RES_hh_fec_in!S19/RES_hh_num_in!S19)</f>
        <v>629.51446018821969</v>
      </c>
      <c r="T19" s="72">
        <f>IF(RES_hh_fec_in!T19=0,0,1000*11630*RES_hh_fec_in!T19/RES_hh_num_in!T19)</f>
        <v>601.77129064313158</v>
      </c>
      <c r="U19" s="72">
        <f>IF(RES_hh_fec_in!U19=0,0,1000*11630*RES_hh_fec_in!U19/RES_hh_num_in!U19)</f>
        <v>550.29924274460905</v>
      </c>
      <c r="V19" s="72">
        <f>IF(RES_hh_fec_in!V19=0,0,1000*11630*RES_hh_fec_in!V19/RES_hh_num_in!V19)</f>
        <v>500.51828518529163</v>
      </c>
      <c r="W19" s="72">
        <f>IF(RES_hh_fec_in!W19=0,0,1000*11630*RES_hh_fec_in!W19/RES_hh_num_in!W19)</f>
        <v>895.64496518349665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967.54039888267482</v>
      </c>
      <c r="H20" s="72">
        <f>IF(RES_hh_fec_in!H20=0,0,1000*11630*RES_hh_fec_in!H20/RES_hh_num_in!H20)</f>
        <v>724.66196497715202</v>
      </c>
      <c r="I20" s="72">
        <f>IF(RES_hh_fec_in!I20=0,0,1000*11630*RES_hh_fec_in!I20/RES_hh_num_in!I20)</f>
        <v>504.67745864542854</v>
      </c>
      <c r="J20" s="72">
        <f>IF(RES_hh_fec_in!J20=0,0,1000*11630*RES_hh_fec_in!J20/RES_hh_num_in!J20)</f>
        <v>651.04668622950533</v>
      </c>
      <c r="K20" s="72">
        <f>IF(RES_hh_fec_in!K20=0,0,1000*11630*RES_hh_fec_in!K20/RES_hh_num_in!K20)</f>
        <v>603.95293547640085</v>
      </c>
      <c r="L20" s="72">
        <f>IF(RES_hh_fec_in!L20=0,0,1000*11630*RES_hh_fec_in!L20/RES_hh_num_in!L20)</f>
        <v>795.75113563105674</v>
      </c>
      <c r="M20" s="72">
        <f>IF(RES_hh_fec_in!M20=0,0,1000*11630*RES_hh_fec_in!M20/RES_hh_num_in!M20)</f>
        <v>751.66515474434948</v>
      </c>
      <c r="N20" s="72">
        <f>IF(RES_hh_fec_in!N20=0,0,1000*11630*RES_hh_fec_in!N20/RES_hh_num_in!N20)</f>
        <v>951.91905138798688</v>
      </c>
      <c r="O20" s="72">
        <f>IF(RES_hh_fec_in!O20=0,0,1000*11630*RES_hh_fec_in!O20/RES_hh_num_in!O20)</f>
        <v>684.80734845651625</v>
      </c>
      <c r="P20" s="72">
        <f>IF(RES_hh_fec_in!P20=0,0,1000*11630*RES_hh_fec_in!P20/RES_hh_num_in!P20)</f>
        <v>728.82417731014402</v>
      </c>
      <c r="Q20" s="72">
        <f>IF(RES_hh_fec_in!Q20=0,0,1000*11630*RES_hh_fec_in!Q20/RES_hh_num_in!Q20)</f>
        <v>537.27665379584346</v>
      </c>
      <c r="R20" s="72">
        <f>IF(RES_hh_fec_in!R20=0,0,1000*11630*RES_hh_fec_in!R20/RES_hh_num_in!R20)</f>
        <v>671.44493270179009</v>
      </c>
      <c r="S20" s="72">
        <f>IF(RES_hh_fec_in!S20=0,0,1000*11630*RES_hh_fec_in!S20/RES_hh_num_in!S20)</f>
        <v>716.1350106291552</v>
      </c>
      <c r="T20" s="72">
        <f>IF(RES_hh_fec_in!T20=0,0,1000*11630*RES_hh_fec_in!T20/RES_hh_num_in!T20)</f>
        <v>694.48957390939484</v>
      </c>
      <c r="U20" s="72">
        <f>IF(RES_hh_fec_in!U20=0,0,1000*11630*RES_hh_fec_in!U20/RES_hh_num_in!U20)</f>
        <v>610.76327797559031</v>
      </c>
      <c r="V20" s="72">
        <f>IF(RES_hh_fec_in!V20=0,0,1000*11630*RES_hh_fec_in!V20/RES_hh_num_in!V20)</f>
        <v>587.20169736708488</v>
      </c>
      <c r="W20" s="72">
        <f>IF(RES_hh_fec_in!W20=0,0,1000*11630*RES_hh_fec_in!W20/RES_hh_num_in!W20)</f>
        <v>909.44336540182508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550.16339126898572</v>
      </c>
      <c r="D21" s="72">
        <f>IF(RES_hh_fec_in!D21=0,0,1000*11630*RES_hh_fec_in!D21/RES_hh_num_in!D21)</f>
        <v>500.30302743879952</v>
      </c>
      <c r="E21" s="72">
        <f>IF(RES_hh_fec_in!E21=0,0,1000*11630*RES_hh_fec_in!E21/RES_hh_num_in!E21)</f>
        <v>546.62619910180047</v>
      </c>
      <c r="F21" s="72">
        <f>IF(RES_hh_fec_in!F21=0,0,1000*11630*RES_hh_fec_in!F21/RES_hh_num_in!F21)</f>
        <v>656.05224183346206</v>
      </c>
      <c r="G21" s="72">
        <f>IF(RES_hh_fec_in!G21=0,0,1000*11630*RES_hh_fec_in!G21/RES_hh_num_in!G21)</f>
        <v>676.42881653164818</v>
      </c>
      <c r="H21" s="72">
        <f>IF(RES_hh_fec_in!H21=0,0,1000*11630*RES_hh_fec_in!H21/RES_hh_num_in!H21)</f>
        <v>722.78163083115521</v>
      </c>
      <c r="I21" s="72">
        <f>IF(RES_hh_fec_in!I21=0,0,1000*11630*RES_hh_fec_in!I21/RES_hh_num_in!I21)</f>
        <v>713.10749717524345</v>
      </c>
      <c r="J21" s="72">
        <f>IF(RES_hh_fec_in!J21=0,0,1000*11630*RES_hh_fec_in!J21/RES_hh_num_in!J21)</f>
        <v>750.36861296183747</v>
      </c>
      <c r="K21" s="72">
        <f>IF(RES_hh_fec_in!K21=0,0,1000*11630*RES_hh_fec_in!K21/RES_hh_num_in!K21)</f>
        <v>741.25696828622085</v>
      </c>
      <c r="L21" s="72">
        <f>IF(RES_hh_fec_in!L21=0,0,1000*11630*RES_hh_fec_in!L21/RES_hh_num_in!L21)</f>
        <v>745.25720370150793</v>
      </c>
      <c r="M21" s="72">
        <f>IF(RES_hh_fec_in!M21=0,0,1000*11630*RES_hh_fec_in!M21/RES_hh_num_in!M21)</f>
        <v>751.75985705914923</v>
      </c>
      <c r="N21" s="72">
        <f>IF(RES_hh_fec_in!N21=0,0,1000*11630*RES_hh_fec_in!N21/RES_hh_num_in!N21)</f>
        <v>729.53020705584004</v>
      </c>
      <c r="O21" s="72">
        <f>IF(RES_hh_fec_in!O21=0,0,1000*11630*RES_hh_fec_in!O21/RES_hh_num_in!O21)</f>
        <v>653.56681777834444</v>
      </c>
      <c r="P21" s="72">
        <f>IF(RES_hh_fec_in!P21=0,0,1000*11630*RES_hh_fec_in!P21/RES_hh_num_in!P21)</f>
        <v>647.79841308955781</v>
      </c>
      <c r="Q21" s="72">
        <f>IF(RES_hh_fec_in!Q21=0,0,1000*11630*RES_hh_fec_in!Q21/RES_hh_num_in!Q21)</f>
        <v>619.24354354502645</v>
      </c>
      <c r="R21" s="72">
        <f>IF(RES_hh_fec_in!R21=0,0,1000*11630*RES_hh_fec_in!R21/RES_hh_num_in!R21)</f>
        <v>672.60024944688428</v>
      </c>
      <c r="S21" s="72">
        <f>IF(RES_hh_fec_in!S21=0,0,1000*11630*RES_hh_fec_in!S21/RES_hh_num_in!S21)</f>
        <v>653.80691184553518</v>
      </c>
      <c r="T21" s="72">
        <f>IF(RES_hh_fec_in!T21=0,0,1000*11630*RES_hh_fec_in!T21/RES_hh_num_in!T21)</f>
        <v>629.4219346532077</v>
      </c>
      <c r="U21" s="72">
        <f>IF(RES_hh_fec_in!U21=0,0,1000*11630*RES_hh_fec_in!U21/RES_hh_num_in!U21)</f>
        <v>569.5966418646575</v>
      </c>
      <c r="V21" s="72">
        <f>IF(RES_hh_fec_in!V21=0,0,1000*11630*RES_hh_fec_in!V21/RES_hh_num_in!V21)</f>
        <v>560.36030266121543</v>
      </c>
      <c r="W21" s="72">
        <f>IF(RES_hh_fec_in!W21=0,0,1000*11630*RES_hh_fec_in!W21/RES_hh_num_in!W21)</f>
        <v>906.49660542354934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525.17038865887673</v>
      </c>
      <c r="D22" s="72">
        <f>IF(RES_hh_fec_in!D22=0,0,1000*11630*RES_hh_fec_in!D22/RES_hh_num_in!D22)</f>
        <v>505.20590531449159</v>
      </c>
      <c r="E22" s="72">
        <f>IF(RES_hh_fec_in!E22=0,0,1000*11630*RES_hh_fec_in!E22/RES_hh_num_in!E22)</f>
        <v>540.04525551149266</v>
      </c>
      <c r="F22" s="72">
        <f>IF(RES_hh_fec_in!F22=0,0,1000*11630*RES_hh_fec_in!F22/RES_hh_num_in!F22)</f>
        <v>585.64654216763256</v>
      </c>
      <c r="G22" s="72">
        <f>IF(RES_hh_fec_in!G22=0,0,1000*11630*RES_hh_fec_in!G22/RES_hh_num_in!G22)</f>
        <v>616.38419484857639</v>
      </c>
      <c r="H22" s="72">
        <f>IF(RES_hh_fec_in!H22=0,0,1000*11630*RES_hh_fec_in!H22/RES_hh_num_in!H22)</f>
        <v>638.02532938066554</v>
      </c>
      <c r="I22" s="72">
        <f>IF(RES_hh_fec_in!I22=0,0,1000*11630*RES_hh_fec_in!I22/RES_hh_num_in!I22)</f>
        <v>639.20382455164486</v>
      </c>
      <c r="J22" s="72">
        <f>IF(RES_hh_fec_in!J22=0,0,1000*11630*RES_hh_fec_in!J22/RES_hh_num_in!J22)</f>
        <v>666.32409998782475</v>
      </c>
      <c r="K22" s="72">
        <f>IF(RES_hh_fec_in!K22=0,0,1000*11630*RES_hh_fec_in!K22/RES_hh_num_in!K22)</f>
        <v>677.25969543506073</v>
      </c>
      <c r="L22" s="72">
        <f>IF(RES_hh_fec_in!L22=0,0,1000*11630*RES_hh_fec_in!L22/RES_hh_num_in!L22)</f>
        <v>651.33388053498129</v>
      </c>
      <c r="M22" s="72">
        <f>IF(RES_hh_fec_in!M22=0,0,1000*11630*RES_hh_fec_in!M22/RES_hh_num_in!M22)</f>
        <v>671.95627167898715</v>
      </c>
      <c r="N22" s="72">
        <f>IF(RES_hh_fec_in!N22=0,0,1000*11630*RES_hh_fec_in!N22/RES_hh_num_in!N22)</f>
        <v>681.52629611546058</v>
      </c>
      <c r="O22" s="72">
        <f>IF(RES_hh_fec_in!O22=0,0,1000*11630*RES_hh_fec_in!O22/RES_hh_num_in!O22)</f>
        <v>665.27542684804121</v>
      </c>
      <c r="P22" s="72">
        <f>IF(RES_hh_fec_in!P22=0,0,1000*11630*RES_hh_fec_in!P22/RES_hh_num_in!P22)</f>
        <v>662.16997534243126</v>
      </c>
      <c r="Q22" s="72">
        <f>IF(RES_hh_fec_in!Q22=0,0,1000*11630*RES_hh_fec_in!Q22/RES_hh_num_in!Q22)</f>
        <v>662.0170350570254</v>
      </c>
      <c r="R22" s="72">
        <f>IF(RES_hh_fec_in!R22=0,0,1000*11630*RES_hh_fec_in!R22/RES_hh_num_in!R22)</f>
        <v>664.00133417075915</v>
      </c>
      <c r="S22" s="72">
        <f>IF(RES_hh_fec_in!S22=0,0,1000*11630*RES_hh_fec_in!S22/RES_hh_num_in!S22)</f>
        <v>652.31133241351267</v>
      </c>
      <c r="T22" s="72">
        <f>IF(RES_hh_fec_in!T22=0,0,1000*11630*RES_hh_fec_in!T22/RES_hh_num_in!T22)</f>
        <v>636.61101187105544</v>
      </c>
      <c r="U22" s="72">
        <f>IF(RES_hh_fec_in!U22=0,0,1000*11630*RES_hh_fec_in!U22/RES_hh_num_in!U22)</f>
        <v>604.67198554553772</v>
      </c>
      <c r="V22" s="72">
        <f>IF(RES_hh_fec_in!V22=0,0,1000*11630*RES_hh_fec_in!V22/RES_hh_num_in!V22)</f>
        <v>583.80098887574775</v>
      </c>
      <c r="W22" s="72">
        <f>IF(RES_hh_fec_in!W22=0,0,1000*11630*RES_hh_fec_in!W22/RES_hh_num_in!W22)</f>
        <v>867.100956419917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382.76064607462058</v>
      </c>
      <c r="D24" s="72">
        <f>IF(RES_hh_fec_in!D24=0,0,1000*11630*RES_hh_fec_in!D24/RES_hh_num_in!D24)</f>
        <v>364.78652854920182</v>
      </c>
      <c r="E24" s="72">
        <f>IF(RES_hh_fec_in!E24=0,0,1000*11630*RES_hh_fec_in!E24/RES_hh_num_in!E24)</f>
        <v>392.60073239538281</v>
      </c>
      <c r="F24" s="72">
        <f>IF(RES_hh_fec_in!F24=0,0,1000*11630*RES_hh_fec_in!F24/RES_hh_num_in!F24)</f>
        <v>457.25728770201755</v>
      </c>
      <c r="G24" s="72">
        <f>IF(RES_hh_fec_in!G24=0,0,1000*11630*RES_hh_fec_in!G24/RES_hh_num_in!G24)</f>
        <v>473.07987398672645</v>
      </c>
      <c r="H24" s="72">
        <f>IF(RES_hh_fec_in!H24=0,0,1000*11630*RES_hh_fec_in!H24/RES_hh_num_in!H24)</f>
        <v>548.52680911571838</v>
      </c>
      <c r="I24" s="72">
        <f>IF(RES_hh_fec_in!I24=0,0,1000*11630*RES_hh_fec_in!I24/RES_hh_num_in!I24)</f>
        <v>509.56331384569165</v>
      </c>
      <c r="J24" s="72">
        <f>IF(RES_hh_fec_in!J24=0,0,1000*11630*RES_hh_fec_in!J24/RES_hh_num_in!J24)</f>
        <v>547.87650980166336</v>
      </c>
      <c r="K24" s="72">
        <f>IF(RES_hh_fec_in!K24=0,0,1000*11630*RES_hh_fec_in!K24/RES_hh_num_in!K24)</f>
        <v>570.36754438233061</v>
      </c>
      <c r="L24" s="72">
        <f>IF(RES_hh_fec_in!L24=0,0,1000*11630*RES_hh_fec_in!L24/RES_hh_num_in!L24)</f>
        <v>537.31545731967617</v>
      </c>
      <c r="M24" s="72">
        <f>IF(RES_hh_fec_in!M24=0,0,1000*11630*RES_hh_fec_in!M24/RES_hh_num_in!M24)</f>
        <v>563.66098773346846</v>
      </c>
      <c r="N24" s="72">
        <f>IF(RES_hh_fec_in!N24=0,0,1000*11630*RES_hh_fec_in!N24/RES_hh_num_in!N24)</f>
        <v>589.97318246809789</v>
      </c>
      <c r="O24" s="72">
        <f>IF(RES_hh_fec_in!O24=0,0,1000*11630*RES_hh_fec_in!O24/RES_hh_num_in!O24)</f>
        <v>546.81405086567031</v>
      </c>
      <c r="P24" s="72">
        <f>IF(RES_hh_fec_in!P24=0,0,1000*11630*RES_hh_fec_in!P24/RES_hh_num_in!P24)</f>
        <v>564.6322413360873</v>
      </c>
      <c r="Q24" s="72">
        <f>IF(RES_hh_fec_in!Q24=0,0,1000*11630*RES_hh_fec_in!Q24/RES_hh_num_in!Q24)</f>
        <v>544.92020696300801</v>
      </c>
      <c r="R24" s="72">
        <f>IF(RES_hh_fec_in!R24=0,0,1000*11630*RES_hh_fec_in!R24/RES_hh_num_in!R24)</f>
        <v>577.44227221644053</v>
      </c>
      <c r="S24" s="72">
        <f>IF(RES_hh_fec_in!S24=0,0,1000*11630*RES_hh_fec_in!S24/RES_hh_num_in!S24)</f>
        <v>576.69016977191359</v>
      </c>
      <c r="T24" s="72">
        <f>IF(RES_hh_fec_in!T24=0,0,1000*11630*RES_hh_fec_in!T24/RES_hh_num_in!T24)</f>
        <v>569.04771579920498</v>
      </c>
      <c r="U24" s="72">
        <f>IF(RES_hh_fec_in!U24=0,0,1000*11630*RES_hh_fec_in!U24/RES_hh_num_in!U24)</f>
        <v>536.23887296126577</v>
      </c>
      <c r="V24" s="72">
        <f>IF(RES_hh_fec_in!V24=0,0,1000*11630*RES_hh_fec_in!V24/RES_hh_num_in!V24)</f>
        <v>503.60133407185589</v>
      </c>
      <c r="W24" s="72">
        <f>IF(RES_hh_fec_in!W24=0,0,1000*11630*RES_hh_fec_in!W24/RES_hh_num_in!W24)</f>
        <v>784.10254938554931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530.14324018880598</v>
      </c>
      <c r="D25" s="74">
        <f>IF(RES_hh_fec_in!D25=0,0,1000*11630*RES_hh_fec_in!D25/RES_hh_num_in!D25)</f>
        <v>399.34888997359172</v>
      </c>
      <c r="E25" s="74">
        <f>IF(RES_hh_fec_in!E25=0,0,1000*11630*RES_hh_fec_in!E25/RES_hh_num_in!E25)</f>
        <v>443.21019028030071</v>
      </c>
      <c r="F25" s="74">
        <f>IF(RES_hh_fec_in!F25=0,0,1000*11630*RES_hh_fec_in!F25/RES_hh_num_in!F25)</f>
        <v>629.61432471427304</v>
      </c>
      <c r="G25" s="74">
        <f>IF(RES_hh_fec_in!G25=0,0,1000*11630*RES_hh_fec_in!G25/RES_hh_num_in!G25)</f>
        <v>627.52356065285778</v>
      </c>
      <c r="H25" s="74">
        <f>IF(RES_hh_fec_in!H25=0,0,1000*11630*RES_hh_fec_in!H25/RES_hh_num_in!H25)</f>
        <v>751.43268087576746</v>
      </c>
      <c r="I25" s="74">
        <f>IF(RES_hh_fec_in!I25=0,0,1000*11630*RES_hh_fec_in!I25/RES_hh_num_in!I25)</f>
        <v>620.51913083158013</v>
      </c>
      <c r="J25" s="74">
        <f>IF(RES_hh_fec_in!J25=0,0,1000*11630*RES_hh_fec_in!J25/RES_hh_num_in!J25)</f>
        <v>757.37042896017624</v>
      </c>
      <c r="K25" s="74">
        <f>IF(RES_hh_fec_in!K25=0,0,1000*11630*RES_hh_fec_in!K25/RES_hh_num_in!K25)</f>
        <v>799.42387109216804</v>
      </c>
      <c r="L25" s="74">
        <f>IF(RES_hh_fec_in!L25=0,0,1000*11630*RES_hh_fec_in!L25/RES_hh_num_in!L25)</f>
        <v>632.18121205936768</v>
      </c>
      <c r="M25" s="74">
        <f>IF(RES_hh_fec_in!M25=0,0,1000*11630*RES_hh_fec_in!M25/RES_hh_num_in!M25)</f>
        <v>719.30882638768503</v>
      </c>
      <c r="N25" s="74">
        <f>IF(RES_hh_fec_in!N25=0,0,1000*11630*RES_hh_fec_in!N25/RES_hh_num_in!N25)</f>
        <v>758.66460911990691</v>
      </c>
      <c r="O25" s="74">
        <f>IF(RES_hh_fec_in!O25=0,0,1000*11630*RES_hh_fec_in!O25/RES_hh_num_in!O25)</f>
        <v>661.7547030812774</v>
      </c>
      <c r="P25" s="74">
        <f>IF(RES_hh_fec_in!P25=0,0,1000*11630*RES_hh_fec_in!P25/RES_hh_num_in!P25)</f>
        <v>728.3879904373789</v>
      </c>
      <c r="Q25" s="74">
        <f>IF(RES_hh_fec_in!Q25=0,0,1000*11630*RES_hh_fec_in!Q25/RES_hh_num_in!Q25)</f>
        <v>695.10017250522628</v>
      </c>
      <c r="R25" s="74">
        <f>IF(RES_hh_fec_in!R25=0,0,1000*11630*RES_hh_fec_in!R25/RES_hh_num_in!R25)</f>
        <v>716.50721913242899</v>
      </c>
      <c r="S25" s="74">
        <f>IF(RES_hh_fec_in!S25=0,0,1000*11630*RES_hh_fec_in!S25/RES_hh_num_in!S25)</f>
        <v>709.71034235005197</v>
      </c>
      <c r="T25" s="74">
        <f>IF(RES_hh_fec_in!T25=0,0,1000*11630*RES_hh_fec_in!T25/RES_hh_num_in!T25)</f>
        <v>705.41299527982119</v>
      </c>
      <c r="U25" s="74">
        <f>IF(RES_hh_fec_in!U25=0,0,1000*11630*RES_hh_fec_in!U25/RES_hh_num_in!U25)</f>
        <v>639.99925697073638</v>
      </c>
      <c r="V25" s="74">
        <f>IF(RES_hh_fec_in!V25=0,0,1000*11630*RES_hh_fec_in!V25/RES_hh_num_in!V25)</f>
        <v>630.53513584345842</v>
      </c>
      <c r="W25" s="74">
        <f>IF(RES_hh_fec_in!W25=0,0,1000*11630*RES_hh_fec_in!W25/RES_hh_num_in!W25)</f>
        <v>961.55510280935812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773.95363315246993</v>
      </c>
      <c r="D27" s="69">
        <f>IF(RES_hh_fec_in!D27=0,0,1000*11630*RES_hh_fec_in!D27/RES_hh_num_in!D27)</f>
        <v>697.82830624407791</v>
      </c>
      <c r="E27" s="69">
        <f>IF(RES_hh_fec_in!E27=0,0,1000*11630*RES_hh_fec_in!E27/RES_hh_num_in!E27)</f>
        <v>705.68175777834335</v>
      </c>
      <c r="F27" s="69">
        <f>IF(RES_hh_fec_in!F27=0,0,1000*11630*RES_hh_fec_in!F27/RES_hh_num_in!F27)</f>
        <v>742.57438579983864</v>
      </c>
      <c r="G27" s="69">
        <f>IF(RES_hh_fec_in!G27=0,0,1000*11630*RES_hh_fec_in!G27/RES_hh_num_in!G27)</f>
        <v>702.68292097752078</v>
      </c>
      <c r="H27" s="69">
        <f>IF(RES_hh_fec_in!H27=0,0,1000*11630*RES_hh_fec_in!H27/RES_hh_num_in!H27)</f>
        <v>760.36139644486548</v>
      </c>
      <c r="I27" s="69">
        <f>IF(RES_hh_fec_in!I27=0,0,1000*11630*RES_hh_fec_in!I27/RES_hh_num_in!I27)</f>
        <v>779.27635069455869</v>
      </c>
      <c r="J27" s="69">
        <f>IF(RES_hh_fec_in!J27=0,0,1000*11630*RES_hh_fec_in!J27/RES_hh_num_in!J27)</f>
        <v>826.05673071668093</v>
      </c>
      <c r="K27" s="69">
        <f>IF(RES_hh_fec_in!K27=0,0,1000*11630*RES_hh_fec_in!K27/RES_hh_num_in!K27)</f>
        <v>834.09892585364355</v>
      </c>
      <c r="L27" s="69">
        <f>IF(RES_hh_fec_in!L27=0,0,1000*11630*RES_hh_fec_in!L27/RES_hh_num_in!L27)</f>
        <v>784.82849452353685</v>
      </c>
      <c r="M27" s="69">
        <f>IF(RES_hh_fec_in!M27=0,0,1000*11630*RES_hh_fec_in!M27/RES_hh_num_in!M27)</f>
        <v>828.42077881985995</v>
      </c>
      <c r="N27" s="69">
        <f>IF(RES_hh_fec_in!N27=0,0,1000*11630*RES_hh_fec_in!N27/RES_hh_num_in!N27)</f>
        <v>781.43621493058993</v>
      </c>
      <c r="O27" s="69">
        <f>IF(RES_hh_fec_in!O27=0,0,1000*11630*RES_hh_fec_in!O27/RES_hh_num_in!O27)</f>
        <v>676.38395243933496</v>
      </c>
      <c r="P27" s="69">
        <f>IF(RES_hh_fec_in!P27=0,0,1000*11630*RES_hh_fec_in!P27/RES_hh_num_in!P27)</f>
        <v>659.05022275512181</v>
      </c>
      <c r="Q27" s="69">
        <f>IF(RES_hh_fec_in!Q27=0,0,1000*11630*RES_hh_fec_in!Q27/RES_hh_num_in!Q27)</f>
        <v>557.31826531563729</v>
      </c>
      <c r="R27" s="69">
        <f>IF(RES_hh_fec_in!R27=0,0,1000*11630*RES_hh_fec_in!R27/RES_hh_num_in!R27)</f>
        <v>567.61543692884027</v>
      </c>
      <c r="S27" s="69">
        <f>IF(RES_hh_fec_in!S27=0,0,1000*11630*RES_hh_fec_in!S27/RES_hh_num_in!S27)</f>
        <v>557.37128206340992</v>
      </c>
      <c r="T27" s="69">
        <f>IF(RES_hh_fec_in!T27=0,0,1000*11630*RES_hh_fec_in!T27/RES_hh_num_in!T27)</f>
        <v>628.4640892244837</v>
      </c>
      <c r="U27" s="69">
        <f>IF(RES_hh_fec_in!U27=0,0,1000*11630*RES_hh_fec_in!U27/RES_hh_num_in!U27)</f>
        <v>598.21617581066187</v>
      </c>
      <c r="V27" s="69">
        <f>IF(RES_hh_fec_in!V27=0,0,1000*11630*RES_hh_fec_in!V27/RES_hh_num_in!V27)</f>
        <v>523.43390213399221</v>
      </c>
      <c r="W27" s="69">
        <f>IF(RES_hh_fec_in!W27=0,0,1000*11630*RES_hh_fec_in!W27/RES_hh_num_in!W27)</f>
        <v>566.81814215706049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717.57358849817581</v>
      </c>
      <c r="D28" s="72">
        <f>IF(RES_hh_fec_in!D28=0,0,1000*11630*RES_hh_fec_in!D28/RES_hh_num_in!D28)</f>
        <v>772.66698011714618</v>
      </c>
      <c r="E28" s="72">
        <f>IF(RES_hh_fec_in!E28=0,0,1000*11630*RES_hh_fec_in!E28/RES_hh_num_in!E28)</f>
        <v>836.46905690188032</v>
      </c>
      <c r="F28" s="72">
        <f>IF(RES_hh_fec_in!F28=0,0,1000*11630*RES_hh_fec_in!F28/RES_hh_num_in!F28)</f>
        <v>742.61334621492347</v>
      </c>
      <c r="G28" s="72">
        <f>IF(RES_hh_fec_in!G28=0,0,1000*11630*RES_hh_fec_in!G28/RES_hh_num_in!G28)</f>
        <v>778.12579331678501</v>
      </c>
      <c r="H28" s="72">
        <f>IF(RES_hh_fec_in!H28=0,0,1000*11630*RES_hh_fec_in!H28/RES_hh_num_in!H28)</f>
        <v>915.09309889055567</v>
      </c>
      <c r="I28" s="72">
        <f>IF(RES_hh_fec_in!I28=0,0,1000*11630*RES_hh_fec_in!I28/RES_hh_num_in!I28)</f>
        <v>901.76947724646027</v>
      </c>
      <c r="J28" s="72">
        <f>IF(RES_hh_fec_in!J28=0,0,1000*11630*RES_hh_fec_in!J28/RES_hh_num_in!J28)</f>
        <v>921.27742288510854</v>
      </c>
      <c r="K28" s="72">
        <f>IF(RES_hh_fec_in!K28=0,0,1000*11630*RES_hh_fec_in!K28/RES_hh_num_in!K28)</f>
        <v>777.67321753221006</v>
      </c>
      <c r="L28" s="72">
        <f>IF(RES_hh_fec_in!L28=0,0,1000*11630*RES_hh_fec_in!L28/RES_hh_num_in!L28)</f>
        <v>857.68900435481419</v>
      </c>
      <c r="M28" s="72">
        <f>IF(RES_hh_fec_in!M28=0,0,1000*11630*RES_hh_fec_in!M28/RES_hh_num_in!M28)</f>
        <v>885.43409152765935</v>
      </c>
      <c r="N28" s="72">
        <f>IF(RES_hh_fec_in!N28=0,0,1000*11630*RES_hh_fec_in!N28/RES_hh_num_in!N28)</f>
        <v>836.66711062462582</v>
      </c>
      <c r="O28" s="72">
        <f>IF(RES_hh_fec_in!O28=0,0,1000*11630*RES_hh_fec_in!O28/RES_hh_num_in!O28)</f>
        <v>815.46123811818313</v>
      </c>
      <c r="P28" s="72">
        <f>IF(RES_hh_fec_in!P28=0,0,1000*11630*RES_hh_fec_in!P28/RES_hh_num_in!P28)</f>
        <v>721.70434144406363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649.62815219660035</v>
      </c>
      <c r="S28" s="72">
        <f>IF(RES_hh_fec_in!S28=0,0,1000*11630*RES_hh_fec_in!S28/RES_hh_num_in!S28)</f>
        <v>729.57320863007817</v>
      </c>
      <c r="T28" s="72">
        <f>IF(RES_hh_fec_in!T28=0,0,1000*11630*RES_hh_fec_in!T28/RES_hh_num_in!T28)</f>
        <v>763.40022765271419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735.47388680741619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778.19205245214596</v>
      </c>
      <c r="D29" s="72">
        <f>IF(RES_hh_fec_in!D29=0,0,1000*11630*RES_hh_fec_in!D29/RES_hh_num_in!D29)</f>
        <v>775.83984197704751</v>
      </c>
      <c r="E29" s="72">
        <f>IF(RES_hh_fec_in!E29=0,0,1000*11630*RES_hh_fec_in!E29/RES_hh_num_in!E29)</f>
        <v>794.79768536255438</v>
      </c>
      <c r="F29" s="72">
        <f>IF(RES_hh_fec_in!F29=0,0,1000*11630*RES_hh_fec_in!F29/RES_hh_num_in!F29)</f>
        <v>768.03208943655613</v>
      </c>
      <c r="G29" s="72">
        <f>IF(RES_hh_fec_in!G29=0,0,1000*11630*RES_hh_fec_in!G29/RES_hh_num_in!G29)</f>
        <v>844.26256446975492</v>
      </c>
      <c r="H29" s="72">
        <f>IF(RES_hh_fec_in!H29=0,0,1000*11630*RES_hh_fec_in!H29/RES_hh_num_in!H29)</f>
        <v>918.09702146196764</v>
      </c>
      <c r="I29" s="72">
        <f>IF(RES_hh_fec_in!I29=0,0,1000*11630*RES_hh_fec_in!I29/RES_hh_num_in!I29)</f>
        <v>778.20345784844505</v>
      </c>
      <c r="J29" s="72">
        <f>IF(RES_hh_fec_in!J29=0,0,1000*11630*RES_hh_fec_in!J29/RES_hh_num_in!J29)</f>
        <v>838.17578046926894</v>
      </c>
      <c r="K29" s="72">
        <f>IF(RES_hh_fec_in!K29=0,0,1000*11630*RES_hh_fec_in!K29/RES_hh_num_in!K29)</f>
        <v>835.78889429954745</v>
      </c>
      <c r="L29" s="72">
        <f>IF(RES_hh_fec_in!L29=0,0,1000*11630*RES_hh_fec_in!L29/RES_hh_num_in!L29)</f>
        <v>824.78347063385638</v>
      </c>
      <c r="M29" s="72">
        <f>IF(RES_hh_fec_in!M29=0,0,1000*11630*RES_hh_fec_in!M29/RES_hh_num_in!M29)</f>
        <v>893.21405921887151</v>
      </c>
      <c r="N29" s="72">
        <f>IF(RES_hh_fec_in!N29=0,0,1000*11630*RES_hh_fec_in!N29/RES_hh_num_in!N29)</f>
        <v>902.59054564495705</v>
      </c>
      <c r="O29" s="72">
        <f>IF(RES_hh_fec_in!O29=0,0,1000*11630*RES_hh_fec_in!O29/RES_hh_num_in!O29)</f>
        <v>760.68290204866298</v>
      </c>
      <c r="P29" s="72">
        <f>IF(RES_hh_fec_in!P29=0,0,1000*11630*RES_hh_fec_in!P29/RES_hh_num_in!P29)</f>
        <v>707.09013865862653</v>
      </c>
      <c r="Q29" s="72">
        <f>IF(RES_hh_fec_in!Q29=0,0,1000*11630*RES_hh_fec_in!Q29/RES_hh_num_in!Q29)</f>
        <v>578.30121364054071</v>
      </c>
      <c r="R29" s="72">
        <f>IF(RES_hh_fec_in!R29=0,0,1000*11630*RES_hh_fec_in!R29/RES_hh_num_in!R29)</f>
        <v>620.25706723041685</v>
      </c>
      <c r="S29" s="72">
        <f>IF(RES_hh_fec_in!S29=0,0,1000*11630*RES_hh_fec_in!S29/RES_hh_num_in!S29)</f>
        <v>671.07974429944511</v>
      </c>
      <c r="T29" s="72">
        <f>IF(RES_hh_fec_in!T29=0,0,1000*11630*RES_hh_fec_in!T29/RES_hh_num_in!T29)</f>
        <v>641.93767192351936</v>
      </c>
      <c r="U29" s="72">
        <f>IF(RES_hh_fec_in!U29=0,0,1000*11630*RES_hh_fec_in!U29/RES_hh_num_in!U29)</f>
        <v>734.45107562051953</v>
      </c>
      <c r="V29" s="72">
        <f>IF(RES_hh_fec_in!V29=0,0,1000*11630*RES_hh_fec_in!V29/RES_hh_num_in!V29)</f>
        <v>682.91814787648002</v>
      </c>
      <c r="W29" s="72">
        <f>IF(RES_hh_fec_in!W29=0,0,1000*11630*RES_hh_fec_in!W29/RES_hh_num_in!W29)</f>
        <v>624.53860114444717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787.87322692994155</v>
      </c>
      <c r="D30" s="72">
        <f>IF(RES_hh_fec_in!D30=0,0,1000*11630*RES_hh_fec_in!D30/RES_hh_num_in!D30)</f>
        <v>733.05863605430898</v>
      </c>
      <c r="E30" s="72">
        <f>IF(RES_hh_fec_in!E30=0,0,1000*11630*RES_hh_fec_in!E30/RES_hh_num_in!E30)</f>
        <v>769.78883451715433</v>
      </c>
      <c r="F30" s="72">
        <f>IF(RES_hh_fec_in!F30=0,0,1000*11630*RES_hh_fec_in!F30/RES_hh_num_in!F30)</f>
        <v>815.68115949562639</v>
      </c>
      <c r="G30" s="72">
        <f>IF(RES_hh_fec_in!G30=0,0,1000*11630*RES_hh_fec_in!G30/RES_hh_num_in!G30)</f>
        <v>824.47157944158096</v>
      </c>
      <c r="H30" s="72">
        <f>IF(RES_hh_fec_in!H30=0,0,1000*11630*RES_hh_fec_in!H30/RES_hh_num_in!H30)</f>
        <v>870.30837355789458</v>
      </c>
      <c r="I30" s="72">
        <f>IF(RES_hh_fec_in!I30=0,0,1000*11630*RES_hh_fec_in!I30/RES_hh_num_in!I30)</f>
        <v>907.77681221214607</v>
      </c>
      <c r="J30" s="72">
        <f>IF(RES_hh_fec_in!J30=0,0,1000*11630*RES_hh_fec_in!J30/RES_hh_num_in!J30)</f>
        <v>954.47884668641825</v>
      </c>
      <c r="K30" s="72">
        <f>IF(RES_hh_fec_in!K30=0,0,1000*11630*RES_hh_fec_in!K30/RES_hh_num_in!K30)</f>
        <v>885.51076359019646</v>
      </c>
      <c r="L30" s="72">
        <f>IF(RES_hh_fec_in!L30=0,0,1000*11630*RES_hh_fec_in!L30/RES_hh_num_in!L30)</f>
        <v>821.33288997730233</v>
      </c>
      <c r="M30" s="72">
        <f>IF(RES_hh_fec_in!M30=0,0,1000*11630*RES_hh_fec_in!M30/RES_hh_num_in!M30)</f>
        <v>883.55130513274071</v>
      </c>
      <c r="N30" s="72">
        <f>IF(RES_hh_fec_in!N30=0,0,1000*11630*RES_hh_fec_in!N30/RES_hh_num_in!N30)</f>
        <v>859.0075681442579</v>
      </c>
      <c r="O30" s="72">
        <f>IF(RES_hh_fec_in!O30=0,0,1000*11630*RES_hh_fec_in!O30/RES_hh_num_in!O30)</f>
        <v>749.03681200318499</v>
      </c>
      <c r="P30" s="72">
        <f>IF(RES_hh_fec_in!P30=0,0,1000*11630*RES_hh_fec_in!P30/RES_hh_num_in!P30)</f>
        <v>714.02120970721785</v>
      </c>
      <c r="Q30" s="72">
        <f>IF(RES_hh_fec_in!Q30=0,0,1000*11630*RES_hh_fec_in!Q30/RES_hh_num_in!Q30)</f>
        <v>576.91998954402948</v>
      </c>
      <c r="R30" s="72">
        <f>IF(RES_hh_fec_in!R30=0,0,1000*11630*RES_hh_fec_in!R30/RES_hh_num_in!R30)</f>
        <v>618.42084887783847</v>
      </c>
      <c r="S30" s="72">
        <f>IF(RES_hh_fec_in!S30=0,0,1000*11630*RES_hh_fec_in!S30/RES_hh_num_in!S30)</f>
        <v>566.7957400444559</v>
      </c>
      <c r="T30" s="72">
        <f>IF(RES_hh_fec_in!T30=0,0,1000*11630*RES_hh_fec_in!T30/RES_hh_num_in!T30)</f>
        <v>674.0827920009624</v>
      </c>
      <c r="U30" s="72">
        <f>IF(RES_hh_fec_in!U30=0,0,1000*11630*RES_hh_fec_in!U30/RES_hh_num_in!U30)</f>
        <v>673.65242312399357</v>
      </c>
      <c r="V30" s="72">
        <f>IF(RES_hh_fec_in!V30=0,0,1000*11630*RES_hh_fec_in!V30/RES_hh_num_in!V30)</f>
        <v>641.30460904679137</v>
      </c>
      <c r="W30" s="72">
        <f>IF(RES_hh_fec_in!W30=0,0,1000*11630*RES_hh_fec_in!W30/RES_hh_num_in!W30)</f>
        <v>699.84196744955898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788.28758821385509</v>
      </c>
      <c r="D31" s="72">
        <f>IF(RES_hh_fec_in!D31=0,0,1000*11630*RES_hh_fec_in!D31/RES_hh_num_in!D31)</f>
        <v>753.57781915298574</v>
      </c>
      <c r="E31" s="72">
        <f>IF(RES_hh_fec_in!E31=0,0,1000*11630*RES_hh_fec_in!E31/RES_hh_num_in!E31)</f>
        <v>776.37125758207753</v>
      </c>
      <c r="F31" s="72">
        <f>IF(RES_hh_fec_in!F31=0,0,1000*11630*RES_hh_fec_in!F31/RES_hh_num_in!F31)</f>
        <v>805.51041379063338</v>
      </c>
      <c r="G31" s="72">
        <f>IF(RES_hh_fec_in!G31=0,0,1000*11630*RES_hh_fec_in!G31/RES_hh_num_in!G31)</f>
        <v>831.16187757299872</v>
      </c>
      <c r="H31" s="72">
        <f>IF(RES_hh_fec_in!H31=0,0,1000*11630*RES_hh_fec_in!H31/RES_hh_num_in!H31)</f>
        <v>882.6209179081585</v>
      </c>
      <c r="I31" s="72">
        <f>IF(RES_hh_fec_in!I31=0,0,1000*11630*RES_hh_fec_in!I31/RES_hh_num_in!I31)</f>
        <v>856.66444697844668</v>
      </c>
      <c r="J31" s="72">
        <f>IF(RES_hh_fec_in!J31=0,0,1000*11630*RES_hh_fec_in!J31/RES_hh_num_in!J31)</f>
        <v>928.45440927688753</v>
      </c>
      <c r="K31" s="72">
        <f>IF(RES_hh_fec_in!K31=0,0,1000*11630*RES_hh_fec_in!K31/RES_hh_num_in!K31)</f>
        <v>902.58150590892228</v>
      </c>
      <c r="L31" s="72">
        <f>IF(RES_hh_fec_in!L31=0,0,1000*11630*RES_hh_fec_in!L31/RES_hh_num_in!L31)</f>
        <v>824.41947513459968</v>
      </c>
      <c r="M31" s="72">
        <f>IF(RES_hh_fec_in!M31=0,0,1000*11630*RES_hh_fec_in!M31/RES_hh_num_in!M31)</f>
        <v>861.94597757502368</v>
      </c>
      <c r="N31" s="72">
        <f>IF(RES_hh_fec_in!N31=0,0,1000*11630*RES_hh_fec_in!N31/RES_hh_num_in!N31)</f>
        <v>855.1715627954319</v>
      </c>
      <c r="O31" s="72">
        <f>IF(RES_hh_fec_in!O31=0,0,1000*11630*RES_hh_fec_in!O31/RES_hh_num_in!O31)</f>
        <v>764.68531900391042</v>
      </c>
      <c r="P31" s="72">
        <f>IF(RES_hh_fec_in!P31=0,0,1000*11630*RES_hh_fec_in!P31/RES_hh_num_in!P31)</f>
        <v>710.76962011666853</v>
      </c>
      <c r="Q31" s="72">
        <f>IF(RES_hh_fec_in!Q31=0,0,1000*11630*RES_hh_fec_in!Q31/RES_hh_num_in!Q31)</f>
        <v>637.75762418757472</v>
      </c>
      <c r="R31" s="72">
        <f>IF(RES_hh_fec_in!R31=0,0,1000*11630*RES_hh_fec_in!R31/RES_hh_num_in!R31)</f>
        <v>620.61893891990019</v>
      </c>
      <c r="S31" s="72">
        <f>IF(RES_hh_fec_in!S31=0,0,1000*11630*RES_hh_fec_in!S31/RES_hh_num_in!S31)</f>
        <v>619.57308941369604</v>
      </c>
      <c r="T31" s="72">
        <f>IF(RES_hh_fec_in!T31=0,0,1000*11630*RES_hh_fec_in!T31/RES_hh_num_in!T31)</f>
        <v>658.42445180807329</v>
      </c>
      <c r="U31" s="72">
        <f>IF(RES_hh_fec_in!U31=0,0,1000*11630*RES_hh_fec_in!U31/RES_hh_num_in!U31)</f>
        <v>678.32964974043864</v>
      </c>
      <c r="V31" s="72">
        <f>IF(RES_hh_fec_in!V31=0,0,1000*11630*RES_hh_fec_in!V31/RES_hh_num_in!V31)</f>
        <v>668.05106097066266</v>
      </c>
      <c r="W31" s="72">
        <f>IF(RES_hh_fec_in!W31=0,0,1000*11630*RES_hh_fec_in!W31/RES_hh_num_in!W31)</f>
        <v>703.72626683913904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688.89209797600154</v>
      </c>
      <c r="D32" s="77">
        <f>IF(RES_hh_fec_in!D32=0,0,1000*11630*RES_hh_fec_in!D32/RES_hh_num_in!D32)</f>
        <v>347.03941913399382</v>
      </c>
      <c r="E32" s="77">
        <f>IF(RES_hh_fec_in!E32=0,0,1000*11630*RES_hh_fec_in!E32/RES_hh_num_in!E32)</f>
        <v>494.05048743929518</v>
      </c>
      <c r="F32" s="77">
        <f>IF(RES_hh_fec_in!F32=0,0,1000*11630*RES_hh_fec_in!F32/RES_hh_num_in!F32)</f>
        <v>690.97062790904158</v>
      </c>
      <c r="G32" s="77">
        <f>IF(RES_hh_fec_in!G32=0,0,1000*11630*RES_hh_fec_in!G32/RES_hh_num_in!G32)</f>
        <v>524.00274267612474</v>
      </c>
      <c r="H32" s="77">
        <f>IF(RES_hh_fec_in!H32=0,0,1000*11630*RES_hh_fec_in!H32/RES_hh_num_in!H32)</f>
        <v>669.10230686761417</v>
      </c>
      <c r="I32" s="77">
        <f>IF(RES_hh_fec_in!I32=0,0,1000*11630*RES_hh_fec_in!I32/RES_hh_num_in!I32)</f>
        <v>755.69785303212257</v>
      </c>
      <c r="J32" s="77">
        <f>IF(RES_hh_fec_in!J32=0,0,1000*11630*RES_hh_fec_in!J32/RES_hh_num_in!J32)</f>
        <v>799.37244180750872</v>
      </c>
      <c r="K32" s="77">
        <f>IF(RES_hh_fec_in!K32=0,0,1000*11630*RES_hh_fec_in!K32/RES_hh_num_in!K32)</f>
        <v>751.56275616448181</v>
      </c>
      <c r="L32" s="77">
        <f>IF(RES_hh_fec_in!L32=0,0,1000*11630*RES_hh_fec_in!L32/RES_hh_num_in!L32)</f>
        <v>553.53186284137325</v>
      </c>
      <c r="M32" s="77">
        <f>IF(RES_hh_fec_in!M32=0,0,1000*11630*RES_hh_fec_in!M32/RES_hh_num_in!M32)</f>
        <v>641.02601130794119</v>
      </c>
      <c r="N32" s="77">
        <f>IF(RES_hh_fec_in!N32=0,0,1000*11630*RES_hh_fec_in!N32/RES_hh_num_in!N32)</f>
        <v>656.16738233663216</v>
      </c>
      <c r="O32" s="77">
        <f>IF(RES_hh_fec_in!O32=0,0,1000*11630*RES_hh_fec_in!O32/RES_hh_num_in!O32)</f>
        <v>597.48079429815311</v>
      </c>
      <c r="P32" s="77">
        <f>IF(RES_hh_fec_in!P32=0,0,1000*11630*RES_hh_fec_in!P32/RES_hh_num_in!P32)</f>
        <v>589.95128237918561</v>
      </c>
      <c r="Q32" s="77">
        <f>IF(RES_hh_fec_in!Q32=0,0,1000*11630*RES_hh_fec_in!Q32/RES_hh_num_in!Q32)</f>
        <v>440.1175930447672</v>
      </c>
      <c r="R32" s="77">
        <f>IF(RES_hh_fec_in!R32=0,0,1000*11630*RES_hh_fec_in!R32/RES_hh_num_in!R32)</f>
        <v>410.95430890954196</v>
      </c>
      <c r="S32" s="77">
        <f>IF(RES_hh_fec_in!S32=0,0,1000*11630*RES_hh_fec_in!S32/RES_hh_num_in!S32)</f>
        <v>260.68232734653037</v>
      </c>
      <c r="T32" s="77">
        <f>IF(RES_hh_fec_in!T32=0,0,1000*11630*RES_hh_fec_in!T32/RES_hh_num_in!T32)</f>
        <v>541.06116548779619</v>
      </c>
      <c r="U32" s="77">
        <f>IF(RES_hh_fec_in!U32=0,0,1000*11630*RES_hh_fec_in!U32/RES_hh_num_in!U32)</f>
        <v>478.01341671606258</v>
      </c>
      <c r="V32" s="77">
        <f>IF(RES_hh_fec_in!V32=0,0,1000*11630*RES_hh_fec_in!V32/RES_hh_num_in!V32)</f>
        <v>432.77880059088642</v>
      </c>
      <c r="W32" s="77">
        <f>IF(RES_hh_fec_in!W32=0,0,1000*11630*RES_hh_fec_in!W32/RES_hh_num_in!W32)</f>
        <v>504.40788088744239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6027.6921149107902</v>
      </c>
      <c r="D3" s="65">
        <f>IF(RES_hh_tes_in!D3=0,0,1000*11630*RES_hh_tes_in!D3/RES_hh_num_in!D3)</f>
        <v>6109.2313224654717</v>
      </c>
      <c r="E3" s="65">
        <f>IF(RES_hh_tes_in!E3=0,0,1000*11630*RES_hh_tes_in!E3/RES_hh_num_in!E3)</f>
        <v>6531.0570251434801</v>
      </c>
      <c r="F3" s="65">
        <f>IF(RES_hh_tes_in!F3=0,0,1000*11630*RES_hh_tes_in!F3/RES_hh_num_in!F3)</f>
        <v>6970.368539498988</v>
      </c>
      <c r="G3" s="65">
        <f>IF(RES_hh_tes_in!G3=0,0,1000*11630*RES_hh_tes_in!G3/RES_hh_num_in!G3)</f>
        <v>7987.8699684154763</v>
      </c>
      <c r="H3" s="65">
        <f>IF(RES_hh_tes_in!H3=0,0,1000*11630*RES_hh_tes_in!H3/RES_hh_num_in!H3)</f>
        <v>8284.5139902642404</v>
      </c>
      <c r="I3" s="65">
        <f>IF(RES_hh_tes_in!I3=0,0,1000*11630*RES_hh_tes_in!I3/RES_hh_num_in!I3)</f>
        <v>7504.8546353676129</v>
      </c>
      <c r="J3" s="65">
        <f>IF(RES_hh_tes_in!J3=0,0,1000*11630*RES_hh_tes_in!J3/RES_hh_num_in!J3)</f>
        <v>7683.7580832465537</v>
      </c>
      <c r="K3" s="65">
        <f>IF(RES_hh_tes_in!K3=0,0,1000*11630*RES_hh_tes_in!K3/RES_hh_num_in!K3)</f>
        <v>7596.3293347167437</v>
      </c>
      <c r="L3" s="65">
        <f>IF(RES_hh_tes_in!L3=0,0,1000*11630*RES_hh_tes_in!L3/RES_hh_num_in!L3)</f>
        <v>7112.3145517772364</v>
      </c>
      <c r="M3" s="65">
        <f>IF(RES_hh_tes_in!M3=0,0,1000*11630*RES_hh_tes_in!M3/RES_hh_num_in!M3)</f>
        <v>6943.3436130282071</v>
      </c>
      <c r="N3" s="65">
        <f>IF(RES_hh_tes_in!N3=0,0,1000*11630*RES_hh_tes_in!N3/RES_hh_num_in!N3)</f>
        <v>8285.08913850104</v>
      </c>
      <c r="O3" s="65">
        <f>IF(RES_hh_tes_in!O3=0,0,1000*11630*RES_hh_tes_in!O3/RES_hh_num_in!O3)</f>
        <v>8632.2574560600278</v>
      </c>
      <c r="P3" s="65">
        <f>IF(RES_hh_tes_in!P3=0,0,1000*11630*RES_hh_tes_in!P3/RES_hh_num_in!P3)</f>
        <v>7721.7363251247089</v>
      </c>
      <c r="Q3" s="65">
        <f>IF(RES_hh_tes_in!Q3=0,0,1000*11630*RES_hh_tes_in!Q3/RES_hh_num_in!Q3)</f>
        <v>7298.4526898728964</v>
      </c>
      <c r="R3" s="65">
        <f>IF(RES_hh_tes_in!R3=0,0,1000*11630*RES_hh_tes_in!R3/RES_hh_num_in!R3)</f>
        <v>7601.4558204541445</v>
      </c>
      <c r="S3" s="65">
        <f>IF(RES_hh_tes_in!S3=0,0,1000*11630*RES_hh_tes_in!S3/RES_hh_num_in!S3)</f>
        <v>7781.2907295239229</v>
      </c>
      <c r="T3" s="65">
        <f>IF(RES_hh_tes_in!T3=0,0,1000*11630*RES_hh_tes_in!T3/RES_hh_num_in!T3)</f>
        <v>7389.6383374834604</v>
      </c>
      <c r="U3" s="65">
        <f>IF(RES_hh_tes_in!U3=0,0,1000*11630*RES_hh_tes_in!U3/RES_hh_num_in!U3)</f>
        <v>6497.9440376769362</v>
      </c>
      <c r="V3" s="65">
        <f>IF(RES_hh_tes_in!V3=0,0,1000*11630*RES_hh_tes_in!V3/RES_hh_num_in!V3)</f>
        <v>5667.6290659303613</v>
      </c>
      <c r="W3" s="65">
        <f>IF(RES_hh_tes_in!W3=0,0,1000*11630*RES_hh_tes_in!W3/RES_hh_num_in!W3)</f>
        <v>6570.595461200016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5274.282239520966</v>
      </c>
      <c r="D4" s="69">
        <f>IF(RES_hh_tes_in!D4=0,0,1000*11630*RES_hh_tes_in!D4/RES_hh_num_in!D4)</f>
        <v>5418.9813749367886</v>
      </c>
      <c r="E4" s="69">
        <f>IF(RES_hh_tes_in!E4=0,0,1000*11630*RES_hh_tes_in!E4/RES_hh_num_in!E4)</f>
        <v>5802.4658465307839</v>
      </c>
      <c r="F4" s="69">
        <f>IF(RES_hh_tes_in!F4=0,0,1000*11630*RES_hh_tes_in!F4/RES_hh_num_in!F4)</f>
        <v>6117.0000147797145</v>
      </c>
      <c r="G4" s="69">
        <f>IF(RES_hh_tes_in!G4=0,0,1000*11630*RES_hh_tes_in!G4/RES_hh_num_in!G4)</f>
        <v>7157.6857733445067</v>
      </c>
      <c r="H4" s="69">
        <f>IF(RES_hh_tes_in!H4=0,0,1000*11630*RES_hh_tes_in!H4/RES_hh_num_in!H4)</f>
        <v>7321.8041120987482</v>
      </c>
      <c r="I4" s="69">
        <f>IF(RES_hh_tes_in!I4=0,0,1000*11630*RES_hh_tes_in!I4/RES_hh_num_in!I4)</f>
        <v>6541.6776198688331</v>
      </c>
      <c r="J4" s="69">
        <f>IF(RES_hh_tes_in!J4=0,0,1000*11630*RES_hh_tes_in!J4/RES_hh_num_in!J4)</f>
        <v>6657.8363131921687</v>
      </c>
      <c r="K4" s="69">
        <f>IF(RES_hh_tes_in!K4=0,0,1000*11630*RES_hh_tes_in!K4/RES_hh_num_in!K4)</f>
        <v>6623.8844585224633</v>
      </c>
      <c r="L4" s="69">
        <f>IF(RES_hh_tes_in!L4=0,0,1000*11630*RES_hh_tes_in!L4/RES_hh_num_in!L4)</f>
        <v>6190.3233995526771</v>
      </c>
      <c r="M4" s="69">
        <f>IF(RES_hh_tes_in!M4=0,0,1000*11630*RES_hh_tes_in!M4/RES_hh_num_in!M4)</f>
        <v>5960.0629537153191</v>
      </c>
      <c r="N4" s="69">
        <f>IF(RES_hh_tes_in!N4=0,0,1000*11630*RES_hh_tes_in!N4/RES_hh_num_in!N4)</f>
        <v>7269.907134553805</v>
      </c>
      <c r="O4" s="69">
        <f>IF(RES_hh_tes_in!O4=0,0,1000*11630*RES_hh_tes_in!O4/RES_hh_num_in!O4)</f>
        <v>7712.7592451862574</v>
      </c>
      <c r="P4" s="69">
        <f>IF(RES_hh_tes_in!P4=0,0,1000*11630*RES_hh_tes_in!P4/RES_hh_num_in!P4)</f>
        <v>6790.5526161458429</v>
      </c>
      <c r="Q4" s="69">
        <f>IF(RES_hh_tes_in!Q4=0,0,1000*11630*RES_hh_tes_in!Q4/RES_hh_num_in!Q4)</f>
        <v>6472.0142550009541</v>
      </c>
      <c r="R4" s="69">
        <f>IF(RES_hh_tes_in!R4=0,0,1000*11630*RES_hh_tes_in!R4/RES_hh_num_in!R4)</f>
        <v>6726.466877918142</v>
      </c>
      <c r="S4" s="69">
        <f>IF(RES_hh_tes_in!S4=0,0,1000*11630*RES_hh_tes_in!S4/RES_hh_num_in!S4)</f>
        <v>6913.2371634249412</v>
      </c>
      <c r="T4" s="69">
        <f>IF(RES_hh_tes_in!T4=0,0,1000*11630*RES_hh_tes_in!T4/RES_hh_num_in!T4)</f>
        <v>6463.5232598411758</v>
      </c>
      <c r="U4" s="69">
        <f>IF(RES_hh_tes_in!U4=0,0,1000*11630*RES_hh_tes_in!U4/RES_hh_num_in!U4)</f>
        <v>5593.6977436280777</v>
      </c>
      <c r="V4" s="69">
        <f>IF(RES_hh_tes_in!V4=0,0,1000*11630*RES_hh_tes_in!V4/RES_hh_num_in!V4)</f>
        <v>4805.7376215115155</v>
      </c>
      <c r="W4" s="69">
        <f>IF(RES_hh_tes_in!W4=0,0,1000*11630*RES_hh_tes_in!W4/RES_hh_num_in!W4)</f>
        <v>5395.6400379278721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4853.1352012700627</v>
      </c>
      <c r="D5" s="72">
        <f>IF(RES_hh_tes_in!D5=0,0,1000*11630*RES_hh_tes_in!D5/RES_hh_num_in!D5)</f>
        <v>5472.7509704548893</v>
      </c>
      <c r="E5" s="72">
        <f>IF(RES_hh_tes_in!E5=0,0,1000*11630*RES_hh_tes_in!E5/RES_hh_num_in!E5)</f>
        <v>6195.6800046894614</v>
      </c>
      <c r="F5" s="72">
        <f>IF(RES_hh_tes_in!F5=0,0,1000*11630*RES_hh_tes_in!F5/RES_hh_num_in!F5)</f>
        <v>5678.7545615290201</v>
      </c>
      <c r="G5" s="72">
        <f>IF(RES_hh_tes_in!G5=0,0,1000*11630*RES_hh_tes_in!G5/RES_hh_num_in!G5)</f>
        <v>6719.9017953650828</v>
      </c>
      <c r="H5" s="72">
        <f>IF(RES_hh_tes_in!H5=0,0,1000*11630*RES_hh_tes_in!H5/RES_hh_num_in!H5)</f>
        <v>7485.6210477502109</v>
      </c>
      <c r="I5" s="72">
        <f>IF(RES_hh_tes_in!I5=0,0,1000*11630*RES_hh_tes_in!I5/RES_hh_num_in!I5)</f>
        <v>6717.1617248045477</v>
      </c>
      <c r="J5" s="72">
        <f>IF(RES_hh_tes_in!J5=0,0,1000*11630*RES_hh_tes_in!J5/RES_hh_num_in!J5)</f>
        <v>6705.0420109133456</v>
      </c>
      <c r="K5" s="72">
        <f>IF(RES_hh_tes_in!K5=0,0,1000*11630*RES_hh_tes_in!K5/RES_hh_num_in!K5)</f>
        <v>5809.1594866746564</v>
      </c>
      <c r="L5" s="72">
        <f>IF(RES_hh_tes_in!L5=0,0,1000*11630*RES_hh_tes_in!L5/RES_hh_num_in!L5)</f>
        <v>6381.947973563013</v>
      </c>
      <c r="M5" s="72">
        <f>IF(RES_hh_tes_in!M5=0,0,1000*11630*RES_hh_tes_in!M5/RES_hh_num_in!M5)</f>
        <v>6164.7050921678847</v>
      </c>
      <c r="N5" s="72">
        <f>IF(RES_hh_tes_in!N5=0,0,1000*11630*RES_hh_tes_in!N5/RES_hh_num_in!N5)</f>
        <v>7079.0790833419442</v>
      </c>
      <c r="O5" s="72">
        <f>IF(RES_hh_tes_in!O5=0,0,1000*11630*RES_hh_tes_in!O5/RES_hh_num_in!O5)</f>
        <v>8257.43067046961</v>
      </c>
      <c r="P5" s="72">
        <f>IF(RES_hh_tes_in!P5=0,0,1000*11630*RES_hh_tes_in!P5/RES_hh_num_in!P5)</f>
        <v>7023.0783343233661</v>
      </c>
      <c r="Q5" s="72">
        <f>IF(RES_hh_tes_in!Q5=0,0,1000*11630*RES_hh_tes_in!Q5/RES_hh_num_in!Q5)</f>
        <v>0</v>
      </c>
      <c r="R5" s="72">
        <f>IF(RES_hh_tes_in!R5=0,0,1000*11630*RES_hh_tes_in!R5/RES_hh_num_in!R5)</f>
        <v>6485.8922781346109</v>
      </c>
      <c r="S5" s="72">
        <f>IF(RES_hh_tes_in!S5=0,0,1000*11630*RES_hh_tes_in!S5/RES_hh_num_in!S5)</f>
        <v>7179.4159628393754</v>
      </c>
      <c r="T5" s="72">
        <f>IF(RES_hh_tes_in!T5=0,0,1000*11630*RES_hh_tes_in!T5/RES_hh_num_in!T5)</f>
        <v>6974.933230718395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5251.2795419963795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5163.5436809229332</v>
      </c>
      <c r="D6" s="72">
        <f>IF(RES_hh_tes_in!D6=0,0,1000*11630*RES_hh_tes_in!D6/RES_hh_num_in!D6)</f>
        <v>5373.4063211763259</v>
      </c>
      <c r="E6" s="72">
        <f>IF(RES_hh_tes_in!E6=0,0,1000*11630*RES_hh_tes_in!E6/RES_hh_num_in!E6)</f>
        <v>5798.7453724049201</v>
      </c>
      <c r="F6" s="72">
        <f>IF(RES_hh_tes_in!F6=0,0,1000*11630*RES_hh_tes_in!F6/RES_hh_num_in!F6)</f>
        <v>5849.4309859400837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5231.7846171246183</v>
      </c>
      <c r="K6" s="72">
        <f>IF(RES_hh_tes_in!K6=0,0,1000*11630*RES_hh_tes_in!K6/RES_hh_num_in!K6)</f>
        <v>5328.8227961826915</v>
      </c>
      <c r="L6" s="72">
        <f>IF(RES_hh_tes_in!L6=0,0,1000*11630*RES_hh_tes_in!L6/RES_hh_num_in!L6)</f>
        <v>5654.5982522308004</v>
      </c>
      <c r="M6" s="72">
        <f>IF(RES_hh_tes_in!M6=0,0,1000*11630*RES_hh_tes_in!M6/RES_hh_num_in!M6)</f>
        <v>6175.7917296279829</v>
      </c>
      <c r="N6" s="72">
        <f>IF(RES_hh_tes_in!N6=0,0,1000*11630*RES_hh_tes_in!N6/RES_hh_num_in!N6)</f>
        <v>7587.4538670918901</v>
      </c>
      <c r="O6" s="72">
        <f>IF(RES_hh_tes_in!O6=0,0,1000*11630*RES_hh_tes_in!O6/RES_hh_num_in!O6)</f>
        <v>7870.5325465624519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9734.9804426534865</v>
      </c>
      <c r="H7" s="72">
        <f>IF(RES_hh_tes_in!H7=0,0,1000*11630*RES_hh_tes_in!H7/RES_hh_num_in!H7)</f>
        <v>6676.4494438090051</v>
      </c>
      <c r="I7" s="72">
        <f>IF(RES_hh_tes_in!I7=0,0,1000*11630*RES_hh_tes_in!I7/RES_hh_num_in!I7)</f>
        <v>4454.4887811805265</v>
      </c>
      <c r="J7" s="72">
        <f>IF(RES_hh_tes_in!J7=0,0,1000*11630*RES_hh_tes_in!J7/RES_hh_num_in!J7)</f>
        <v>5431.1156958299453</v>
      </c>
      <c r="K7" s="72">
        <f>IF(RES_hh_tes_in!K7=0,0,1000*11630*RES_hh_tes_in!K7/RES_hh_num_in!K7)</f>
        <v>4959.3000911530089</v>
      </c>
      <c r="L7" s="72">
        <f>IF(RES_hh_tes_in!L7=0,0,1000*11630*RES_hh_tes_in!L7/RES_hh_num_in!L7)</f>
        <v>6605.1158575681957</v>
      </c>
      <c r="M7" s="72">
        <f>IF(RES_hh_tes_in!M7=0,0,1000*11630*RES_hh_tes_in!M7/RES_hh_num_in!M7)</f>
        <v>5764.8992469795558</v>
      </c>
      <c r="N7" s="72">
        <f>IF(RES_hh_tes_in!N7=0,0,1000*11630*RES_hh_tes_in!N7/RES_hh_num_in!N7)</f>
        <v>8737.6127255792144</v>
      </c>
      <c r="O7" s="72">
        <f>IF(RES_hh_tes_in!O7=0,0,1000*11630*RES_hh_tes_in!O7/RES_hh_num_in!O7)</f>
        <v>7408.6261303647789</v>
      </c>
      <c r="P7" s="72">
        <f>IF(RES_hh_tes_in!P7=0,0,1000*11630*RES_hh_tes_in!P7/RES_hh_num_in!P7)</f>
        <v>7090.8352072540938</v>
      </c>
      <c r="Q7" s="72">
        <f>IF(RES_hh_tes_in!Q7=0,0,1000*11630*RES_hh_tes_in!Q7/RES_hh_num_in!Q7)</f>
        <v>5270.679620449594</v>
      </c>
      <c r="R7" s="72">
        <f>IF(RES_hh_tes_in!R7=0,0,1000*11630*RES_hh_tes_in!R7/RES_hh_num_in!R7)</f>
        <v>6574.4733288398693</v>
      </c>
      <c r="S7" s="72">
        <f>IF(RES_hh_tes_in!S7=0,0,1000*11630*RES_hh_tes_in!S7/RES_hh_num_in!S7)</f>
        <v>7184.7601903101167</v>
      </c>
      <c r="T7" s="72">
        <f>IF(RES_hh_tes_in!T7=0,0,1000*11630*RES_hh_tes_in!T7/RES_hh_num_in!T7)</f>
        <v>6695.7219335038308</v>
      </c>
      <c r="U7" s="72">
        <f>IF(RES_hh_tes_in!U7=0,0,1000*11630*RES_hh_tes_in!U7/RES_hh_num_in!U7)</f>
        <v>5616.0162278389625</v>
      </c>
      <c r="V7" s="72">
        <f>IF(RES_hh_tes_in!V7=0,0,1000*11630*RES_hh_tes_in!V7/RES_hh_num_in!V7)</f>
        <v>4835.7557534072757</v>
      </c>
      <c r="W7" s="72">
        <f>IF(RES_hh_tes_in!W7=0,0,1000*11630*RES_hh_tes_in!W7/RES_hh_num_in!W7)</f>
        <v>5154.1479779872752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5144.3251199952847</v>
      </c>
      <c r="D8" s="72">
        <f>IF(RES_hh_tes_in!D8=0,0,1000*11630*RES_hh_tes_in!D8/RES_hh_num_in!D8)</f>
        <v>5161.1580736013429</v>
      </c>
      <c r="E8" s="72">
        <f>IF(RES_hh_tes_in!E8=0,0,1000*11630*RES_hh_tes_in!E8/RES_hh_num_in!E8)</f>
        <v>5612.4666127080245</v>
      </c>
      <c r="F8" s="72">
        <f>IF(RES_hh_tes_in!F8=0,0,1000*11630*RES_hh_tes_in!F8/RES_hh_num_in!F8)</f>
        <v>6100.7478733305925</v>
      </c>
      <c r="G8" s="72">
        <f>IF(RES_hh_tes_in!G8=0,0,1000*11630*RES_hh_tes_in!G8/RES_hh_num_in!G8)</f>
        <v>7109.0678238778046</v>
      </c>
      <c r="H8" s="72">
        <f>IF(RES_hh_tes_in!H8=0,0,1000*11630*RES_hh_tes_in!H8/RES_hh_num_in!H8)</f>
        <v>7002.3301042729563</v>
      </c>
      <c r="I8" s="72">
        <f>IF(RES_hh_tes_in!I8=0,0,1000*11630*RES_hh_tes_in!I8/RES_hh_num_in!I8)</f>
        <v>6580.0817439210023</v>
      </c>
      <c r="J8" s="72">
        <f>IF(RES_hh_tes_in!J8=0,0,1000*11630*RES_hh_tes_in!J8/RES_hh_num_in!J8)</f>
        <v>6520.0218724885117</v>
      </c>
      <c r="K8" s="72">
        <f>IF(RES_hh_tes_in!K8=0,0,1000*11630*RES_hh_tes_in!K8/RES_hh_num_in!K8)</f>
        <v>6305.5074957693832</v>
      </c>
      <c r="L8" s="72">
        <f>IF(RES_hh_tes_in!L8=0,0,1000*11630*RES_hh_tes_in!L8/RES_hh_num_in!L8)</f>
        <v>6341.0945595250378</v>
      </c>
      <c r="M8" s="72">
        <f>IF(RES_hh_tes_in!M8=0,0,1000*11630*RES_hh_tes_in!M8/RES_hh_num_in!M8)</f>
        <v>5914.9372244106826</v>
      </c>
      <c r="N8" s="72">
        <f>IF(RES_hh_tes_in!N8=0,0,1000*11630*RES_hh_tes_in!N8/RES_hh_num_in!N8)</f>
        <v>6927.8277308885872</v>
      </c>
      <c r="O8" s="72">
        <f>IF(RES_hh_tes_in!O8=0,0,1000*11630*RES_hh_tes_in!O8/RES_hh_num_in!O8)</f>
        <v>7329.8263245048411</v>
      </c>
      <c r="P8" s="72">
        <f>IF(RES_hh_tes_in!P8=0,0,1000*11630*RES_hh_tes_in!P8/RES_hh_num_in!P8)</f>
        <v>6548.8290789638631</v>
      </c>
      <c r="Q8" s="72">
        <f>IF(RES_hh_tes_in!Q8=0,0,1000*11630*RES_hh_tes_in!Q8/RES_hh_num_in!Q8)</f>
        <v>6292.3905664280346</v>
      </c>
      <c r="R8" s="72">
        <f>IF(RES_hh_tes_in!R8=0,0,1000*11630*RES_hh_tes_in!R8/RES_hh_num_in!R8)</f>
        <v>6820.4981844520744</v>
      </c>
      <c r="S8" s="72">
        <f>IF(RES_hh_tes_in!S8=0,0,1000*11630*RES_hh_tes_in!S8/RES_hh_num_in!S8)</f>
        <v>6782.5208139224487</v>
      </c>
      <c r="T8" s="72">
        <f>IF(RES_hh_tes_in!T8=0,0,1000*11630*RES_hh_tes_in!T8/RES_hh_num_in!T8)</f>
        <v>6260.5585684786138</v>
      </c>
      <c r="U8" s="72">
        <f>IF(RES_hh_tes_in!U8=0,0,1000*11630*RES_hh_tes_in!U8/RES_hh_num_in!U8)</f>
        <v>5404.2431119024732</v>
      </c>
      <c r="V8" s="72">
        <f>IF(RES_hh_tes_in!V8=0,0,1000*11630*RES_hh_tes_in!V8/RES_hh_num_in!V8)</f>
        <v>4778.1438092186081</v>
      </c>
      <c r="W8" s="72">
        <f>IF(RES_hh_tes_in!W8=0,0,1000*11630*RES_hh_tes_in!W8/RES_hh_num_in!W8)</f>
        <v>5375.9062938319094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5268.3415220161742</v>
      </c>
      <c r="D9" s="72">
        <f>IF(RES_hh_tes_in!D9=0,0,1000*11630*RES_hh_tes_in!D9/RES_hh_num_in!D9)</f>
        <v>5246.9609535967993</v>
      </c>
      <c r="E9" s="72">
        <f>IF(RES_hh_tes_in!E9=0,0,1000*11630*RES_hh_tes_in!E9/RES_hh_num_in!E9)</f>
        <v>5670.6003801637198</v>
      </c>
      <c r="F9" s="72">
        <f>IF(RES_hh_tes_in!F9=0,0,1000*11630*RES_hh_tes_in!F9/RES_hh_num_in!F9)</f>
        <v>6108.7387224321255</v>
      </c>
      <c r="G9" s="72">
        <f>IF(RES_hh_tes_in!G9=0,0,1000*11630*RES_hh_tes_in!G9/RES_hh_num_in!G9)</f>
        <v>7170.5076814508748</v>
      </c>
      <c r="H9" s="72">
        <f>IF(RES_hh_tes_in!H9=0,0,1000*11630*RES_hh_tes_in!H9/RES_hh_num_in!H9)</f>
        <v>7232.1378381685017</v>
      </c>
      <c r="I9" s="72">
        <f>IF(RES_hh_tes_in!I9=0,0,1000*11630*RES_hh_tes_in!I9/RES_hh_num_in!I9)</f>
        <v>6422.084304307099</v>
      </c>
      <c r="J9" s="72">
        <f>IF(RES_hh_tes_in!J9=0,0,1000*11630*RES_hh_tes_in!J9/RES_hh_num_in!J9)</f>
        <v>6647.4426954901055</v>
      </c>
      <c r="K9" s="72">
        <f>IF(RES_hh_tes_in!K9=0,0,1000*11630*RES_hh_tes_in!K9/RES_hh_num_in!K9)</f>
        <v>6653.0382398451802</v>
      </c>
      <c r="L9" s="72">
        <f>IF(RES_hh_tes_in!L9=0,0,1000*11630*RES_hh_tes_in!L9/RES_hh_num_in!L9)</f>
        <v>5922.1216316767886</v>
      </c>
      <c r="M9" s="72">
        <f>IF(RES_hh_tes_in!M9=0,0,1000*11630*RES_hh_tes_in!M9/RES_hh_num_in!M9)</f>
        <v>5905.7242012205443</v>
      </c>
      <c r="N9" s="72">
        <f>IF(RES_hh_tes_in!N9=0,0,1000*11630*RES_hh_tes_in!N9/RES_hh_num_in!N9)</f>
        <v>7175.713113411296</v>
      </c>
      <c r="O9" s="72">
        <f>IF(RES_hh_tes_in!O9=0,0,1000*11630*RES_hh_tes_in!O9/RES_hh_num_in!O9)</f>
        <v>7802.8895943343441</v>
      </c>
      <c r="P9" s="72">
        <f>IF(RES_hh_tes_in!P9=0,0,1000*11630*RES_hh_tes_in!P9/RES_hh_num_in!P9)</f>
        <v>6925.0925380018498</v>
      </c>
      <c r="Q9" s="72">
        <f>IF(RES_hh_tes_in!Q9=0,0,1000*11630*RES_hh_tes_in!Q9/RES_hh_num_in!Q9)</f>
        <v>6641.1946397664869</v>
      </c>
      <c r="R9" s="72">
        <f>IF(RES_hh_tes_in!R9=0,0,1000*11630*RES_hh_tes_in!R9/RES_hh_num_in!R9)</f>
        <v>6630.1721296229807</v>
      </c>
      <c r="S9" s="72">
        <f>IF(RES_hh_tes_in!S9=0,0,1000*11630*RES_hh_tes_in!S9/RES_hh_num_in!S9)</f>
        <v>6565.4826856109876</v>
      </c>
      <c r="T9" s="72">
        <f>IF(RES_hh_tes_in!T9=0,0,1000*11630*RES_hh_tes_in!T9/RES_hh_num_in!T9)</f>
        <v>6224.5137746204746</v>
      </c>
      <c r="U9" s="72">
        <f>IF(RES_hh_tes_in!U9=0,0,1000*11630*RES_hh_tes_in!U9/RES_hh_num_in!U9)</f>
        <v>5680.8782229961498</v>
      </c>
      <c r="V9" s="72">
        <f>IF(RES_hh_tes_in!V9=0,0,1000*11630*RES_hh_tes_in!V9/RES_hh_num_in!V9)</f>
        <v>5080.4429547258615</v>
      </c>
      <c r="W9" s="72">
        <f>IF(RES_hh_tes_in!W9=0,0,1000*11630*RES_hh_tes_in!W9/RES_hh_num_in!W9)</f>
        <v>4923.6457663993333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5253.0003279699604</v>
      </c>
      <c r="D11" s="72">
        <f>IF(RES_hh_tes_in!D11=0,0,1000*11630*RES_hh_tes_in!D11/RES_hh_num_in!D11)</f>
        <v>5472.8168314544228</v>
      </c>
      <c r="E11" s="72">
        <f>IF(RES_hh_tes_in!E11=0,0,1000*11630*RES_hh_tes_in!E11/RES_hh_num_in!E11)</f>
        <v>5810.5190625114992</v>
      </c>
      <c r="F11" s="72">
        <f>IF(RES_hh_tes_in!F11=0,0,1000*11630*RES_hh_tes_in!F11/RES_hh_num_in!F11)</f>
        <v>6081.1492961167332</v>
      </c>
      <c r="G11" s="72">
        <f>IF(RES_hh_tes_in!G11=0,0,1000*11630*RES_hh_tes_in!G11/RES_hh_num_in!G11)</f>
        <v>7067.6569016238254</v>
      </c>
      <c r="H11" s="72">
        <f>IF(RES_hh_tes_in!H11=0,0,1000*11630*RES_hh_tes_in!H11/RES_hh_num_in!H11)</f>
        <v>7507.8269370587914</v>
      </c>
      <c r="I11" s="72">
        <f>IF(RES_hh_tes_in!I11=0,0,1000*11630*RES_hh_tes_in!I11/RES_hh_num_in!I11)</f>
        <v>6526.6077512808142</v>
      </c>
      <c r="J11" s="72">
        <f>IF(RES_hh_tes_in!J11=0,0,1000*11630*RES_hh_tes_in!J11/RES_hh_num_in!J11)</f>
        <v>6591.6807961601489</v>
      </c>
      <c r="K11" s="72">
        <f>IF(RES_hh_tes_in!K11=0,0,1000*11630*RES_hh_tes_in!K11/RES_hh_num_in!K11)</f>
        <v>6695.5417459183309</v>
      </c>
      <c r="L11" s="72">
        <f>IF(RES_hh_tes_in!L11=0,0,1000*11630*RES_hh_tes_in!L11/RES_hh_num_in!L11)</f>
        <v>6281.1507995876809</v>
      </c>
      <c r="M11" s="72">
        <f>IF(RES_hh_tes_in!M11=0,0,1000*11630*RES_hh_tes_in!M11/RES_hh_num_in!M11)</f>
        <v>5903.6137867594398</v>
      </c>
      <c r="N11" s="72">
        <f>IF(RES_hh_tes_in!N11=0,0,1000*11630*RES_hh_tes_in!N11/RES_hh_num_in!N11)</f>
        <v>7255.6919513477442</v>
      </c>
      <c r="O11" s="72">
        <f>IF(RES_hh_tes_in!O11=0,0,1000*11630*RES_hh_tes_in!O11/RES_hh_num_in!O11)</f>
        <v>7687.2969046422395</v>
      </c>
      <c r="P11" s="72">
        <f>IF(RES_hh_tes_in!P11=0,0,1000*11630*RES_hh_tes_in!P11/RES_hh_num_in!P11)</f>
        <v>6917.4536403674101</v>
      </c>
      <c r="Q11" s="72">
        <f>IF(RES_hh_tes_in!Q11=0,0,1000*11630*RES_hh_tes_in!Q11/RES_hh_num_in!Q11)</f>
        <v>6543.0408623350277</v>
      </c>
      <c r="R11" s="72">
        <f>IF(RES_hh_tes_in!R11=0,0,1000*11630*RES_hh_tes_in!R11/RES_hh_num_in!R11)</f>
        <v>6814.0997250960745</v>
      </c>
      <c r="S11" s="72">
        <f>IF(RES_hh_tes_in!S11=0,0,1000*11630*RES_hh_tes_in!S11/RES_hh_num_in!S11)</f>
        <v>6861.6464524432777</v>
      </c>
      <c r="T11" s="72">
        <f>IF(RES_hh_tes_in!T11=0,0,1000*11630*RES_hh_tes_in!T11/RES_hh_num_in!T11)</f>
        <v>6398.1413364335967</v>
      </c>
      <c r="U11" s="72">
        <f>IF(RES_hh_tes_in!U11=0,0,1000*11630*RES_hh_tes_in!U11/RES_hh_num_in!U11)</f>
        <v>5694.4534902544438</v>
      </c>
      <c r="V11" s="72">
        <f>IF(RES_hh_tes_in!V11=0,0,1000*11630*RES_hh_tes_in!V11/RES_hh_num_in!V11)</f>
        <v>4724.9072027322145</v>
      </c>
      <c r="W11" s="72">
        <f>IF(RES_hh_tes_in!W11=0,0,1000*11630*RES_hh_tes_in!W11/RES_hh_num_in!W11)</f>
        <v>5162.3147183593592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7102.9979975355</v>
      </c>
      <c r="P12" s="72">
        <f>IF(RES_hh_tes_in!P12=0,0,1000*11630*RES_hh_tes_in!P12/RES_hh_num_in!P12)</f>
        <v>5656.7923812036806</v>
      </c>
      <c r="Q12" s="72">
        <f>IF(RES_hh_tes_in!Q12=0,0,1000*11630*RES_hh_tes_in!Q12/RES_hh_num_in!Q12)</f>
        <v>5308.7933299402812</v>
      </c>
      <c r="R12" s="72">
        <f>IF(RES_hh_tes_in!R12=0,0,1000*11630*RES_hh_tes_in!R12/RES_hh_num_in!R12)</f>
        <v>5667.851018119989</v>
      </c>
      <c r="S12" s="72">
        <f>IF(RES_hh_tes_in!S12=0,0,1000*11630*RES_hh_tes_in!S12/RES_hh_num_in!S12)</f>
        <v>7033.109010298449</v>
      </c>
      <c r="T12" s="72">
        <f>IF(RES_hh_tes_in!T12=0,0,1000*11630*RES_hh_tes_in!T12/RES_hh_num_in!T12)</f>
        <v>6907.3566902052416</v>
      </c>
      <c r="U12" s="72">
        <f>IF(RES_hh_tes_in!U12=0,0,1000*11630*RES_hh_tes_in!U12/RES_hh_num_in!U12)</f>
        <v>5163.0631082513319</v>
      </c>
      <c r="V12" s="72">
        <f>IF(RES_hh_tes_in!V12=0,0,1000*11630*RES_hh_tes_in!V12/RES_hh_num_in!V12)</f>
        <v>4193.1876372144343</v>
      </c>
      <c r="W12" s="72">
        <f>IF(RES_hh_tes_in!W12=0,0,1000*11630*RES_hh_tes_in!W12/RES_hh_num_in!W12)</f>
        <v>6429.2492559934672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5262.1820087466667</v>
      </c>
      <c r="D13" s="74">
        <f>IF(RES_hh_tes_in!D13=0,0,1000*11630*RES_hh_tes_in!D13/RES_hh_num_in!D13)</f>
        <v>5314.8159215165942</v>
      </c>
      <c r="E13" s="74">
        <f>IF(RES_hh_tes_in!E13=0,0,1000*11630*RES_hh_tes_in!E13/RES_hh_num_in!E13)</f>
        <v>5288.274690854314</v>
      </c>
      <c r="F13" s="74">
        <f>IF(RES_hh_tes_in!F13=0,0,1000*11630*RES_hh_tes_in!F13/RES_hh_num_in!F13)</f>
        <v>4562.20864994768</v>
      </c>
      <c r="G13" s="74">
        <f>IF(RES_hh_tes_in!G13=0,0,1000*11630*RES_hh_tes_in!G13/RES_hh_num_in!G13)</f>
        <v>5892.9451666615714</v>
      </c>
      <c r="H13" s="74">
        <f>IF(RES_hh_tes_in!H13=0,0,1000*11630*RES_hh_tes_in!H13/RES_hh_num_in!H13)</f>
        <v>7054.0781378279889</v>
      </c>
      <c r="I13" s="74">
        <f>IF(RES_hh_tes_in!I13=0,0,1000*11630*RES_hh_tes_in!I13/RES_hh_num_in!I13)</f>
        <v>6393.8570116076517</v>
      </c>
      <c r="J13" s="74">
        <f>IF(RES_hh_tes_in!J13=0,0,1000*11630*RES_hh_tes_in!J13/RES_hh_num_in!J13)</f>
        <v>7149.1822511741366</v>
      </c>
      <c r="K13" s="74">
        <f>IF(RES_hh_tes_in!K13=0,0,1000*11630*RES_hh_tes_in!K13/RES_hh_num_in!K13)</f>
        <v>6787.5746895768607</v>
      </c>
      <c r="L13" s="74">
        <f>IF(RES_hh_tes_in!L13=0,0,1000*11630*RES_hh_tes_in!L13/RES_hh_num_in!L13)</f>
        <v>5756.27908632868</v>
      </c>
      <c r="M13" s="74">
        <f>IF(RES_hh_tes_in!M13=0,0,1000*11630*RES_hh_tes_in!M13/RES_hh_num_in!M13)</f>
        <v>5891.8289351074309</v>
      </c>
      <c r="N13" s="74">
        <f>IF(RES_hh_tes_in!N13=0,0,1000*11630*RES_hh_tes_in!N13/RES_hh_num_in!N13)</f>
        <v>7869.7077883453494</v>
      </c>
      <c r="O13" s="74">
        <f>IF(RES_hh_tes_in!O13=0,0,1000*11630*RES_hh_tes_in!O13/RES_hh_num_in!O13)</f>
        <v>5705.3313843688256</v>
      </c>
      <c r="P13" s="74">
        <f>IF(RES_hh_tes_in!P13=0,0,1000*11630*RES_hh_tes_in!P13/RES_hh_num_in!P13)</f>
        <v>6512.8126118861683</v>
      </c>
      <c r="Q13" s="74">
        <f>IF(RES_hh_tes_in!Q13=0,0,1000*11630*RES_hh_tes_in!Q13/RES_hh_num_in!Q13)</f>
        <v>8138.6587267507484</v>
      </c>
      <c r="R13" s="74">
        <f>IF(RES_hh_tes_in!R13=0,0,1000*11630*RES_hh_tes_in!R13/RES_hh_num_in!R13)</f>
        <v>8923.1816788886572</v>
      </c>
      <c r="S13" s="74">
        <f>IF(RES_hh_tes_in!S13=0,0,1000*11630*RES_hh_tes_in!S13/RES_hh_num_in!S13)</f>
        <v>9521.5643279195756</v>
      </c>
      <c r="T13" s="74">
        <f>IF(RES_hh_tes_in!T13=0,0,1000*11630*RES_hh_tes_in!T13/RES_hh_num_in!T13)</f>
        <v>5826.8410793127687</v>
      </c>
      <c r="U13" s="74">
        <f>IF(RES_hh_tes_in!U13=0,0,1000*11630*RES_hh_tes_in!U13/RES_hh_num_in!U13)</f>
        <v>5079.9368275624938</v>
      </c>
      <c r="V13" s="74">
        <f>IF(RES_hh_tes_in!V13=0,0,1000*11630*RES_hh_tes_in!V13/RES_hh_num_in!V13)</f>
        <v>6015.4622589146675</v>
      </c>
      <c r="W13" s="74">
        <f>IF(RES_hh_tes_in!W13=0,0,1000*11630*RES_hh_tes_in!W13/RES_hh_num_in!W13)</f>
        <v>3119.6256760686229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37.939226467572468</v>
      </c>
      <c r="D14" s="76">
        <f>IF(RES_hh_tes_in!D14=0,0,1000*11630*RES_hh_tes_in!D14/RES_hh_num_in!D14)</f>
        <v>41.674108773754128</v>
      </c>
      <c r="E14" s="76">
        <f>IF(RES_hh_tes_in!E14=0,0,1000*11630*RES_hh_tes_in!E14/RES_hh_num_in!E14)</f>
        <v>46.86774107445504</v>
      </c>
      <c r="F14" s="76">
        <f>IF(RES_hh_tes_in!F14=0,0,1000*11630*RES_hh_tes_in!F14/RES_hh_num_in!F14)</f>
        <v>51.705278552537905</v>
      </c>
      <c r="G14" s="76">
        <f>IF(RES_hh_tes_in!G14=0,0,1000*11630*RES_hh_tes_in!G14/RES_hh_num_in!G14)</f>
        <v>62.015627591878086</v>
      </c>
      <c r="H14" s="76">
        <f>IF(RES_hh_tes_in!H14=0,0,1000*11630*RES_hh_tes_in!H14/RES_hh_num_in!H14)</f>
        <v>69.807498169160112</v>
      </c>
      <c r="I14" s="76">
        <f>IF(RES_hh_tes_in!I14=0,0,1000*11630*RES_hh_tes_in!I14/RES_hh_num_in!I14)</f>
        <v>54.597958807656433</v>
      </c>
      <c r="J14" s="76">
        <f>IF(RES_hh_tes_in!J14=0,0,1000*11630*RES_hh_tes_in!J14/RES_hh_num_in!J14)</f>
        <v>46.90556990287692</v>
      </c>
      <c r="K14" s="76">
        <f>IF(RES_hh_tes_in!K14=0,0,1000*11630*RES_hh_tes_in!K14/RES_hh_num_in!K14)</f>
        <v>49.708689211455727</v>
      </c>
      <c r="L14" s="76">
        <f>IF(RES_hh_tes_in!L14=0,0,1000*11630*RES_hh_tes_in!L14/RES_hh_num_in!L14)</f>
        <v>44.698941608757771</v>
      </c>
      <c r="M14" s="76">
        <f>IF(RES_hh_tes_in!M14=0,0,1000*11630*RES_hh_tes_in!M14/RES_hh_num_in!M14)</f>
        <v>40.526965875539553</v>
      </c>
      <c r="N14" s="76">
        <f>IF(RES_hh_tes_in!N14=0,0,1000*11630*RES_hh_tes_in!N14/RES_hh_num_in!N14)</f>
        <v>48.161353578937401</v>
      </c>
      <c r="O14" s="76">
        <f>IF(RES_hh_tes_in!O14=0,0,1000*11630*RES_hh_tes_in!O14/RES_hh_num_in!O14)</f>
        <v>49.120979433900622</v>
      </c>
      <c r="P14" s="76">
        <f>IF(RES_hh_tes_in!P14=0,0,1000*11630*RES_hh_tes_in!P14/RES_hh_num_in!P14)</f>
        <v>58.410669548930002</v>
      </c>
      <c r="Q14" s="76">
        <f>IF(RES_hh_tes_in!Q14=0,0,1000*11630*RES_hh_tes_in!Q14/RES_hh_num_in!Q14)</f>
        <v>51.079439785840989</v>
      </c>
      <c r="R14" s="76">
        <f>IF(RES_hh_tes_in!R14=0,0,1000*11630*RES_hh_tes_in!R14/RES_hh_num_in!R14)</f>
        <v>55.442026990664033</v>
      </c>
      <c r="S14" s="76">
        <f>IF(RES_hh_tes_in!S14=0,0,1000*11630*RES_hh_tes_in!S14/RES_hh_num_in!S14)</f>
        <v>56.40191448656072</v>
      </c>
      <c r="T14" s="76">
        <f>IF(RES_hh_tes_in!T14=0,0,1000*11630*RES_hh_tes_in!T14/RES_hh_num_in!T14)</f>
        <v>60.158194520653758</v>
      </c>
      <c r="U14" s="76">
        <f>IF(RES_hh_tes_in!U14=0,0,1000*11630*RES_hh_tes_in!U14/RES_hh_num_in!U14)</f>
        <v>47.323320205435138</v>
      </c>
      <c r="V14" s="76">
        <f>IF(RES_hh_tes_in!V14=0,0,1000*11630*RES_hh_tes_in!V14/RES_hh_num_in!V14)</f>
        <v>44.042792648185284</v>
      </c>
      <c r="W14" s="76">
        <f>IF(RES_hh_tes_in!W14=0,0,1000*11630*RES_hh_tes_in!W14/RES_hh_num_in!W14)</f>
        <v>38.509667318955991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2.1468741491874627E-2</v>
      </c>
      <c r="E15" s="69">
        <f t="shared" si="0"/>
        <v>0.42006840991534977</v>
      </c>
      <c r="F15" s="69">
        <f t="shared" si="0"/>
        <v>0.80290720356612078</v>
      </c>
      <c r="G15" s="69">
        <f t="shared" si="0"/>
        <v>1.6342750484678013</v>
      </c>
      <c r="H15" s="69">
        <f t="shared" si="0"/>
        <v>3.9199794552828453</v>
      </c>
      <c r="I15" s="69">
        <f t="shared" si="0"/>
        <v>3.7348656828773947</v>
      </c>
      <c r="J15" s="69">
        <f t="shared" si="0"/>
        <v>3.6848002052498723</v>
      </c>
      <c r="K15" s="69">
        <f t="shared" si="0"/>
        <v>6.0287205880928347</v>
      </c>
      <c r="L15" s="69">
        <f t="shared" si="0"/>
        <v>11.479327386156706</v>
      </c>
      <c r="M15" s="69">
        <f t="shared" si="0"/>
        <v>3.8098126926892548</v>
      </c>
      <c r="N15" s="69">
        <f t="shared" si="0"/>
        <v>10.418093139732843</v>
      </c>
      <c r="O15" s="69">
        <f t="shared" si="0"/>
        <v>3.7878555577447517</v>
      </c>
      <c r="P15" s="69">
        <f t="shared" si="0"/>
        <v>9.1848426029236077</v>
      </c>
      <c r="Q15" s="69">
        <f t="shared" si="0"/>
        <v>5.0739535590865046</v>
      </c>
      <c r="R15" s="69">
        <f t="shared" si="0"/>
        <v>4.6811637016936469</v>
      </c>
      <c r="S15" s="69">
        <f t="shared" si="0"/>
        <v>4.4645584246258219</v>
      </c>
      <c r="T15" s="69">
        <f t="shared" si="0"/>
        <v>5.1358381401561752</v>
      </c>
      <c r="U15" s="69">
        <f t="shared" si="0"/>
        <v>3.4807625853985571</v>
      </c>
      <c r="V15" s="69">
        <f t="shared" si="0"/>
        <v>3.6839526665621083</v>
      </c>
      <c r="W15" s="69">
        <f t="shared" si="0"/>
        <v>4.3059539371571338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2.1468741491874627E-2</v>
      </c>
      <c r="E16" s="72">
        <f>IF(RES_hh_tes_in!E16=0,0,1000*11630*RES_hh_tes_in!E16/RES_hh_num_in!E$3)</f>
        <v>0.42006840991534977</v>
      </c>
      <c r="F16" s="72">
        <f>IF(RES_hh_tes_in!F16=0,0,1000*11630*RES_hh_tes_in!F16/RES_hh_num_in!F$3)</f>
        <v>0.80290720356612078</v>
      </c>
      <c r="G16" s="72">
        <f>IF(RES_hh_tes_in!G16=0,0,1000*11630*RES_hh_tes_in!G16/RES_hh_num_in!G$3)</f>
        <v>1.6342750484678013</v>
      </c>
      <c r="H16" s="72">
        <f>IF(RES_hh_tes_in!H16=0,0,1000*11630*RES_hh_tes_in!H16/RES_hh_num_in!H$3)</f>
        <v>3.9199794552828453</v>
      </c>
      <c r="I16" s="72">
        <f>IF(RES_hh_tes_in!I16=0,0,1000*11630*RES_hh_tes_in!I16/RES_hh_num_in!I$3)</f>
        <v>3.7348656828773947</v>
      </c>
      <c r="J16" s="72">
        <f>IF(RES_hh_tes_in!J16=0,0,1000*11630*RES_hh_tes_in!J16/RES_hh_num_in!J$3)</f>
        <v>3.6848002052498723</v>
      </c>
      <c r="K16" s="72">
        <f>IF(RES_hh_tes_in!K16=0,0,1000*11630*RES_hh_tes_in!K16/RES_hh_num_in!K$3)</f>
        <v>6.0287205880928347</v>
      </c>
      <c r="L16" s="72">
        <f>IF(RES_hh_tes_in!L16=0,0,1000*11630*RES_hh_tes_in!L16/RES_hh_num_in!L$3)</f>
        <v>11.479327386156706</v>
      </c>
      <c r="M16" s="72">
        <f>IF(RES_hh_tes_in!M16=0,0,1000*11630*RES_hh_tes_in!M16/RES_hh_num_in!M$3)</f>
        <v>3.8098126926892548</v>
      </c>
      <c r="N16" s="72">
        <f>IF(RES_hh_tes_in!N16=0,0,1000*11630*RES_hh_tes_in!N16/RES_hh_num_in!N$3)</f>
        <v>10.418093139732843</v>
      </c>
      <c r="O16" s="72">
        <f>IF(RES_hh_tes_in!O16=0,0,1000*11630*RES_hh_tes_in!O16/RES_hh_num_in!O$3)</f>
        <v>3.7878555577447517</v>
      </c>
      <c r="P16" s="72">
        <f>IF(RES_hh_tes_in!P16=0,0,1000*11630*RES_hh_tes_in!P16/RES_hh_num_in!P$3)</f>
        <v>9.1848426029236077</v>
      </c>
      <c r="Q16" s="72">
        <f>IF(RES_hh_tes_in!Q16=0,0,1000*11630*RES_hh_tes_in!Q16/RES_hh_num_in!Q$3)</f>
        <v>5.0739535590865046</v>
      </c>
      <c r="R16" s="72">
        <f>IF(RES_hh_tes_in!R16=0,0,1000*11630*RES_hh_tes_in!R16/RES_hh_num_in!R$3)</f>
        <v>4.6811637016936469</v>
      </c>
      <c r="S16" s="72">
        <f>IF(RES_hh_tes_in!S16=0,0,1000*11630*RES_hh_tes_in!S16/RES_hh_num_in!S$3)</f>
        <v>4.4645584246258219</v>
      </c>
      <c r="T16" s="72">
        <f>IF(RES_hh_tes_in!T16=0,0,1000*11630*RES_hh_tes_in!T16/RES_hh_num_in!T$3)</f>
        <v>5.1358381401561752</v>
      </c>
      <c r="U16" s="72">
        <f>IF(RES_hh_tes_in!U16=0,0,1000*11630*RES_hh_tes_in!U16/RES_hh_num_in!U$3)</f>
        <v>3.4807625853985571</v>
      </c>
      <c r="V16" s="72">
        <f>IF(RES_hh_tes_in!V16=0,0,1000*11630*RES_hh_tes_in!V16/RES_hh_num_in!V$3)</f>
        <v>3.6839526665621083</v>
      </c>
      <c r="W16" s="72">
        <f>IF(RES_hh_tes_in!W16=0,0,1000*11630*RES_hh_tes_in!W16/RES_hh_num_in!W$3)</f>
        <v>4.3059539371571338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300.65966775529375</v>
      </c>
      <c r="D17" s="69">
        <f>IF(RES_hh_tes_in!D17=0,0,1000*11630*RES_hh_tes_in!D17/RES_hh_num_in!D17)</f>
        <v>277.41603815459194</v>
      </c>
      <c r="E17" s="69">
        <f>IF(RES_hh_tes_in!E17=0,0,1000*11630*RES_hh_tes_in!E17/RES_hh_num_in!E17)</f>
        <v>296.60031998078944</v>
      </c>
      <c r="F17" s="69">
        <f>IF(RES_hh_tes_in!F17=0,0,1000*11630*RES_hh_tes_in!F17/RES_hh_num_in!F17)</f>
        <v>373.16609545413797</v>
      </c>
      <c r="G17" s="69">
        <f>IF(RES_hh_tes_in!G17=0,0,1000*11630*RES_hh_tes_in!G17/RES_hh_num_in!G17)</f>
        <v>382.96973996128156</v>
      </c>
      <c r="H17" s="69">
        <f>IF(RES_hh_tes_in!H17=0,0,1000*11630*RES_hh_tes_in!H17/RES_hh_num_in!H17)</f>
        <v>449.36928064281756</v>
      </c>
      <c r="I17" s="69">
        <f>IF(RES_hh_tes_in!I17=0,0,1000*11630*RES_hh_tes_in!I17/RES_hh_num_in!I17)</f>
        <v>407.1744969310493</v>
      </c>
      <c r="J17" s="69">
        <f>IF(RES_hh_tes_in!J17=0,0,1000*11630*RES_hh_tes_in!J17/RES_hh_num_in!J17)</f>
        <v>448.51915644857132</v>
      </c>
      <c r="K17" s="69">
        <f>IF(RES_hh_tes_in!K17=0,0,1000*11630*RES_hh_tes_in!K17/RES_hh_num_in!K17)</f>
        <v>461.28080093775634</v>
      </c>
      <c r="L17" s="69">
        <f>IF(RES_hh_tes_in!L17=0,0,1000*11630*RES_hh_tes_in!L17/RES_hh_num_in!L17)</f>
        <v>438.54889082483822</v>
      </c>
      <c r="M17" s="69">
        <f>IF(RES_hh_tes_in!M17=0,0,1000*11630*RES_hh_tes_in!M17/RES_hh_num_in!M17)</f>
        <v>467.94884913736837</v>
      </c>
      <c r="N17" s="69">
        <f>IF(RES_hh_tes_in!N17=0,0,1000*11630*RES_hh_tes_in!N17/RES_hh_num_in!N17)</f>
        <v>493.00599246960019</v>
      </c>
      <c r="O17" s="69">
        <f>IF(RES_hh_tes_in!O17=0,0,1000*11630*RES_hh_tes_in!O17/RES_hh_num_in!O17)</f>
        <v>463.62345098296299</v>
      </c>
      <c r="P17" s="69">
        <f>IF(RES_hh_tes_in!P17=0,0,1000*11630*RES_hh_tes_in!P17/RES_hh_num_in!P17)</f>
        <v>489.44249636579997</v>
      </c>
      <c r="Q17" s="69">
        <f>IF(RES_hh_tes_in!Q17=0,0,1000*11630*RES_hh_tes_in!Q17/RES_hh_num_in!Q17)</f>
        <v>480.12623702538491</v>
      </c>
      <c r="R17" s="69">
        <f>IF(RES_hh_tes_in!R17=0,0,1000*11630*RES_hh_tes_in!R17/RES_hh_num_in!R17)</f>
        <v>515.96828167158037</v>
      </c>
      <c r="S17" s="69">
        <f>IF(RES_hh_tes_in!S17=0,0,1000*11630*RES_hh_tes_in!S17/RES_hh_num_in!S17)</f>
        <v>521.73680746763648</v>
      </c>
      <c r="T17" s="69">
        <f>IF(RES_hh_tes_in!T17=0,0,1000*11630*RES_hh_tes_in!T17/RES_hh_num_in!T17)</f>
        <v>520.17234209449725</v>
      </c>
      <c r="U17" s="69">
        <f>IF(RES_hh_tes_in!U17=0,0,1000*11630*RES_hh_tes_in!U17/RES_hh_num_in!U17)</f>
        <v>486.84086415041685</v>
      </c>
      <c r="V17" s="69">
        <f>IF(RES_hh_tes_in!V17=0,0,1000*11630*RES_hh_tes_in!V17/RES_hh_num_in!V17)</f>
        <v>477.44892444504046</v>
      </c>
      <c r="W17" s="69">
        <f>IF(RES_hh_tes_in!W17=0,0,1000*11630*RES_hh_tes_in!W17/RES_hh_num_in!W17)</f>
        <v>744.03359992428113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269.49180510136028</v>
      </c>
      <c r="D18" s="72">
        <f>IF(RES_hh_tes_in!D18=0,0,1000*11630*RES_hh_tes_in!D18/RES_hh_num_in!D18)</f>
        <v>297.46268766545268</v>
      </c>
      <c r="E18" s="72">
        <f>IF(RES_hh_tes_in!E18=0,0,1000*11630*RES_hh_tes_in!E18/RES_hh_num_in!E18)</f>
        <v>345.58283267765614</v>
      </c>
      <c r="F18" s="72">
        <f>IF(RES_hh_tes_in!F18=0,0,1000*11630*RES_hh_tes_in!F18/RES_hh_num_in!F18)</f>
        <v>329.5657421336536</v>
      </c>
      <c r="G18" s="72">
        <f>IF(RES_hh_tes_in!G18=0,0,1000*11630*RES_hh_tes_in!G18/RES_hh_num_in!G18)</f>
        <v>360.36100603494327</v>
      </c>
      <c r="H18" s="72">
        <f>IF(RES_hh_tes_in!H18=0,0,1000*11630*RES_hh_tes_in!H18/RES_hh_num_in!H18)</f>
        <v>424.85729208701161</v>
      </c>
      <c r="I18" s="72">
        <f>IF(RES_hh_tes_in!I18=0,0,1000*11630*RES_hh_tes_in!I18/RES_hh_num_in!I18)</f>
        <v>441.72640520900103</v>
      </c>
      <c r="J18" s="72">
        <f>IF(RES_hh_tes_in!J18=0,0,1000*11630*RES_hh_tes_in!J18/RES_hh_num_in!J18)</f>
        <v>443.97964694423655</v>
      </c>
      <c r="K18" s="72">
        <f>IF(RES_hh_tes_in!K18=0,0,1000*11630*RES_hh_tes_in!K18/RES_hh_num_in!K18)</f>
        <v>400.59063281198888</v>
      </c>
      <c r="L18" s="72">
        <f>IF(RES_hh_tes_in!L18=0,0,1000*11630*RES_hh_tes_in!L18/RES_hh_num_in!L18)</f>
        <v>495.78886094647572</v>
      </c>
      <c r="M18" s="72">
        <f>IF(RES_hh_tes_in!M18=0,0,1000*11630*RES_hh_tes_in!M18/RES_hh_num_in!M18)</f>
        <v>544.78049112030942</v>
      </c>
      <c r="N18" s="72">
        <f>IF(RES_hh_tes_in!N18=0,0,1000*11630*RES_hh_tes_in!N18/RES_hh_num_in!N18)</f>
        <v>529.32057984198957</v>
      </c>
      <c r="O18" s="72">
        <f>IF(RES_hh_tes_in!O18=0,0,1000*11630*RES_hh_tes_in!O18/RES_hh_num_in!O18)</f>
        <v>563.49471059517646</v>
      </c>
      <c r="P18" s="72">
        <f>IF(RES_hh_tes_in!P18=0,0,1000*11630*RES_hh_tes_in!P18/RES_hh_num_in!P18)</f>
        <v>512.87823724390989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489.04247353955418</v>
      </c>
      <c r="S18" s="72">
        <f>IF(RES_hh_tes_in!S18=0,0,1000*11630*RES_hh_tes_in!S18/RES_hh_num_in!S18)</f>
        <v>552.64209375941982</v>
      </c>
      <c r="T18" s="72">
        <f>IF(RES_hh_tes_in!T18=0,0,1000*11630*RES_hh_tes_in!T18/RES_hh_num_in!T18)</f>
        <v>546.07960226498619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732.19703930063042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290.27513283757276</v>
      </c>
      <c r="D19" s="72">
        <f>IF(RES_hh_tes_in!D19=0,0,1000*11630*RES_hh_tes_in!D19/RES_hh_num_in!D19)</f>
        <v>297.5440021271466</v>
      </c>
      <c r="E19" s="72">
        <f>IF(RES_hh_tes_in!E19=0,0,1000*11630*RES_hh_tes_in!E19/RES_hh_num_in!E19)</f>
        <v>324.39113928918925</v>
      </c>
      <c r="F19" s="72">
        <f>IF(RES_hh_tes_in!F19=0,0,1000*11630*RES_hh_tes_in!F19/RES_hh_num_in!F19)</f>
        <v>337.79606299682507</v>
      </c>
      <c r="G19" s="72">
        <f>IF(RES_hh_tes_in!G19=0,0,1000*11630*RES_hh_tes_in!G19/RES_hh_num_in!G19)</f>
        <v>393.96328114879998</v>
      </c>
      <c r="H19" s="72">
        <f>IF(RES_hh_tes_in!H19=0,0,1000*11630*RES_hh_tes_in!H19/RES_hh_num_in!H19)</f>
        <v>423.31465993382051</v>
      </c>
      <c r="I19" s="72">
        <f>IF(RES_hh_tes_in!I19=0,0,1000*11630*RES_hh_tes_in!I19/RES_hh_num_in!I19)</f>
        <v>385.22489053320675</v>
      </c>
      <c r="J19" s="72">
        <f>IF(RES_hh_tes_in!J19=0,0,1000*11630*RES_hh_tes_in!J19/RES_hh_num_in!J19)</f>
        <v>403.3415355840724</v>
      </c>
      <c r="K19" s="72">
        <f>IF(RES_hh_tes_in!K19=0,0,1000*11630*RES_hh_tes_in!K19/RES_hh_num_in!K19)</f>
        <v>429.60256542179667</v>
      </c>
      <c r="L19" s="72">
        <f>IF(RES_hh_tes_in!L19=0,0,1000*11630*RES_hh_tes_in!L19/RES_hh_num_in!L19)</f>
        <v>457.80580634376298</v>
      </c>
      <c r="M19" s="72">
        <f>IF(RES_hh_tes_in!M19=0,0,1000*11630*RES_hh_tes_in!M19/RES_hh_num_in!M19)</f>
        <v>495.42104086580787</v>
      </c>
      <c r="N19" s="72">
        <f>IF(RES_hh_tes_in!N19=0,0,1000*11630*RES_hh_tes_in!N19/RES_hh_num_in!N19)</f>
        <v>510.8787681103434</v>
      </c>
      <c r="O19" s="72">
        <f>IF(RES_hh_tes_in!O19=0,0,1000*11630*RES_hh_tes_in!O19/RES_hh_num_in!O19)</f>
        <v>479.05220051994161</v>
      </c>
      <c r="P19" s="72">
        <f>IF(RES_hh_tes_in!P19=0,0,1000*11630*RES_hh_tes_in!P19/RES_hh_num_in!P19)</f>
        <v>482.37540882291233</v>
      </c>
      <c r="Q19" s="72">
        <f>IF(RES_hh_tes_in!Q19=0,0,1000*11630*RES_hh_tes_in!Q19/RES_hh_num_in!Q19)</f>
        <v>458.23605376112204</v>
      </c>
      <c r="R19" s="72">
        <f>IF(RES_hh_tes_in!R19=0,0,1000*11630*RES_hh_tes_in!R19/RES_hh_num_in!R19)</f>
        <v>499.81600865549694</v>
      </c>
      <c r="S19" s="72">
        <f>IF(RES_hh_tes_in!S19=0,0,1000*11630*RES_hh_tes_in!S19/RES_hh_num_in!S19)</f>
        <v>527.21072053808678</v>
      </c>
      <c r="T19" s="72">
        <f>IF(RES_hh_tes_in!T19=0,0,1000*11630*RES_hh_tes_in!T19/RES_hh_num_in!T19)</f>
        <v>520.79384512770741</v>
      </c>
      <c r="U19" s="72">
        <f>IF(RES_hh_tes_in!U19=0,0,1000*11630*RES_hh_tes_in!U19/RES_hh_num_in!U19)</f>
        <v>489.064144464653</v>
      </c>
      <c r="V19" s="72">
        <f>IF(RES_hh_tes_in!V19=0,0,1000*11630*RES_hh_tes_in!V19/RES_hh_num_in!V19)</f>
        <v>453.27368173391034</v>
      </c>
      <c r="W19" s="72">
        <f>IF(RES_hh_tes_in!W19=0,0,1000*11630*RES_hh_tes_in!W19/RES_hh_num_in!W19)</f>
        <v>818.21732547393185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560.27119648369012</v>
      </c>
      <c r="H20" s="72">
        <f>IF(RES_hh_tes_in!H20=0,0,1000*11630*RES_hh_tes_in!H20/RES_hh_num_in!H20)</f>
        <v>421.77570387856872</v>
      </c>
      <c r="I20" s="72">
        <f>IF(RES_hh_tes_in!I20=0,0,1000*11630*RES_hh_tes_in!I20/RES_hh_num_in!I20)</f>
        <v>295.40417562508316</v>
      </c>
      <c r="J20" s="72">
        <f>IF(RES_hh_tes_in!J20=0,0,1000*11630*RES_hh_tes_in!J20/RES_hh_num_in!J20)</f>
        <v>383.61979507622823</v>
      </c>
      <c r="K20" s="72">
        <f>IF(RES_hh_tes_in!K20=0,0,1000*11630*RES_hh_tes_in!K20/RES_hh_num_in!K20)</f>
        <v>358.72579122583761</v>
      </c>
      <c r="L20" s="72">
        <f>IF(RES_hh_tes_in!L20=0,0,1000*11630*RES_hh_tes_in!L20/RES_hh_num_in!L20)</f>
        <v>477.11290546293822</v>
      </c>
      <c r="M20" s="72">
        <f>IF(RES_hh_tes_in!M20=0,0,1000*11630*RES_hh_tes_in!M20/RES_hh_num_in!M20)</f>
        <v>459.5527833852413</v>
      </c>
      <c r="N20" s="72">
        <f>IF(RES_hh_tes_in!N20=0,0,1000*11630*RES_hh_tes_in!N20/RES_hh_num_in!N20)</f>
        <v>600.71804525922175</v>
      </c>
      <c r="O20" s="72">
        <f>IF(RES_hh_tes_in!O20=0,0,1000*11630*RES_hh_tes_in!O20/RES_hh_num_in!O20)</f>
        <v>451.98841725545418</v>
      </c>
      <c r="P20" s="72">
        <f>IF(RES_hh_tes_in!P20=0,0,1000*11630*RES_hh_tes_in!P20/RES_hh_num_in!P20)</f>
        <v>506.76056183523838</v>
      </c>
      <c r="Q20" s="72">
        <f>IF(RES_hh_tes_in!Q20=0,0,1000*11630*RES_hh_tes_in!Q20/RES_hh_num_in!Q20)</f>
        <v>390.79027833330514</v>
      </c>
      <c r="R20" s="72">
        <f>IF(RES_hh_tes_in!R20=0,0,1000*11630*RES_hh_tes_in!R20/RES_hh_num_in!R20)</f>
        <v>502.89745041546433</v>
      </c>
      <c r="S20" s="72">
        <f>IF(RES_hh_tes_in!S20=0,0,1000*11630*RES_hh_tes_in!S20/RES_hh_num_in!S20)</f>
        <v>551.29194482226421</v>
      </c>
      <c r="T20" s="72">
        <f>IF(RES_hh_tes_in!T20=0,0,1000*11630*RES_hh_tes_in!T20/RES_hh_num_in!T20)</f>
        <v>547.73527634852985</v>
      </c>
      <c r="U20" s="72">
        <f>IF(RES_hh_tes_in!U20=0,0,1000*11630*RES_hh_tes_in!U20/RES_hh_num_in!U20)</f>
        <v>491.30660180051223</v>
      </c>
      <c r="V20" s="72">
        <f>IF(RES_hh_tes_in!V20=0,0,1000*11630*RES_hh_tes_in!V20/RES_hh_num_in!V20)</f>
        <v>479.04846901408763</v>
      </c>
      <c r="W20" s="72">
        <f>IF(RES_hh_tes_in!W20=0,0,1000*11630*RES_hh_tes_in!W20/RES_hh_num_in!W20)</f>
        <v>746.81591489684581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297.16624938052377</v>
      </c>
      <c r="D21" s="72">
        <f>IF(RES_hh_tes_in!D21=0,0,1000*11630*RES_hh_tes_in!D21/RES_hh_num_in!D21)</f>
        <v>274.03665119921777</v>
      </c>
      <c r="E21" s="72">
        <f>IF(RES_hh_tes_in!E21=0,0,1000*11630*RES_hh_tes_in!E21/RES_hh_num_in!E21)</f>
        <v>303.74348033758548</v>
      </c>
      <c r="F21" s="72">
        <f>IF(RES_hh_tes_in!F21=0,0,1000*11630*RES_hh_tes_in!F21/RES_hh_num_in!F21)</f>
        <v>369.791485710762</v>
      </c>
      <c r="G21" s="72">
        <f>IF(RES_hh_tes_in!G21=0,0,1000*11630*RES_hh_tes_in!G21/RES_hh_num_in!G21)</f>
        <v>386.88600183697338</v>
      </c>
      <c r="H21" s="72">
        <f>IF(RES_hh_tes_in!H21=0,0,1000*11630*RES_hh_tes_in!H21/RES_hh_num_in!H21)</f>
        <v>419.5847504791742</v>
      </c>
      <c r="I21" s="72">
        <f>IF(RES_hh_tes_in!I21=0,0,1000*11630*RES_hh_tes_in!I21/RES_hh_num_in!I21)</f>
        <v>420.3033895020119</v>
      </c>
      <c r="J21" s="72">
        <f>IF(RES_hh_tes_in!J21=0,0,1000*11630*RES_hh_tes_in!J21/RES_hh_num_in!J21)</f>
        <v>449.34739421439502</v>
      </c>
      <c r="K21" s="72">
        <f>IF(RES_hh_tes_in!K21=0,0,1000*11630*RES_hh_tes_in!K21/RES_hh_num_in!K21)</f>
        <v>451.44287809016504</v>
      </c>
      <c r="L21" s="72">
        <f>IF(RES_hh_tes_in!L21=0,0,1000*11630*RES_hh_tes_in!L21/RES_hh_num_in!L21)</f>
        <v>462.06385723707581</v>
      </c>
      <c r="M21" s="72">
        <f>IF(RES_hh_tes_in!M21=0,0,1000*11630*RES_hh_tes_in!M21/RES_hh_num_in!M21)</f>
        <v>478.58096971748881</v>
      </c>
      <c r="N21" s="72">
        <f>IF(RES_hh_tes_in!N21=0,0,1000*11630*RES_hh_tes_in!N21/RES_hh_num_in!N21)</f>
        <v>481.73460486812718</v>
      </c>
      <c r="O21" s="72">
        <f>IF(RES_hh_tes_in!O21=0,0,1000*11630*RES_hh_tes_in!O21/RES_hh_num_in!O21)</f>
        <v>452.443135049278</v>
      </c>
      <c r="P21" s="72">
        <f>IF(RES_hh_tes_in!P21=0,0,1000*11630*RES_hh_tes_in!P21/RES_hh_num_in!P21)</f>
        <v>472.52090715321742</v>
      </c>
      <c r="Q21" s="72">
        <f>IF(RES_hh_tes_in!Q21=0,0,1000*11630*RES_hh_tes_in!Q21/RES_hh_num_in!Q21)</f>
        <v>472.13952206991183</v>
      </c>
      <c r="R21" s="72">
        <f>IF(RES_hh_tes_in!R21=0,0,1000*11630*RES_hh_tes_in!R21/RES_hh_num_in!R21)</f>
        <v>527.4241537004275</v>
      </c>
      <c r="S21" s="72">
        <f>IF(RES_hh_tes_in!S21=0,0,1000*11630*RES_hh_tes_in!S21/RES_hh_num_in!S21)</f>
        <v>525.6392664857791</v>
      </c>
      <c r="T21" s="72">
        <f>IF(RES_hh_tes_in!T21=0,0,1000*11630*RES_hh_tes_in!T21/RES_hh_num_in!T21)</f>
        <v>516.98320225928001</v>
      </c>
      <c r="U21" s="72">
        <f>IF(RES_hh_tes_in!U21=0,0,1000*11630*RES_hh_tes_in!U21/RES_hh_num_in!U21)</f>
        <v>476.05081284513989</v>
      </c>
      <c r="V21" s="72">
        <f>IF(RES_hh_tes_in!V21=0,0,1000*11630*RES_hh_tes_in!V21/RES_hh_num_in!V21)</f>
        <v>474.3772249141698</v>
      </c>
      <c r="W21" s="72">
        <f>IF(RES_hh_tes_in!W21=0,0,1000*11630*RES_hh_tes_in!W21/RES_hh_num_in!W21)</f>
        <v>772.44931848387728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292.66713028465676</v>
      </c>
      <c r="D22" s="72">
        <f>IF(RES_hh_tes_in!D22=0,0,1000*11630*RES_hh_tes_in!D22/RES_hh_num_in!D22)</f>
        <v>288.86531550353817</v>
      </c>
      <c r="E22" s="72">
        <f>IF(RES_hh_tes_in!E22=0,0,1000*11630*RES_hh_tes_in!E22/RES_hh_num_in!E22)</f>
        <v>316.68916244076252</v>
      </c>
      <c r="F22" s="72">
        <f>IF(RES_hh_tes_in!F22=0,0,1000*11630*RES_hh_tes_in!F22/RES_hh_num_in!F22)</f>
        <v>352.07365175641291</v>
      </c>
      <c r="G22" s="72">
        <f>IF(RES_hh_tes_in!G22=0,0,1000*11630*RES_hh_tes_in!G22/RES_hh_num_in!G22)</f>
        <v>379.71687042607556</v>
      </c>
      <c r="H22" s="72">
        <f>IF(RES_hh_tes_in!H22=0,0,1000*11630*RES_hh_tes_in!H22/RES_hh_num_in!H22)</f>
        <v>402.59446515655225</v>
      </c>
      <c r="I22" s="72">
        <f>IF(RES_hh_tes_in!I22=0,0,1000*11630*RES_hh_tes_in!I22/RES_hh_num_in!I22)</f>
        <v>412.94704033794642</v>
      </c>
      <c r="J22" s="72">
        <f>IF(RES_hh_tes_in!J22=0,0,1000*11630*RES_hh_tes_in!J22/RES_hh_num_in!J22)</f>
        <v>440.50023871601542</v>
      </c>
      <c r="K22" s="72">
        <f>IF(RES_hh_tes_in!K22=0,0,1000*11630*RES_hh_tes_in!K22/RES_hh_num_in!K22)</f>
        <v>457.90079864561386</v>
      </c>
      <c r="L22" s="72">
        <f>IF(RES_hh_tes_in!L22=0,0,1000*11630*RES_hh_tes_in!L22/RES_hh_num_in!L22)</f>
        <v>450.09270754520043</v>
      </c>
      <c r="M22" s="72">
        <f>IF(RES_hh_tes_in!M22=0,0,1000*11630*RES_hh_tes_in!M22/RES_hh_num_in!M22)</f>
        <v>473.57914282154496</v>
      </c>
      <c r="N22" s="72">
        <f>IF(RES_hh_tes_in!N22=0,0,1000*11630*RES_hh_tes_in!N22/RES_hh_num_in!N22)</f>
        <v>488.4900085526686</v>
      </c>
      <c r="O22" s="72">
        <f>IF(RES_hh_tes_in!O22=0,0,1000*11630*RES_hh_tes_in!O22/RES_hh_num_in!O22)</f>
        <v>483.43127077267701</v>
      </c>
      <c r="P22" s="72">
        <f>IF(RES_hh_tes_in!P22=0,0,1000*11630*RES_hh_tes_in!P22/RES_hh_num_in!P22)</f>
        <v>486.91926159895888</v>
      </c>
      <c r="Q22" s="72">
        <f>IF(RES_hh_tes_in!Q22=0,0,1000*11630*RES_hh_tes_in!Q22/RES_hh_num_in!Q22)</f>
        <v>493.64430179708177</v>
      </c>
      <c r="R22" s="72">
        <f>IF(RES_hh_tes_in!R22=0,0,1000*11630*RES_hh_tes_in!R22/RES_hh_num_in!R22)</f>
        <v>505.23582910856379</v>
      </c>
      <c r="S22" s="72">
        <f>IF(RES_hh_tes_in!S22=0,0,1000*11630*RES_hh_tes_in!S22/RES_hh_num_in!S22)</f>
        <v>507.47455870482088</v>
      </c>
      <c r="T22" s="72">
        <f>IF(RES_hh_tes_in!T22=0,0,1000*11630*RES_hh_tes_in!T22/RES_hh_num_in!T22)</f>
        <v>506.17861406429751</v>
      </c>
      <c r="U22" s="72">
        <f>IF(RES_hh_tes_in!U22=0,0,1000*11630*RES_hh_tes_in!U22/RES_hh_num_in!U22)</f>
        <v>490.33611085025325</v>
      </c>
      <c r="V22" s="72">
        <f>IF(RES_hh_tes_in!V22=0,0,1000*11630*RES_hh_tes_in!V22/RES_hh_num_in!V22)</f>
        <v>481.14248391310991</v>
      </c>
      <c r="W22" s="72">
        <f>IF(RES_hh_tes_in!W22=0,0,1000*11630*RES_hh_tes_in!W22/RES_hh_num_in!W22)</f>
        <v>723.86163884638017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298.03460659551109</v>
      </c>
      <c r="D24" s="72">
        <f>IF(RES_hh_tes_in!D24=0,0,1000*11630*RES_hh_tes_in!D24/RES_hh_num_in!D24)</f>
        <v>285.54995903854416</v>
      </c>
      <c r="E24" s="72">
        <f>IF(RES_hh_tes_in!E24=0,0,1000*11630*RES_hh_tes_in!E24/RES_hh_num_in!E24)</f>
        <v>308.99244164325836</v>
      </c>
      <c r="F24" s="72">
        <f>IF(RES_hh_tes_in!F24=0,0,1000*11630*RES_hh_tes_in!F24/RES_hh_num_in!F24)</f>
        <v>361.83161480151455</v>
      </c>
      <c r="G24" s="72">
        <f>IF(RES_hh_tes_in!G24=0,0,1000*11630*RES_hh_tes_in!G24/RES_hh_num_in!G24)</f>
        <v>376.4203033627486</v>
      </c>
      <c r="H24" s="72">
        <f>IF(RES_hh_tes_in!H24=0,0,1000*11630*RES_hh_tes_in!H24/RES_hh_num_in!H24)</f>
        <v>438.90050033448222</v>
      </c>
      <c r="I24" s="72">
        <f>IF(RES_hh_tes_in!I24=0,0,1000*11630*RES_hh_tes_in!I24/RES_hh_num_in!I24)</f>
        <v>410.05673719125582</v>
      </c>
      <c r="J24" s="72">
        <f>IF(RES_hh_tes_in!J24=0,0,1000*11630*RES_hh_tes_in!J24/RES_hh_num_in!J24)</f>
        <v>443.50713213439633</v>
      </c>
      <c r="K24" s="72">
        <f>IF(RES_hh_tes_in!K24=0,0,1000*11630*RES_hh_tes_in!K24/RES_hh_num_in!K24)</f>
        <v>464.59849763805022</v>
      </c>
      <c r="L24" s="72">
        <f>IF(RES_hh_tes_in!L24=0,0,1000*11630*RES_hh_tes_in!L24/RES_hh_num_in!L24)</f>
        <v>440.55328457711892</v>
      </c>
      <c r="M24" s="72">
        <f>IF(RES_hh_tes_in!M24=0,0,1000*11630*RES_hh_tes_in!M24/RES_hh_num_in!M24)</f>
        <v>466.33428285181463</v>
      </c>
      <c r="N24" s="72">
        <f>IF(RES_hh_tes_in!N24=0,0,1000*11630*RES_hh_tes_in!N24/RES_hh_num_in!N24)</f>
        <v>494.02218315083729</v>
      </c>
      <c r="O24" s="72">
        <f>IF(RES_hh_tes_in!O24=0,0,1000*11630*RES_hh_tes_in!O24/RES_hh_num_in!O24)</f>
        <v>465.06639178880073</v>
      </c>
      <c r="P24" s="72">
        <f>IF(RES_hh_tes_in!P24=0,0,1000*11630*RES_hh_tes_in!P24/RES_hh_num_in!P24)</f>
        <v>488.86777645398411</v>
      </c>
      <c r="Q24" s="72">
        <f>IF(RES_hh_tes_in!Q24=0,0,1000*11630*RES_hh_tes_in!Q24/RES_hh_num_in!Q24)</f>
        <v>479.67418937328688</v>
      </c>
      <c r="R24" s="72">
        <f>IF(RES_hh_tes_in!R24=0,0,1000*11630*RES_hh_tes_in!R24/RES_hh_num_in!R24)</f>
        <v>514.69542981056327</v>
      </c>
      <c r="S24" s="72">
        <f>IF(RES_hh_tes_in!S24=0,0,1000*11630*RES_hh_tes_in!S24/RES_hh_num_in!S24)</f>
        <v>520.23647182985167</v>
      </c>
      <c r="T24" s="72">
        <f>IF(RES_hh_tes_in!T24=0,0,1000*11630*RES_hh_tes_in!T24/RES_hh_num_in!T24)</f>
        <v>519.25914822093148</v>
      </c>
      <c r="U24" s="72">
        <f>IF(RES_hh_tes_in!U24=0,0,1000*11630*RES_hh_tes_in!U24/RES_hh_num_in!U24)</f>
        <v>494.65826865256008</v>
      </c>
      <c r="V24" s="72">
        <f>IF(RES_hh_tes_in!V24=0,0,1000*11630*RES_hh_tes_in!V24/RES_hh_num_in!V24)</f>
        <v>469.3037982285839</v>
      </c>
      <c r="W24" s="72">
        <f>IF(RES_hh_tes_in!W24=0,0,1000*11630*RES_hh_tes_in!W24/RES_hh_num_in!W24)</f>
        <v>737.51779805825174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321.40862744156055</v>
      </c>
      <c r="D25" s="74">
        <f>IF(RES_hh_tes_in!D25=0,0,1000*11630*RES_hh_tes_in!D25/RES_hh_num_in!D25)</f>
        <v>242.86506120582783</v>
      </c>
      <c r="E25" s="74">
        <f>IF(RES_hh_tes_in!E25=0,0,1000*11630*RES_hh_tes_in!E25/RES_hh_num_in!E25)</f>
        <v>270.43916653853461</v>
      </c>
      <c r="F25" s="74">
        <f>IF(RES_hh_tes_in!F25=0,0,1000*11630*RES_hh_tes_in!F25/RES_hh_num_in!F25)</f>
        <v>385.47016535186327</v>
      </c>
      <c r="G25" s="74">
        <f>IF(RES_hh_tes_in!G25=0,0,1000*11630*RES_hh_tes_in!G25/RES_hh_num_in!G25)</f>
        <v>385.56079790455919</v>
      </c>
      <c r="H25" s="74">
        <f>IF(RES_hh_tes_in!H25=0,0,1000*11630*RES_hh_tes_in!H25/RES_hh_num_in!H25)</f>
        <v>463.42542042831701</v>
      </c>
      <c r="I25" s="74">
        <f>IF(RES_hh_tes_in!I25=0,0,1000*11630*RES_hh_tes_in!I25/RES_hh_num_in!I25)</f>
        <v>384.21320395522861</v>
      </c>
      <c r="J25" s="74">
        <f>IF(RES_hh_tes_in!J25=0,0,1000*11630*RES_hh_tes_in!J25/RES_hh_num_in!J25)</f>
        <v>471.01619266251618</v>
      </c>
      <c r="K25" s="74">
        <f>IF(RES_hh_tes_in!K25=0,0,1000*11630*RES_hh_tes_in!K25/RES_hh_num_in!K25)</f>
        <v>499.65420912696186</v>
      </c>
      <c r="L25" s="74">
        <f>IF(RES_hh_tes_in!L25=0,0,1000*11630*RES_hh_tes_in!L25/RES_hh_num_in!L25)</f>
        <v>397.35202815278694</v>
      </c>
      <c r="M25" s="74">
        <f>IF(RES_hh_tes_in!M25=0,0,1000*11630*RES_hh_tes_in!M25/RES_hh_num_in!M25)</f>
        <v>456.70484768387161</v>
      </c>
      <c r="N25" s="74">
        <f>IF(RES_hh_tes_in!N25=0,0,1000*11630*RES_hh_tes_in!N25/RES_hh_num_in!N25)</f>
        <v>489.51464772065776</v>
      </c>
      <c r="O25" s="74">
        <f>IF(RES_hh_tes_in!O25=0,0,1000*11630*RES_hh_tes_in!O25/RES_hh_num_in!O25)</f>
        <v>437.31893712919691</v>
      </c>
      <c r="P25" s="74">
        <f>IF(RES_hh_tes_in!P25=0,0,1000*11630*RES_hh_tes_in!P25/RES_hh_num_in!P25)</f>
        <v>496.14971599763857</v>
      </c>
      <c r="Q25" s="74">
        <f>IF(RES_hh_tes_in!Q25=0,0,1000*11630*RES_hh_tes_in!Q25/RES_hh_num_in!Q25)</f>
        <v>487.33059112904397</v>
      </c>
      <c r="R25" s="74">
        <f>IF(RES_hh_tes_in!R25=0,0,1000*11630*RES_hh_tes_in!R25/RES_hh_num_in!R25)</f>
        <v>512.57704077003166</v>
      </c>
      <c r="S25" s="74">
        <f>IF(RES_hh_tes_in!S25=0,0,1000*11630*RES_hh_tes_in!S25/RES_hh_num_in!S25)</f>
        <v>517.75567332775984</v>
      </c>
      <c r="T25" s="74">
        <f>IF(RES_hh_tes_in!T25=0,0,1000*11630*RES_hh_tes_in!T25/RES_hh_num_in!T25)</f>
        <v>524.29219321849837</v>
      </c>
      <c r="U25" s="74">
        <f>IF(RES_hh_tes_in!U25=0,0,1000*11630*RES_hh_tes_in!U25/RES_hh_num_in!U25)</f>
        <v>483.9167063930812</v>
      </c>
      <c r="V25" s="74">
        <f>IF(RES_hh_tes_in!V25=0,0,1000*11630*RES_hh_tes_in!V25/RES_hh_num_in!V25)</f>
        <v>483.97651287297572</v>
      </c>
      <c r="W25" s="74">
        <f>IF(RES_hh_tes_in!W25=0,0,1000*11630*RES_hh_tes_in!W25/RES_hh_num_in!W25)</f>
        <v>746.71803558939746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452.7502076345296</v>
      </c>
      <c r="D27" s="69">
        <f>IF(RES_hh_tes_in!D27=0,0,1000*11630*RES_hh_tes_in!D27/RES_hh_num_in!D27)</f>
        <v>412.81244063259857</v>
      </c>
      <c r="E27" s="69">
        <f>IF(RES_hh_tes_in!E27=0,0,1000*11630*RES_hh_tes_in!E27/RES_hh_num_in!E27)</f>
        <v>431.57079022199036</v>
      </c>
      <c r="F27" s="69">
        <f>IF(RES_hh_tes_in!F27=0,0,1000*11630*RES_hh_tes_in!F27/RES_hh_num_in!F27)</f>
        <v>479.39952206157011</v>
      </c>
      <c r="G27" s="69">
        <f>IF(RES_hh_tes_in!G27=0,0,1000*11630*RES_hh_tes_in!G27/RES_hh_num_in!G27)</f>
        <v>445.58018006122074</v>
      </c>
      <c r="H27" s="69">
        <f>IF(RES_hh_tes_in!H27=0,0,1000*11630*RES_hh_tes_in!H27/RES_hh_num_in!H27)</f>
        <v>509.42061806739258</v>
      </c>
      <c r="I27" s="69">
        <f>IF(RES_hh_tes_in!I27=0,0,1000*11630*RES_hh_tes_in!I27/RES_hh_num_in!I27)</f>
        <v>552.26765288485342</v>
      </c>
      <c r="J27" s="69">
        <f>IF(RES_hh_tes_in!J27=0,0,1000*11630*RES_hh_tes_in!J27/RES_hh_num_in!J27)</f>
        <v>573.7178134005635</v>
      </c>
      <c r="K27" s="69">
        <f>IF(RES_hh_tes_in!K27=0,0,1000*11630*RES_hh_tes_in!K27/RES_hh_num_in!K27)</f>
        <v>505.13535466843172</v>
      </c>
      <c r="L27" s="69">
        <f>IF(RES_hh_tes_in!L27=0,0,1000*11630*RES_hh_tes_in!L27/RES_hh_num_in!L27)</f>
        <v>471.96293401356405</v>
      </c>
      <c r="M27" s="69">
        <f>IF(RES_hh_tes_in!M27=0,0,1000*11630*RES_hh_tes_in!M27/RES_hh_num_in!M27)</f>
        <v>511.52199748282942</v>
      </c>
      <c r="N27" s="69">
        <f>IF(RES_hh_tes_in!N27=0,0,1000*11630*RES_hh_tes_in!N27/RES_hh_num_in!N27)</f>
        <v>511.75791833790117</v>
      </c>
      <c r="O27" s="69">
        <f>IF(RES_hh_tes_in!O27=0,0,1000*11630*RES_hh_tes_in!O27/RES_hh_num_in!O27)</f>
        <v>452.08690433306424</v>
      </c>
      <c r="P27" s="69">
        <f>IF(RES_hh_tes_in!P27=0,0,1000*11630*RES_hh_tes_in!P27/RES_hh_num_in!P27)</f>
        <v>432.55637001014185</v>
      </c>
      <c r="Q27" s="69">
        <f>IF(RES_hh_tes_in!Q27=0,0,1000*11630*RES_hh_tes_in!Q27/RES_hh_num_in!Q27)</f>
        <v>341.23824428747167</v>
      </c>
      <c r="R27" s="69">
        <f>IF(RES_hh_tes_in!R27=0,0,1000*11630*RES_hh_tes_in!R27/RES_hh_num_in!R27)</f>
        <v>354.33949716272861</v>
      </c>
      <c r="S27" s="69">
        <f>IF(RES_hh_tes_in!S27=0,0,1000*11630*RES_hh_tes_in!S27/RES_hh_num_in!S27)</f>
        <v>341.85220020671818</v>
      </c>
      <c r="T27" s="69">
        <f>IF(RES_hh_tes_in!T27=0,0,1000*11630*RES_hh_tes_in!T27/RES_hh_num_in!T27)</f>
        <v>400.80689740763017</v>
      </c>
      <c r="U27" s="69">
        <f>IF(RES_hh_tes_in!U27=0,0,1000*11630*RES_hh_tes_in!U27/RES_hh_num_in!U27)</f>
        <v>413.92466731304501</v>
      </c>
      <c r="V27" s="69">
        <f>IF(RES_hh_tes_in!V27=0,0,1000*11630*RES_hh_tes_in!V27/RES_hh_num_in!V27)</f>
        <v>380.75856730724342</v>
      </c>
      <c r="W27" s="69">
        <f>IF(RES_hh_tes_in!W27=0,0,1000*11630*RES_hh_tes_in!W27/RES_hh_num_in!W27)</f>
        <v>426.61586941070539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416.52660829780893</v>
      </c>
      <c r="D28" s="72">
        <f>IF(RES_hh_tes_in!D28=0,0,1000*11630*RES_hh_tes_in!D28/RES_hh_num_in!D28)</f>
        <v>448.80797186369824</v>
      </c>
      <c r="E28" s="72">
        <f>IF(RES_hh_tes_in!E28=0,0,1000*11630*RES_hh_tes_in!E28/RES_hh_num_in!E28)</f>
        <v>486.18962306033353</v>
      </c>
      <c r="F28" s="72">
        <f>IF(RES_hh_tes_in!F28=0,0,1000*11630*RES_hh_tes_in!F28/RES_hh_num_in!F28)</f>
        <v>431.92207482581318</v>
      </c>
      <c r="G28" s="72">
        <f>IF(RES_hh_tes_in!G28=0,0,1000*11630*RES_hh_tes_in!G28/RES_hh_num_in!G28)</f>
        <v>452.87185970847753</v>
      </c>
      <c r="H28" s="72">
        <f>IF(RES_hh_tes_in!H28=0,0,1000*11630*RES_hh_tes_in!H28/RES_hh_num_in!H28)</f>
        <v>532.92992521081749</v>
      </c>
      <c r="I28" s="72">
        <f>IF(RES_hh_tes_in!I28=0,0,1000*11630*RES_hh_tes_in!I28/RES_hh_num_in!I28)</f>
        <v>525.50312838814773</v>
      </c>
      <c r="J28" s="72">
        <f>IF(RES_hh_tes_in!J28=0,0,1000*11630*RES_hh_tes_in!J28/RES_hh_num_in!J28)</f>
        <v>537.20191848303716</v>
      </c>
      <c r="K28" s="72">
        <f>IF(RES_hh_tes_in!K28=0,0,1000*11630*RES_hh_tes_in!K28/RES_hh_num_in!K28)</f>
        <v>453.73395588847615</v>
      </c>
      <c r="L28" s="72">
        <f>IF(RES_hh_tes_in!L28=0,0,1000*11630*RES_hh_tes_in!L28/RES_hh_num_in!L28)</f>
        <v>500.7027018328028</v>
      </c>
      <c r="M28" s="72">
        <f>IF(RES_hh_tes_in!M28=0,0,1000*11630*RES_hh_tes_in!M28/RES_hh_num_in!M28)</f>
        <v>517.05724726867322</v>
      </c>
      <c r="N28" s="72">
        <f>IF(RES_hh_tes_in!N28=0,0,1000*11630*RES_hh_tes_in!N28/RES_hh_num_in!N28)</f>
        <v>488.57932763060961</v>
      </c>
      <c r="O28" s="72">
        <f>IF(RES_hh_tes_in!O28=0,0,1000*11630*RES_hh_tes_in!O28/RES_hh_num_in!O28)</f>
        <v>476.19596655492046</v>
      </c>
      <c r="P28" s="72">
        <f>IF(RES_hh_tes_in!P28=0,0,1000*11630*RES_hh_tes_in!P28/RES_hh_num_in!P28)</f>
        <v>421.44577862943191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380.08621159938116</v>
      </c>
      <c r="S28" s="72">
        <f>IF(RES_hh_tes_in!S28=0,0,1000*11630*RES_hh_tes_in!S28/RES_hh_num_in!S28)</f>
        <v>428.20125600045191</v>
      </c>
      <c r="T28" s="72">
        <f>IF(RES_hh_tes_in!T28=0,0,1000*11630*RES_hh_tes_in!T28/RES_hh_num_in!T28)</f>
        <v>449.69153403556822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437.80215981782942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449.09553403993579</v>
      </c>
      <c r="D29" s="72">
        <f>IF(RES_hh_tes_in!D29=0,0,1000*11630*RES_hh_tes_in!D29/RES_hh_num_in!D29)</f>
        <v>448.36400817856372</v>
      </c>
      <c r="E29" s="72">
        <f>IF(RES_hh_tes_in!E29=0,0,1000*11630*RES_hh_tes_in!E29/RES_hh_num_in!E29)</f>
        <v>459.95208561393105</v>
      </c>
      <c r="F29" s="72">
        <f>IF(RES_hh_tes_in!F29=0,0,1000*11630*RES_hh_tes_in!F29/RES_hh_num_in!F29)</f>
        <v>445.07245339237511</v>
      </c>
      <c r="G29" s="72">
        <f>IF(RES_hh_tes_in!G29=0,0,1000*11630*RES_hh_tes_in!G29/RES_hh_num_in!G29)</f>
        <v>489.90917833857577</v>
      </c>
      <c r="H29" s="72">
        <f>IF(RES_hh_tes_in!H29=0,0,1000*11630*RES_hh_tes_in!H29/RES_hh_num_in!H29)</f>
        <v>533.46448088595514</v>
      </c>
      <c r="I29" s="72">
        <f>IF(RES_hh_tes_in!I29=0,0,1000*11630*RES_hh_tes_in!I29/RES_hh_num_in!I29)</f>
        <v>452.77199251587399</v>
      </c>
      <c r="J29" s="72">
        <f>IF(RES_hh_tes_in!J29=0,0,1000*11630*RES_hh_tes_in!J29/RES_hh_num_in!J29)</f>
        <v>488.28667601791767</v>
      </c>
      <c r="K29" s="72">
        <f>IF(RES_hh_tes_in!K29=0,0,1000*11630*RES_hh_tes_in!K29/RES_hh_num_in!K29)</f>
        <v>487.49255301728914</v>
      </c>
      <c r="L29" s="72">
        <f>IF(RES_hh_tes_in!L29=0,0,1000*11630*RES_hh_tes_in!L29/RES_hh_num_in!L29)</f>
        <v>481.63692142053162</v>
      </c>
      <c r="M29" s="72">
        <f>IF(RES_hh_tes_in!M29=0,0,1000*11630*RES_hh_tes_in!M29/RES_hh_num_in!M29)</f>
        <v>521.9257591872539</v>
      </c>
      <c r="N29" s="72">
        <f>IF(RES_hh_tes_in!N29=0,0,1000*11630*RES_hh_tes_in!N29/RES_hh_num_in!N29)</f>
        <v>527.40465838944908</v>
      </c>
      <c r="O29" s="72">
        <f>IF(RES_hh_tes_in!O29=0,0,1000*11630*RES_hh_tes_in!O29/RES_hh_num_in!O29)</f>
        <v>444.48472015735149</v>
      </c>
      <c r="P29" s="72">
        <f>IF(RES_hh_tes_in!P29=0,0,1000*11630*RES_hh_tes_in!P29/RES_hh_num_in!P29)</f>
        <v>413.16922144727835</v>
      </c>
      <c r="Q29" s="72">
        <f>IF(RES_hh_tes_in!Q29=0,0,1000*11630*RES_hh_tes_in!Q29/RES_hh_num_in!Q29)</f>
        <v>337.91485574264743</v>
      </c>
      <c r="R29" s="72">
        <f>IF(RES_hh_tes_in!R29=0,0,1000*11630*RES_hh_tes_in!R29/RES_hh_num_in!R29)</f>
        <v>363.87140874857147</v>
      </c>
      <c r="S29" s="72">
        <f>IF(RES_hh_tes_in!S29=0,0,1000*11630*RES_hh_tes_in!S29/RES_hh_num_in!S29)</f>
        <v>396.23536855390705</v>
      </c>
      <c r="T29" s="72">
        <f>IF(RES_hh_tes_in!T29=0,0,1000*11630*RES_hh_tes_in!T29/RES_hh_num_in!T29)</f>
        <v>381.87332058716424</v>
      </c>
      <c r="U29" s="72">
        <f>IF(RES_hh_tes_in!U29=0,0,1000*11630*RES_hh_tes_in!U29/RES_hh_num_in!U29)</f>
        <v>440.27826438573732</v>
      </c>
      <c r="V29" s="72">
        <f>IF(RES_hh_tes_in!V29=0,0,1000*11630*RES_hh_tes_in!V29/RES_hh_num_in!V29)</f>
        <v>412.30428922895703</v>
      </c>
      <c r="W29" s="72">
        <f>IF(RES_hh_tes_in!W29=0,0,1000*11630*RES_hh_tes_in!W29/RES_hh_num_in!W29)</f>
        <v>379.52937725414881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451.00511959126476</v>
      </c>
      <c r="D30" s="72">
        <f>IF(RES_hh_tes_in!D30=0,0,1000*11630*RES_hh_tes_in!D30/RES_hh_num_in!D30)</f>
        <v>420.40999156214002</v>
      </c>
      <c r="E30" s="72">
        <f>IF(RES_hh_tes_in!E30=0,0,1000*11630*RES_hh_tes_in!E30/RES_hh_num_in!E30)</f>
        <v>442.2850119985456</v>
      </c>
      <c r="F30" s="72">
        <f>IF(RES_hh_tes_in!F30=0,0,1000*11630*RES_hh_tes_in!F30/RES_hh_num_in!F30)</f>
        <v>469.50945214241278</v>
      </c>
      <c r="G30" s="72">
        <f>IF(RES_hh_tes_in!G30=0,0,1000*11630*RES_hh_tes_in!G30/RES_hh_num_in!G30)</f>
        <v>475.42389208708937</v>
      </c>
      <c r="H30" s="72">
        <f>IF(RES_hh_tes_in!H30=0,0,1000*11630*RES_hh_tes_in!H30/RES_hh_num_in!H30)</f>
        <v>502.74659702836675</v>
      </c>
      <c r="I30" s="72">
        <f>IF(RES_hh_tes_in!I30=0,0,1000*11630*RES_hh_tes_in!I30/RES_hh_num_in!I30)</f>
        <v>525.3065987167023</v>
      </c>
      <c r="J30" s="72">
        <f>IF(RES_hh_tes_in!J30=0,0,1000*11630*RES_hh_tes_in!J30/RES_hh_num_in!J30)</f>
        <v>553.26874060630644</v>
      </c>
      <c r="K30" s="72">
        <f>IF(RES_hh_tes_in!K30=0,0,1000*11630*RES_hh_tes_in!K30/RES_hh_num_in!K30)</f>
        <v>514.12711609813528</v>
      </c>
      <c r="L30" s="72">
        <f>IF(RES_hh_tes_in!L30=0,0,1000*11630*RES_hh_tes_in!L30/RES_hh_num_in!L30)</f>
        <v>477.60803010335775</v>
      </c>
      <c r="M30" s="72">
        <f>IF(RES_hh_tes_in!M30=0,0,1000*11630*RES_hh_tes_in!M30/RES_hh_num_in!M30)</f>
        <v>514.21812618422211</v>
      </c>
      <c r="N30" s="72">
        <f>IF(RES_hh_tes_in!N30=0,0,1000*11630*RES_hh_tes_in!N30/RES_hh_num_in!N30)</f>
        <v>499.93391385783104</v>
      </c>
      <c r="O30" s="72">
        <f>IF(RES_hh_tes_in!O30=0,0,1000*11630*RES_hh_tes_in!O30/RES_hh_num_in!O30)</f>
        <v>435.93202078221748</v>
      </c>
      <c r="P30" s="72">
        <f>IF(RES_hh_tes_in!P30=0,0,1000*11630*RES_hh_tes_in!P30/RES_hh_num_in!P30)</f>
        <v>415.55328635531384</v>
      </c>
      <c r="Q30" s="72">
        <f>IF(RES_hh_tes_in!Q30=0,0,1000*11630*RES_hh_tes_in!Q30/RES_hh_num_in!Q30)</f>
        <v>335.76173138806308</v>
      </c>
      <c r="R30" s="72">
        <f>IF(RES_hh_tes_in!R30=0,0,1000*11630*RES_hh_tes_in!R30/RES_hh_num_in!R30)</f>
        <v>361.81564645198256</v>
      </c>
      <c r="S30" s="72">
        <f>IF(RES_hh_tes_in!S30=0,0,1000*11630*RES_hh_tes_in!S30/RES_hh_num_in!S30)</f>
        <v>334.46046848002231</v>
      </c>
      <c r="T30" s="72">
        <f>IF(RES_hh_tes_in!T30=0,0,1000*11630*RES_hh_tes_in!T30/RES_hh_num_in!T30)</f>
        <v>401.72219897989385</v>
      </c>
      <c r="U30" s="72">
        <f>IF(RES_hh_tes_in!U30=0,0,1000*11630*RES_hh_tes_in!U30/RES_hh_num_in!U30)</f>
        <v>405.55699346983033</v>
      </c>
      <c r="V30" s="72">
        <f>IF(RES_hh_tes_in!V30=0,0,1000*11630*RES_hh_tes_in!V30/RES_hh_num_in!V30)</f>
        <v>389.70894307372816</v>
      </c>
      <c r="W30" s="72">
        <f>IF(RES_hh_tes_in!W30=0,0,1000*11630*RES_hh_tes_in!W30/RES_hh_num_in!W30)</f>
        <v>428.94509067170196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452.94768236403729</v>
      </c>
      <c r="D31" s="72">
        <f>IF(RES_hh_tes_in!D31=0,0,1000*11630*RES_hh_tes_in!D31/RES_hh_num_in!D31)</f>
        <v>433.29468811074349</v>
      </c>
      <c r="E31" s="72">
        <f>IF(RES_hh_tes_in!E31=0,0,1000*11630*RES_hh_tes_in!E31/RES_hh_num_in!E31)</f>
        <v>446.69624611198356</v>
      </c>
      <c r="F31" s="72">
        <f>IF(RES_hh_tes_in!F31=0,0,1000*11630*RES_hh_tes_in!F31/RES_hh_num_in!F31)</f>
        <v>463.76808513854451</v>
      </c>
      <c r="G31" s="72">
        <f>IF(RES_hh_tes_in!G31=0,0,1000*11630*RES_hh_tes_in!G31/RES_hh_num_in!G31)</f>
        <v>478.84856270621094</v>
      </c>
      <c r="H31" s="72">
        <f>IF(RES_hh_tes_in!H31=0,0,1000*11630*RES_hh_tes_in!H31/RES_hh_num_in!H31)</f>
        <v>508.82224754642846</v>
      </c>
      <c r="I31" s="72">
        <f>IF(RES_hh_tes_in!I31=0,0,1000*11630*RES_hh_tes_in!I31/RES_hh_num_in!I31)</f>
        <v>494.17135365059983</v>
      </c>
      <c r="J31" s="72">
        <f>IF(RES_hh_tes_in!J31=0,0,1000*11630*RES_hh_tes_in!J31/RES_hh_num_in!J31)</f>
        <v>535.9135753363106</v>
      </c>
      <c r="K31" s="72">
        <f>IF(RES_hh_tes_in!K31=0,0,1000*11630*RES_hh_tes_in!K31/RES_hh_num_in!K31)</f>
        <v>521.28786880739472</v>
      </c>
      <c r="L31" s="72">
        <f>IF(RES_hh_tes_in!L31=0,0,1000*11630*RES_hh_tes_in!L31/RES_hh_num_in!L31)</f>
        <v>476.41495262480578</v>
      </c>
      <c r="M31" s="72">
        <f>IF(RES_hh_tes_in!M31=0,0,1000*11630*RES_hh_tes_in!M31/RES_hh_num_in!M31)</f>
        <v>498.25249979733223</v>
      </c>
      <c r="N31" s="72">
        <f>IF(RES_hh_tes_in!N31=0,0,1000*11630*RES_hh_tes_in!N31/RES_hh_num_in!N31)</f>
        <v>494.33651296473306</v>
      </c>
      <c r="O31" s="72">
        <f>IF(RES_hh_tes_in!O31=0,0,1000*11630*RES_hh_tes_in!O31/RES_hh_num_in!O31)</f>
        <v>442.03045395481996</v>
      </c>
      <c r="P31" s="72">
        <f>IF(RES_hh_tes_in!P31=0,0,1000*11630*RES_hh_tes_in!P31/RES_hh_num_in!P31)</f>
        <v>410.86419476017073</v>
      </c>
      <c r="Q31" s="72">
        <f>IF(RES_hh_tes_in!Q31=0,0,1000*11630*RES_hh_tes_in!Q31/RES_hh_num_in!Q31)</f>
        <v>368.65921853972395</v>
      </c>
      <c r="R31" s="72">
        <f>IF(RES_hh_tes_in!R31=0,0,1000*11630*RES_hh_tes_in!R31/RES_hh_num_in!R31)</f>
        <v>359.44243772284335</v>
      </c>
      <c r="S31" s="72">
        <f>IF(RES_hh_tes_in!S31=0,0,1000*11630*RES_hh_tes_in!S31/RES_hh_num_in!S31)</f>
        <v>359.96365622417466</v>
      </c>
      <c r="T31" s="72">
        <f>IF(RES_hh_tes_in!T31=0,0,1000*11630*RES_hh_tes_in!T31/RES_hh_num_in!T31)</f>
        <v>383.93298544396413</v>
      </c>
      <c r="U31" s="72">
        <f>IF(RES_hh_tes_in!U31=0,0,1000*11630*RES_hh_tes_in!U31/RES_hh_num_in!U31)</f>
        <v>397.03073565576807</v>
      </c>
      <c r="V31" s="72">
        <f>IF(RES_hh_tes_in!V31=0,0,1000*11630*RES_hh_tes_in!V31/RES_hh_num_in!V31)</f>
        <v>392.38161803019364</v>
      </c>
      <c r="W31" s="72">
        <f>IF(RES_hh_tes_in!W31=0,0,1000*11630*RES_hh_tes_in!W31/RES_hh_num_in!W31)</f>
        <v>414.66888825876646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512.03403743259412</v>
      </c>
      <c r="D32" s="77">
        <f>IF(RES_hh_tes_in!D32=0,0,1000*11630*RES_hh_tes_in!D32/RES_hh_num_in!D32)</f>
        <v>258.46626537962135</v>
      </c>
      <c r="E32" s="77">
        <f>IF(RES_hh_tes_in!E32=0,0,1000*11630*RES_hh_tes_in!E32/RES_hh_num_in!E32)</f>
        <v>368.72654187826799</v>
      </c>
      <c r="F32" s="77">
        <f>IF(RES_hh_tes_in!F32=0,0,1000*11630*RES_hh_tes_in!F32/RES_hh_num_in!F32)</f>
        <v>516.77699248450551</v>
      </c>
      <c r="G32" s="77">
        <f>IF(RES_hh_tes_in!G32=0,0,1000*11630*RES_hh_tes_in!G32/RES_hh_num_in!G32)</f>
        <v>392.74929685693371</v>
      </c>
      <c r="H32" s="77">
        <f>IF(RES_hh_tes_in!H32=0,0,1000*11630*RES_hh_tes_in!H32/RES_hh_num_in!H32)</f>
        <v>502.6169652074189</v>
      </c>
      <c r="I32" s="77">
        <f>IF(RES_hh_tes_in!I32=0,0,1000*11630*RES_hh_tes_in!I32/RES_hh_num_in!I32)</f>
        <v>568.9656978827079</v>
      </c>
      <c r="J32" s="77">
        <f>IF(RES_hh_tes_in!J32=0,0,1000*11630*RES_hh_tes_in!J32/RES_hh_num_in!J32)</f>
        <v>603.3036940630551</v>
      </c>
      <c r="K32" s="77">
        <f>IF(RES_hh_tes_in!K32=0,0,1000*11630*RES_hh_tes_in!K32/RES_hh_num_in!K32)</f>
        <v>568.69275074493362</v>
      </c>
      <c r="L32" s="77">
        <f>IF(RES_hh_tes_in!L32=0,0,1000*11630*RES_hh_tes_in!L32/RES_hh_num_in!L32)</f>
        <v>420.01281236092956</v>
      </c>
      <c r="M32" s="77">
        <f>IF(RES_hh_tes_in!M32=0,0,1000*11630*RES_hh_tes_in!M32/RES_hh_num_in!M32)</f>
        <v>488.23959624579828</v>
      </c>
      <c r="N32" s="77">
        <f>IF(RES_hh_tes_in!N32=0,0,1000*11630*RES_hh_tes_in!N32/RES_hh_num_in!N32)</f>
        <v>502.26498752133864</v>
      </c>
      <c r="O32" s="77">
        <f>IF(RES_hh_tes_in!O32=0,0,1000*11630*RES_hh_tes_in!O32/RES_hh_num_in!O32)</f>
        <v>460.42244344598407</v>
      </c>
      <c r="P32" s="77">
        <f>IF(RES_hh_tes_in!P32=0,0,1000*11630*RES_hh_tes_in!P32/RES_hh_num_in!P32)</f>
        <v>458.59033302656542</v>
      </c>
      <c r="Q32" s="77">
        <f>IF(RES_hh_tes_in!Q32=0,0,1000*11630*RES_hh_tes_in!Q32/RES_hh_num_in!Q32)</f>
        <v>345.93664792958185</v>
      </c>
      <c r="R32" s="77">
        <f>IF(RES_hh_tes_in!R32=0,0,1000*11630*RES_hh_tes_in!R32/RES_hh_num_in!R32)</f>
        <v>327.86294437130243</v>
      </c>
      <c r="S32" s="77">
        <f>IF(RES_hh_tes_in!S32=0,0,1000*11630*RES_hh_tes_in!S32/RES_hh_num_in!S32)</f>
        <v>211.81357029564447</v>
      </c>
      <c r="T32" s="77">
        <f>IF(RES_hh_tes_in!T32=0,0,1000*11630*RES_hh_tes_in!T32/RES_hh_num_in!T32)</f>
        <v>448.1980510507031</v>
      </c>
      <c r="U32" s="77">
        <f>IF(RES_hh_tes_in!U32=0,0,1000*11630*RES_hh_tes_in!U32/RES_hh_num_in!U32)</f>
        <v>403.19873819545995</v>
      </c>
      <c r="V32" s="77">
        <f>IF(RES_hh_tes_in!V32=0,0,1000*11630*RES_hh_tes_in!V32/RES_hh_num_in!V32)</f>
        <v>370.49073879290211</v>
      </c>
      <c r="W32" s="77">
        <f>IF(RES_hh_tes_in!W32=0,0,1000*11630*RES_hh_tes_in!W32/RES_hh_num_in!W32)</f>
        <v>436.55822023089837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412.10959061563625</v>
      </c>
      <c r="D3" s="65">
        <f>IF(RES_hh_emi_in!D3=0,0,1000000*RES_hh_emi_in!D3/RES_hh_num_in!D3)</f>
        <v>562.32563036575073</v>
      </c>
      <c r="E3" s="65">
        <f>IF(RES_hh_emi_in!E3=0,0,1000000*RES_hh_emi_in!E3/RES_hh_num_in!E3)</f>
        <v>566.6194659173425</v>
      </c>
      <c r="F3" s="65">
        <f>IF(RES_hh_emi_in!F3=0,0,1000000*RES_hh_emi_in!F3/RES_hh_num_in!F3)</f>
        <v>534.24741995325087</v>
      </c>
      <c r="G3" s="65">
        <f>IF(RES_hh_emi_in!G3=0,0,1000000*RES_hh_emi_in!G3/RES_hh_num_in!G3)</f>
        <v>712.13561724403155</v>
      </c>
      <c r="H3" s="65">
        <f>IF(RES_hh_emi_in!H3=0,0,1000000*RES_hh_emi_in!H3/RES_hh_num_in!H3)</f>
        <v>898.22691712780943</v>
      </c>
      <c r="I3" s="65">
        <f>IF(RES_hh_emi_in!I3=0,0,1000000*RES_hh_emi_in!I3/RES_hh_num_in!I3)</f>
        <v>602.28981909026379</v>
      </c>
      <c r="J3" s="65">
        <f>IF(RES_hh_emi_in!J3=0,0,1000000*RES_hh_emi_in!J3/RES_hh_num_in!J3)</f>
        <v>365.48942127931991</v>
      </c>
      <c r="K3" s="65">
        <f>IF(RES_hh_emi_in!K3=0,0,1000000*RES_hh_emi_in!K3/RES_hh_num_in!K3)</f>
        <v>541.34746861379813</v>
      </c>
      <c r="L3" s="65">
        <f>IF(RES_hh_emi_in!L3=0,0,1000000*RES_hh_emi_in!L3/RES_hh_num_in!L3)</f>
        <v>582.56229944410222</v>
      </c>
      <c r="M3" s="65">
        <f>IF(RES_hh_emi_in!M3=0,0,1000000*RES_hh_emi_in!M3/RES_hh_num_in!M3)</f>
        <v>526.37358398068022</v>
      </c>
      <c r="N3" s="65">
        <f>IF(RES_hh_emi_in!N3=0,0,1000000*RES_hh_emi_in!N3/RES_hh_num_in!N3)</f>
        <v>421.98824910930796</v>
      </c>
      <c r="O3" s="65">
        <f>IF(RES_hh_emi_in!O3=0,0,1000000*RES_hh_emi_in!O3/RES_hh_num_in!O3)</f>
        <v>331.31252361414022</v>
      </c>
      <c r="P3" s="65">
        <f>IF(RES_hh_emi_in!P3=0,0,1000000*RES_hh_emi_in!P3/RES_hh_num_in!P3)</f>
        <v>491.31794091245484</v>
      </c>
      <c r="Q3" s="65">
        <f>IF(RES_hh_emi_in!Q3=0,0,1000000*RES_hh_emi_in!Q3/RES_hh_num_in!Q3)</f>
        <v>495.86243707453309</v>
      </c>
      <c r="R3" s="65">
        <f>IF(RES_hh_emi_in!R3=0,0,1000000*RES_hh_emi_in!R3/RES_hh_num_in!R3)</f>
        <v>663.89452529759467</v>
      </c>
      <c r="S3" s="65">
        <f>IF(RES_hh_emi_in!S3=0,0,1000000*RES_hh_emi_in!S3/RES_hh_num_in!S3)</f>
        <v>768.91745721017503</v>
      </c>
      <c r="T3" s="65">
        <f>IF(RES_hh_emi_in!T3=0,0,1000000*RES_hh_emi_in!T3/RES_hh_num_in!T3)</f>
        <v>748.82129313916539</v>
      </c>
      <c r="U3" s="65">
        <f>IF(RES_hh_emi_in!U3=0,0,1000000*RES_hh_emi_in!U3/RES_hh_num_in!U3)</f>
        <v>421.2329204228613</v>
      </c>
      <c r="V3" s="65">
        <f>IF(RES_hh_emi_in!V3=0,0,1000000*RES_hh_emi_in!V3/RES_hh_num_in!V3)</f>
        <v>407.64655564349334</v>
      </c>
      <c r="W3" s="65">
        <f>IF(RES_hh_emi_in!W3=0,0,1000000*RES_hh_emi_in!W3/RES_hh_num_in!W3)</f>
        <v>345.068132446096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235.76691855529279</v>
      </c>
      <c r="D4" s="69">
        <f>IF(RES_hh_emi_in!D4=0,0,1000000*RES_hh_emi_in!D4/RES_hh_num_in!D4)</f>
        <v>401.61821013681873</v>
      </c>
      <c r="E4" s="69">
        <f>IF(RES_hh_emi_in!E4=0,0,1000000*RES_hh_emi_in!E4/RES_hh_num_in!E4)</f>
        <v>425.05139239275485</v>
      </c>
      <c r="F4" s="69">
        <f>IF(RES_hh_emi_in!F4=0,0,1000000*RES_hh_emi_in!F4/RES_hh_num_in!F4)</f>
        <v>421.8354250461577</v>
      </c>
      <c r="G4" s="69">
        <f>IF(RES_hh_emi_in!G4=0,0,1000000*RES_hh_emi_in!G4/RES_hh_num_in!G4)</f>
        <v>587.83458994794034</v>
      </c>
      <c r="H4" s="69">
        <f>IF(RES_hh_emi_in!H4=0,0,1000000*RES_hh_emi_in!H4/RES_hh_num_in!H4)</f>
        <v>794.41025225263525</v>
      </c>
      <c r="I4" s="69">
        <f>IF(RES_hh_emi_in!I4=0,0,1000000*RES_hh_emi_in!I4/RES_hh_num_in!I4)</f>
        <v>534.21669018379043</v>
      </c>
      <c r="J4" s="69">
        <f>IF(RES_hh_emi_in!J4=0,0,1000000*RES_hh_emi_in!J4/RES_hh_num_in!J4)</f>
        <v>298.78392839777922</v>
      </c>
      <c r="K4" s="69">
        <f>IF(RES_hh_emi_in!K4=0,0,1000000*RES_hh_emi_in!K4/RES_hh_num_in!K4)</f>
        <v>374.09489695359633</v>
      </c>
      <c r="L4" s="69">
        <f>IF(RES_hh_emi_in!L4=0,0,1000000*RES_hh_emi_in!L4/RES_hh_num_in!L4)</f>
        <v>414.67087115137258</v>
      </c>
      <c r="M4" s="69">
        <f>IF(RES_hh_emi_in!M4=0,0,1000000*RES_hh_emi_in!M4/RES_hh_num_in!M4)</f>
        <v>370.41271813580056</v>
      </c>
      <c r="N4" s="69">
        <f>IF(RES_hh_emi_in!N4=0,0,1000000*RES_hh_emi_in!N4/RES_hh_num_in!N4)</f>
        <v>312.67166404117438</v>
      </c>
      <c r="O4" s="69">
        <f>IF(RES_hh_emi_in!O4=0,0,1000000*RES_hh_emi_in!O4/RES_hh_num_in!O4)</f>
        <v>250.01369334865191</v>
      </c>
      <c r="P4" s="69">
        <f>IF(RES_hh_emi_in!P4=0,0,1000000*RES_hh_emi_in!P4/RES_hh_num_in!P4)</f>
        <v>391.6450943638705</v>
      </c>
      <c r="Q4" s="69">
        <f>IF(RES_hh_emi_in!Q4=0,0,1000000*RES_hh_emi_in!Q4/RES_hh_num_in!Q4)</f>
        <v>374.97776646807904</v>
      </c>
      <c r="R4" s="69">
        <f>IF(RES_hh_emi_in!R4=0,0,1000000*RES_hh_emi_in!R4/RES_hh_num_in!R4)</f>
        <v>528.5552985231252</v>
      </c>
      <c r="S4" s="69">
        <f>IF(RES_hh_emi_in!S4=0,0,1000000*RES_hh_emi_in!S4/RES_hh_num_in!S4)</f>
        <v>621.27995690813702</v>
      </c>
      <c r="T4" s="69">
        <f>IF(RES_hh_emi_in!T4=0,0,1000000*RES_hh_emi_in!T4/RES_hh_num_in!T4)</f>
        <v>600.24012112059677</v>
      </c>
      <c r="U4" s="69">
        <f>IF(RES_hh_emi_in!U4=0,0,1000000*RES_hh_emi_in!U4/RES_hh_num_in!U4)</f>
        <v>322.39970585750558</v>
      </c>
      <c r="V4" s="69">
        <f>IF(RES_hh_emi_in!V4=0,0,1000000*RES_hh_emi_in!V4/RES_hh_num_in!V4)</f>
        <v>332.23084105364472</v>
      </c>
      <c r="W4" s="69">
        <f>IF(RES_hh_emi_in!W4=0,0,1000000*RES_hh_emi_in!W4/RES_hh_num_in!W4)</f>
        <v>272.90477520139143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2900.3967242974941</v>
      </c>
      <c r="D5" s="72">
        <f>IF(RES_hh_emi_in!D5=0,0,1000000*RES_hh_emi_in!D5/RES_hh_num_in!D5)</f>
        <v>3245.7157842730021</v>
      </c>
      <c r="E5" s="72">
        <f>IF(RES_hh_emi_in!E5=0,0,1000000*RES_hh_emi_in!E5/RES_hh_num_in!E5)</f>
        <v>3644.6240540253161</v>
      </c>
      <c r="F5" s="72">
        <f>IF(RES_hh_emi_in!F5=0,0,1000000*RES_hh_emi_in!F5/RES_hh_num_in!F5)</f>
        <v>3315.0826524970985</v>
      </c>
      <c r="G5" s="72">
        <f>IF(RES_hh_emi_in!G5=0,0,1000000*RES_hh_emi_in!G5/RES_hh_num_in!G5)</f>
        <v>3901.0096365185095</v>
      </c>
      <c r="H5" s="72">
        <f>IF(RES_hh_emi_in!H5=0,0,1000000*RES_hh_emi_in!H5/RES_hh_num_in!H5)</f>
        <v>4289.4943734688841</v>
      </c>
      <c r="I5" s="72">
        <f>IF(RES_hh_emi_in!I5=0,0,1000000*RES_hh_emi_in!I5/RES_hh_num_in!I5)</f>
        <v>3795.5083640714374</v>
      </c>
      <c r="J5" s="72">
        <f>IF(RES_hh_emi_in!J5=0,0,1000000*RES_hh_emi_in!J5/RES_hh_num_in!J5)</f>
        <v>3767.0572382227647</v>
      </c>
      <c r="K5" s="72">
        <f>IF(RES_hh_emi_in!K5=0,0,1000000*RES_hh_emi_in!K5/RES_hh_num_in!K5)</f>
        <v>3236.8540497361751</v>
      </c>
      <c r="L5" s="72">
        <f>IF(RES_hh_emi_in!L5=0,0,1000000*RES_hh_emi_in!L5/RES_hh_num_in!L5)</f>
        <v>3510.1003526813947</v>
      </c>
      <c r="M5" s="72">
        <f>IF(RES_hh_emi_in!M5=0,0,1000000*RES_hh_emi_in!M5/RES_hh_num_in!M5)</f>
        <v>3345.826500155315</v>
      </c>
      <c r="N5" s="72">
        <f>IF(RES_hh_emi_in!N5=0,0,1000000*RES_hh_emi_in!N5/RES_hh_num_in!N5)</f>
        <v>3816.1650303082602</v>
      </c>
      <c r="O5" s="72">
        <f>IF(RES_hh_emi_in!O5=0,0,1000000*RES_hh_emi_in!O5/RES_hh_num_in!O5)</f>
        <v>4403.2227696024902</v>
      </c>
      <c r="P5" s="72">
        <f>IF(RES_hh_emi_in!P5=0,0,1000000*RES_hh_emi_in!P5/RES_hh_num_in!P5)</f>
        <v>3708.4631124301509</v>
      </c>
      <c r="Q5" s="72">
        <f>IF(RES_hh_emi_in!Q5=0,0,1000000*RES_hh_emi_in!Q5/RES_hh_num_in!Q5)</f>
        <v>0</v>
      </c>
      <c r="R5" s="72">
        <f>IF(RES_hh_emi_in!R5=0,0,1000000*RES_hh_emi_in!R5/RES_hh_num_in!R5)</f>
        <v>3316.2637929977377</v>
      </c>
      <c r="S5" s="72">
        <f>IF(RES_hh_emi_in!S5=0,0,1000000*RES_hh_emi_in!S5/RES_hh_num_in!S5)</f>
        <v>3567.7236521385157</v>
      </c>
      <c r="T5" s="72">
        <f>IF(RES_hh_emi_in!T5=0,0,1000000*RES_hh_emi_in!T5/RES_hh_num_in!T5)</f>
        <v>3378.5860514392652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2396.0777679260436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2123.7236518797422</v>
      </c>
      <c r="D6" s="72">
        <f>IF(RES_hh_emi_in!D6=0,0,1000000*RES_hh_emi_in!D6/RES_hh_num_in!D6)</f>
        <v>2186.0357582607844</v>
      </c>
      <c r="E6" s="72">
        <f>IF(RES_hh_emi_in!E6=0,0,1000000*RES_hh_emi_in!E6/RES_hh_num_in!E6)</f>
        <v>2332.8608690957208</v>
      </c>
      <c r="F6" s="72">
        <f>IF(RES_hh_emi_in!F6=0,0,1000000*RES_hh_emi_in!F6/RES_hh_num_in!F6)</f>
        <v>2327.518385416221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1988.061617746913</v>
      </c>
      <c r="K6" s="72">
        <f>IF(RES_hh_emi_in!K6=0,0,1000000*RES_hh_emi_in!K6/RES_hh_num_in!K6)</f>
        <v>1999.1526953798823</v>
      </c>
      <c r="L6" s="72">
        <f>IF(RES_hh_emi_in!L6=0,0,1000000*RES_hh_emi_in!L6/RES_hh_num_in!L6)</f>
        <v>2092.6988253123959</v>
      </c>
      <c r="M6" s="72">
        <f>IF(RES_hh_emi_in!M6=0,0,1000000*RES_hh_emi_in!M6/RES_hh_num_in!M6)</f>
        <v>2237.2745260664824</v>
      </c>
      <c r="N6" s="72">
        <f>IF(RES_hh_emi_in!N6=0,0,1000000*RES_hh_emi_in!N6/RES_hh_num_in!N6)</f>
        <v>2665.8110858435207</v>
      </c>
      <c r="O6" s="72">
        <f>IF(RES_hh_emi_in!O6=0,0,1000000*RES_hh_emi_in!O6/RES_hh_num_in!O6)</f>
        <v>2656.597457436395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4783.0213124995207</v>
      </c>
      <c r="H7" s="72">
        <f>IF(RES_hh_emi_in!H7=0,0,1000000*RES_hh_emi_in!H7/RES_hh_num_in!H7)</f>
        <v>3243.4248362092826</v>
      </c>
      <c r="I7" s="72">
        <f>IF(RES_hh_emi_in!I7=0,0,1000000*RES_hh_emi_in!I7/RES_hh_num_in!I7)</f>
        <v>2139.2306479483614</v>
      </c>
      <c r="J7" s="72">
        <f>IF(RES_hh_emi_in!J7=0,0,1000000*RES_hh_emi_in!J7/RES_hh_num_in!J7)</f>
        <v>2577.014361254603</v>
      </c>
      <c r="K7" s="72">
        <f>IF(RES_hh_emi_in!K7=0,0,1000000*RES_hh_emi_in!K7/RES_hh_num_in!K7)</f>
        <v>2323.1310105119705</v>
      </c>
      <c r="L7" s="72">
        <f>IF(RES_hh_emi_in!L7=0,0,1000000*RES_hh_emi_in!L7/RES_hh_num_in!L7)</f>
        <v>3052.1742034579511</v>
      </c>
      <c r="M7" s="72">
        <f>IF(RES_hh_emi_in!M7=0,0,1000000*RES_hh_emi_in!M7/RES_hh_num_in!M7)</f>
        <v>2607.2887076597126</v>
      </c>
      <c r="N7" s="72">
        <f>IF(RES_hh_emi_in!N7=0,0,1000000*RES_hh_emi_in!N7/RES_hh_num_in!N7)</f>
        <v>3831.7868033525087</v>
      </c>
      <c r="O7" s="72">
        <f>IF(RES_hh_emi_in!O7=0,0,1000000*RES_hh_emi_in!O7/RES_hh_num_in!O7)</f>
        <v>3120.3136834269721</v>
      </c>
      <c r="P7" s="72">
        <f>IF(RES_hh_emi_in!P7=0,0,1000000*RES_hh_emi_in!P7/RES_hh_num_in!P7)</f>
        <v>2856.7815213605804</v>
      </c>
      <c r="Q7" s="72">
        <f>IF(RES_hh_emi_in!Q7=0,0,1000000*RES_hh_emi_in!Q7/RES_hh_num_in!Q7)</f>
        <v>2049.8034704540141</v>
      </c>
      <c r="R7" s="72">
        <f>IF(RES_hh_emi_in!R7=0,0,1000000*RES_hh_emi_in!R7/RES_hh_num_in!R7)</f>
        <v>2514.1949647248871</v>
      </c>
      <c r="S7" s="72">
        <f>IF(RES_hh_emi_in!S7=0,0,1000000*RES_hh_emi_in!S7/RES_hh_num_in!S7)</f>
        <v>2715.1648078872927</v>
      </c>
      <c r="T7" s="72">
        <f>IF(RES_hh_emi_in!T7=0,0,1000000*RES_hh_emi_in!T7/RES_hh_num_in!T7)</f>
        <v>2508.6724285778678</v>
      </c>
      <c r="U7" s="72">
        <f>IF(RES_hh_emi_in!U7=0,0,1000000*RES_hh_emi_in!U7/RES_hh_num_in!U7)</f>
        <v>2090.1900386526004</v>
      </c>
      <c r="V7" s="72">
        <f>IF(RES_hh_emi_in!V7=0,0,1000000*RES_hh_emi_in!V7/RES_hh_num_in!V7)</f>
        <v>1789.4956103033378</v>
      </c>
      <c r="W7" s="72">
        <f>IF(RES_hh_emi_in!W7=0,0,1000000*RES_hh_emi_in!W7/RES_hh_num_in!W7)</f>
        <v>1900.2940224203492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1876.5508467604211</v>
      </c>
      <c r="D8" s="72">
        <f>IF(RES_hh_emi_in!D8=0,0,1000000*RES_hh_emi_in!D8/RES_hh_num_in!D8)</f>
        <v>1850.7013955712353</v>
      </c>
      <c r="E8" s="72">
        <f>IF(RES_hh_emi_in!E8=0,0,1000000*RES_hh_emi_in!E8/RES_hh_num_in!E8)</f>
        <v>1978.8935351305138</v>
      </c>
      <c r="F8" s="72">
        <f>IF(RES_hh_emi_in!F8=0,0,1000000*RES_hh_emi_in!F8/RES_hh_num_in!F8)</f>
        <v>2116.1210562970678</v>
      </c>
      <c r="G8" s="72">
        <f>IF(RES_hh_emi_in!G8=0,0,1000000*RES_hh_emi_in!G8/RES_hh_num_in!G8)</f>
        <v>2426.4832421280953</v>
      </c>
      <c r="H8" s="72">
        <f>IF(RES_hh_emi_in!H8=0,0,1000000*RES_hh_emi_in!H8/RES_hh_num_in!H8)</f>
        <v>2352.5462090536785</v>
      </c>
      <c r="I8" s="72">
        <f>IF(RES_hh_emi_in!I8=0,0,1000000*RES_hh_emi_in!I8/RES_hh_num_in!I8)</f>
        <v>2176.4911629119451</v>
      </c>
      <c r="J8" s="72">
        <f>IF(RES_hh_emi_in!J8=0,0,1000000*RES_hh_emi_in!J8/RES_hh_num_in!J8)</f>
        <v>2123.3409614169368</v>
      </c>
      <c r="K8" s="72">
        <f>IF(RES_hh_emi_in!K8=0,0,1000000*RES_hh_emi_in!K8/RES_hh_num_in!K8)</f>
        <v>2021.5421361660958</v>
      </c>
      <c r="L8" s="72">
        <f>IF(RES_hh_emi_in!L8=0,0,1000000*RES_hh_emi_in!L8/RES_hh_num_in!L8)</f>
        <v>2001.0143542906449</v>
      </c>
      <c r="M8" s="72">
        <f>IF(RES_hh_emi_in!M8=0,0,1000000*RES_hh_emi_in!M8/RES_hh_num_in!M8)</f>
        <v>1829.7504363593368</v>
      </c>
      <c r="N8" s="72">
        <f>IF(RES_hh_emi_in!N8=0,0,1000000*RES_hh_emi_in!N8/RES_hh_num_in!N8)</f>
        <v>2090.1780311719658</v>
      </c>
      <c r="O8" s="72">
        <f>IF(RES_hh_emi_in!O8=0,0,1000000*RES_hh_emi_in!O8/RES_hh_num_in!O8)</f>
        <v>2145.2027623662816</v>
      </c>
      <c r="P8" s="72">
        <f>IF(RES_hh_emi_in!P8=0,0,1000000*RES_hh_emi_in!P8/RES_hh_num_in!P8)</f>
        <v>1854.8550188022627</v>
      </c>
      <c r="Q8" s="72">
        <f>IF(RES_hh_emi_in!Q8=0,0,1000000*RES_hh_emi_in!Q8/RES_hh_num_in!Q8)</f>
        <v>1734.7282494632343</v>
      </c>
      <c r="R8" s="72">
        <f>IF(RES_hh_emi_in!R8=0,0,1000000*RES_hh_emi_in!R8/RES_hh_num_in!R8)</f>
        <v>1852.1107156825099</v>
      </c>
      <c r="S8" s="72">
        <f>IF(RES_hh_emi_in!S8=0,0,1000000*RES_hh_emi_in!S8/RES_hh_num_in!S8)</f>
        <v>1820.5755123639074</v>
      </c>
      <c r="T8" s="72">
        <f>IF(RES_hh_emi_in!T8=0,0,1000000*RES_hh_emi_in!T8/RES_hh_num_in!T8)</f>
        <v>1665.0422086924088</v>
      </c>
      <c r="U8" s="72">
        <f>IF(RES_hh_emi_in!U8=0,0,1000000*RES_hh_emi_in!U8/RES_hh_num_in!U8)</f>
        <v>1426.2766211059106</v>
      </c>
      <c r="V8" s="72">
        <f>IF(RES_hh_emi_in!V8=0,0,1000000*RES_hh_emi_in!V8/RES_hh_num_in!V8)</f>
        <v>1252.6012451077722</v>
      </c>
      <c r="W8" s="72">
        <f>IF(RES_hh_emi_in!W8=0,0,1000000*RES_hh_emi_in!W8/RES_hh_num_in!W8)</f>
        <v>1402.6079676538557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12.623455476490014</v>
      </c>
      <c r="D17" s="69">
        <f>IF(RES_hh_emi_in!D17=0,0,1000000*RES_hh_emi_in!D17/RES_hh_num_in!D17)</f>
        <v>20.342868231883074</v>
      </c>
      <c r="E17" s="69">
        <f>IF(RES_hh_emi_in!E17=0,0,1000000*RES_hh_emi_in!E17/RES_hh_num_in!E17)</f>
        <v>19.99326662689716</v>
      </c>
      <c r="F17" s="69">
        <f>IF(RES_hh_emi_in!F17=0,0,1000000*RES_hh_emi_in!F17/RES_hh_num_in!F17)</f>
        <v>19.237171762408387</v>
      </c>
      <c r="G17" s="69">
        <f>IF(RES_hh_emi_in!G17=0,0,1000000*RES_hh_emi_in!G17/RES_hh_num_in!G17)</f>
        <v>25.447297779352052</v>
      </c>
      <c r="H17" s="69">
        <f>IF(RES_hh_emi_in!H17=0,0,1000000*RES_hh_emi_in!H17/RES_hh_num_in!H17)</f>
        <v>34.609057859789736</v>
      </c>
      <c r="I17" s="69">
        <f>IF(RES_hh_emi_in!I17=0,0,1000000*RES_hh_emi_in!I17/RES_hh_num_in!I17)</f>
        <v>30.717228494026649</v>
      </c>
      <c r="J17" s="69">
        <f>IF(RES_hh_emi_in!J17=0,0,1000000*RES_hh_emi_in!J17/RES_hh_num_in!J17)</f>
        <v>17.240433990399019</v>
      </c>
      <c r="K17" s="69">
        <f>IF(RES_hh_emi_in!K17=0,0,1000000*RES_hh_emi_in!K17/RES_hh_num_in!K17)</f>
        <v>24.335597063903037</v>
      </c>
      <c r="L17" s="69">
        <f>IF(RES_hh_emi_in!L17=0,0,1000000*RES_hh_emi_in!L17/RES_hh_num_in!L17)</f>
        <v>23.854907834789401</v>
      </c>
      <c r="M17" s="69">
        <f>IF(RES_hh_emi_in!M17=0,0,1000000*RES_hh_emi_in!M17/RES_hh_num_in!M17)</f>
        <v>17.928260464026454</v>
      </c>
      <c r="N17" s="69">
        <f>IF(RES_hh_emi_in!N17=0,0,1000000*RES_hh_emi_in!N17/RES_hh_num_in!N17)</f>
        <v>16.260345975172971</v>
      </c>
      <c r="O17" s="69">
        <f>IF(RES_hh_emi_in!O17=0,0,1000000*RES_hh_emi_in!O17/RES_hh_num_in!O17)</f>
        <v>12.167639095855916</v>
      </c>
      <c r="P17" s="69">
        <f>IF(RES_hh_emi_in!P17=0,0,1000000*RES_hh_emi_in!P17/RES_hh_num_in!P17)</f>
        <v>25.471911866578953</v>
      </c>
      <c r="Q17" s="69">
        <f>IF(RES_hh_emi_in!Q17=0,0,1000000*RES_hh_emi_in!Q17/RES_hh_num_in!Q17)</f>
        <v>25.886324921024961</v>
      </c>
      <c r="R17" s="69">
        <f>IF(RES_hh_emi_in!R17=0,0,1000000*RES_hh_emi_in!R17/RES_hh_num_in!R17)</f>
        <v>36.714097100023487</v>
      </c>
      <c r="S17" s="69">
        <f>IF(RES_hh_emi_in!S17=0,0,1000000*RES_hh_emi_in!S17/RES_hh_num_in!S17)</f>
        <v>41.855166735206389</v>
      </c>
      <c r="T17" s="69">
        <f>IF(RES_hh_emi_in!T17=0,0,1000000*RES_hh_emi_in!T17/RES_hh_num_in!T17)</f>
        <v>39.208701348635515</v>
      </c>
      <c r="U17" s="69">
        <f>IF(RES_hh_emi_in!U17=0,0,1000000*RES_hh_emi_in!U17/RES_hh_num_in!U17)</f>
        <v>25.110220474163274</v>
      </c>
      <c r="V17" s="69">
        <f>IF(RES_hh_emi_in!V17=0,0,1000000*RES_hh_emi_in!V17/RES_hh_num_in!V17)</f>
        <v>29.195382402342382</v>
      </c>
      <c r="W17" s="69">
        <f>IF(RES_hh_emi_in!W17=0,0,1000000*RES_hh_emi_in!W17/RES_hh_num_in!W17)</f>
        <v>32.784374811746922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156.07887533580592</v>
      </c>
      <c r="D18" s="72">
        <f>IF(RES_hh_emi_in!D18=0,0,1000000*RES_hh_emi_in!D18/RES_hh_num_in!D18)</f>
        <v>171.06524149205359</v>
      </c>
      <c r="E18" s="72">
        <f>IF(RES_hh_emi_in!E18=0,0,1000000*RES_hh_emi_in!E18/RES_hh_num_in!E18)</f>
        <v>197.24679059631887</v>
      </c>
      <c r="F18" s="72">
        <f>IF(RES_hh_emi_in!F18=0,0,1000000*RES_hh_emi_in!F18/RES_hh_num_in!F18)</f>
        <v>186.78919523922991</v>
      </c>
      <c r="G18" s="72">
        <f>IF(RES_hh_emi_in!G18=0,0,1000000*RES_hh_emi_in!G18/RES_hh_num_in!G18)</f>
        <v>203.2361875030908</v>
      </c>
      <c r="H18" s="72">
        <f>IF(RES_hh_emi_in!H18=0,0,1000000*RES_hh_emi_in!H18/RES_hh_num_in!H18)</f>
        <v>236.67704878596524</v>
      </c>
      <c r="I18" s="72">
        <f>IF(RES_hh_emi_in!I18=0,0,1000000*RES_hh_emi_in!I18/RES_hh_num_in!I18)</f>
        <v>242.80756084521633</v>
      </c>
      <c r="J18" s="72">
        <f>IF(RES_hh_emi_in!J18=0,0,1000000*RES_hh_emi_in!J18/RES_hh_num_in!J18)</f>
        <v>242.81900391359676</v>
      </c>
      <c r="K18" s="72">
        <f>IF(RES_hh_emi_in!K18=0,0,1000000*RES_hh_emi_in!K18/RES_hh_num_in!K18)</f>
        <v>217.43382920514208</v>
      </c>
      <c r="L18" s="72">
        <f>IF(RES_hh_emi_in!L18=0,0,1000000*RES_hh_emi_in!L18/RES_hh_num_in!L18)</f>
        <v>265.81446980817498</v>
      </c>
      <c r="M18" s="72">
        <f>IF(RES_hh_emi_in!M18=0,0,1000000*RES_hh_emi_in!M18/RES_hh_num_in!M18)</f>
        <v>288.42196904433246</v>
      </c>
      <c r="N18" s="72">
        <f>IF(RES_hh_emi_in!N18=0,0,1000000*RES_hh_emi_in!N18/RES_hh_num_in!N18)</f>
        <v>278.5298273911057</v>
      </c>
      <c r="O18" s="72">
        <f>IF(RES_hh_emi_in!O18=0,0,1000000*RES_hh_emi_in!O18/RES_hh_num_in!O18)</f>
        <v>293.48632933210962</v>
      </c>
      <c r="P18" s="72">
        <f>IF(RES_hh_emi_in!P18=0,0,1000000*RES_hh_emi_in!P18/RES_hh_num_in!P18)</f>
        <v>264.68566237682029</v>
      </c>
      <c r="Q18" s="72">
        <f>IF(RES_hh_emi_in!Q18=0,0,1000000*RES_hh_emi_in!Q18/RES_hh_num_in!Q18)</f>
        <v>0</v>
      </c>
      <c r="R18" s="72">
        <f>IF(RES_hh_emi_in!R18=0,0,1000000*RES_hh_emi_in!R18/RES_hh_num_in!R18)</f>
        <v>244.9806573213676</v>
      </c>
      <c r="S18" s="72">
        <f>IF(RES_hh_emi_in!S18=0,0,1000000*RES_hh_emi_in!S18/RES_hh_num_in!S18)</f>
        <v>269.55650314990606</v>
      </c>
      <c r="T18" s="72">
        <f>IF(RES_hh_emi_in!T18=0,0,1000000*RES_hh_emi_in!T18/RES_hh_num_in!T18)</f>
        <v>260.10416443240695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329.71641456787495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121.8684111354228</v>
      </c>
      <c r="D19" s="72">
        <f>IF(RES_hh_emi_in!D19=0,0,1000000*RES_hh_emi_in!D19/RES_hh_num_in!D19)</f>
        <v>124.2379679316705</v>
      </c>
      <c r="E19" s="72">
        <f>IF(RES_hh_emi_in!E19=0,0,1000000*RES_hh_emi_in!E19/RES_hh_num_in!E19)</f>
        <v>134.59117593255087</v>
      </c>
      <c r="F19" s="72">
        <f>IF(RES_hh_emi_in!F19=0,0,1000000*RES_hh_emi_in!F19/RES_hh_num_in!F19)</f>
        <v>139.25511763320523</v>
      </c>
      <c r="G19" s="72">
        <f>IF(RES_hh_emi_in!G19=0,0,1000000*RES_hh_emi_in!G19/RES_hh_num_in!G19)</f>
        <v>161.24436778446255</v>
      </c>
      <c r="H19" s="72">
        <f>IF(RES_hh_emi_in!H19=0,0,1000000*RES_hh_emi_in!H19/RES_hh_num_in!H19)</f>
        <v>171.89831239395977</v>
      </c>
      <c r="I19" s="72">
        <f>IF(RES_hh_emi_in!I19=0,0,1000000*RES_hh_emi_in!I19/RES_hh_num_in!I19)</f>
        <v>155.07552855434525</v>
      </c>
      <c r="J19" s="72">
        <f>IF(RES_hh_emi_in!J19=0,0,1000000*RES_hh_emi_in!J19/RES_hh_num_in!J19)</f>
        <v>160.72236636139945</v>
      </c>
      <c r="K19" s="72">
        <f>IF(RES_hh_emi_in!K19=0,0,1000000*RES_hh_emi_in!K19/RES_hh_num_in!K19)</f>
        <v>169.10991450005542</v>
      </c>
      <c r="L19" s="72">
        <f>IF(RES_hh_emi_in!L19=0,0,1000000*RES_hh_emi_in!L19/RES_hh_num_in!L19)</f>
        <v>177.65327243628715</v>
      </c>
      <c r="M19" s="72">
        <f>IF(RES_hh_emi_in!M19=0,0,1000000*RES_hh_emi_in!M19/RES_hh_num_in!M19)</f>
        <v>186.67556733837711</v>
      </c>
      <c r="N19" s="72">
        <f>IF(RES_hh_emi_in!N19=0,0,1000000*RES_hh_emi_in!N19/RES_hh_num_in!N19)</f>
        <v>183.6231702448635</v>
      </c>
      <c r="O19" s="72">
        <f>IF(RES_hh_emi_in!O19=0,0,1000000*RES_hh_emi_in!O19/RES_hh_num_in!O19)</f>
        <v>161.24144773627773</v>
      </c>
      <c r="P19" s="72">
        <f>IF(RES_hh_emi_in!P19=0,0,1000000*RES_hh_emi_in!P19/RES_hh_num_in!P19)</f>
        <v>150.69138410287044</v>
      </c>
      <c r="Q19" s="72">
        <f>IF(RES_hh_emi_in!Q19=0,0,1000000*RES_hh_emi_in!Q19/RES_hh_num_in!Q19)</f>
        <v>134.38154020154172</v>
      </c>
      <c r="R19" s="72">
        <f>IF(RES_hh_emi_in!R19=0,0,1000000*RES_hh_emi_in!R19/RES_hh_num_in!R19)</f>
        <v>140.75628437457189</v>
      </c>
      <c r="S19" s="72">
        <f>IF(RES_hh_emi_in!S19=0,0,1000000*RES_hh_emi_in!S19/RES_hh_num_in!S19)</f>
        <v>143.00050477635602</v>
      </c>
      <c r="T19" s="72">
        <f>IF(RES_hh_emi_in!T19=0,0,1000000*RES_hh_emi_in!T19/RES_hh_num_in!T19)</f>
        <v>136.69836638249379</v>
      </c>
      <c r="U19" s="72">
        <f>IF(RES_hh_emi_in!U19=0,0,1000000*RES_hh_emi_in!U19/RES_hh_num_in!U19)</f>
        <v>125.00597598186542</v>
      </c>
      <c r="V19" s="72">
        <f>IF(RES_hh_emi_in!V19=0,0,1000000*RES_hh_emi_in!V19/RES_hh_num_in!V19)</f>
        <v>113.69773366269088</v>
      </c>
      <c r="W19" s="72">
        <f>IF(RES_hh_emi_in!W19=0,0,1000000*RES_hh_emi_in!W19/RES_hh_num_in!W19)</f>
        <v>203.45471029108313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258.10107680594325</v>
      </c>
      <c r="H20" s="72">
        <f>IF(RES_hh_emi_in!H20=0,0,1000000*RES_hh_emi_in!H20/RES_hh_num_in!H20)</f>
        <v>193.31082577730442</v>
      </c>
      <c r="I20" s="72">
        <f>IF(RES_hh_emi_in!I20=0,0,1000000*RES_hh_emi_in!I20/RES_hh_num_in!I20)</f>
        <v>134.62775886825509</v>
      </c>
      <c r="J20" s="72">
        <f>IF(RES_hh_emi_in!J20=0,0,1000000*RES_hh_emi_in!J20/RES_hh_num_in!J20)</f>
        <v>173.673214018583</v>
      </c>
      <c r="K20" s="72">
        <f>IF(RES_hh_emi_in!K20=0,0,1000000*RES_hh_emi_in!K20/RES_hh_num_in!K20)</f>
        <v>161.11048506768464</v>
      </c>
      <c r="L20" s="72">
        <f>IF(RES_hh_emi_in!L20=0,0,1000000*RES_hh_emi_in!L20/RES_hh_num_in!L20)</f>
        <v>212.2745729409408</v>
      </c>
      <c r="M20" s="72">
        <f>IF(RES_hh_emi_in!M20=0,0,1000000*RES_hh_emi_in!M20/RES_hh_num_in!M20)</f>
        <v>200.51419667960275</v>
      </c>
      <c r="N20" s="72">
        <f>IF(RES_hh_emi_in!N20=0,0,1000000*RES_hh_emi_in!N20/RES_hh_num_in!N20)</f>
        <v>253.93392614825933</v>
      </c>
      <c r="O20" s="72">
        <f>IF(RES_hh_emi_in!O20=0,0,1000000*RES_hh_emi_in!O20/RES_hh_num_in!O20)</f>
        <v>182.67920827426019</v>
      </c>
      <c r="P20" s="72">
        <f>IF(RES_hh_emi_in!P20=0,0,1000000*RES_hh_emi_in!P20/RES_hh_num_in!P20)</f>
        <v>194.42113753925406</v>
      </c>
      <c r="Q20" s="72">
        <f>IF(RES_hh_emi_in!Q20=0,0,1000000*RES_hh_emi_in!Q20/RES_hh_num_in!Q20)</f>
        <v>143.32392016657928</v>
      </c>
      <c r="R20" s="72">
        <f>IF(RES_hh_emi_in!R20=0,0,1000000*RES_hh_emi_in!R20/RES_hh_num_in!R20)</f>
        <v>179.11465024752954</v>
      </c>
      <c r="S20" s="72">
        <f>IF(RES_hh_emi_in!S20=0,0,1000000*RES_hh_emi_in!S20/RES_hh_num_in!S20)</f>
        <v>191.03617543543342</v>
      </c>
      <c r="T20" s="72">
        <f>IF(RES_hh_emi_in!T20=0,0,1000000*RES_hh_emi_in!T20/RES_hh_num_in!T20)</f>
        <v>185.26203873607022</v>
      </c>
      <c r="U20" s="72">
        <f>IF(RES_hh_emi_in!U20=0,0,1000000*RES_hh_emi_in!U20/RES_hh_num_in!U20)</f>
        <v>162.92721203276849</v>
      </c>
      <c r="V20" s="72">
        <f>IF(RES_hh_emi_in!V20=0,0,1000000*RES_hh_emi_in!V20/RES_hh_num_in!V20)</f>
        <v>156.64192478964355</v>
      </c>
      <c r="W20" s="72">
        <f>IF(RES_hh_emi_in!W20=0,0,1000000*RES_hh_emi_in!W20/RES_hh_num_in!W20)</f>
        <v>242.60311215459089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111.11099850068436</v>
      </c>
      <c r="D21" s="72">
        <f>IF(RES_hh_emi_in!D21=0,0,1000000*RES_hh_emi_in!D21/RES_hh_num_in!D21)</f>
        <v>101.04119942153997</v>
      </c>
      <c r="E21" s="72">
        <f>IF(RES_hh_emi_in!E21=0,0,1000000*RES_hh_emi_in!E21/RES_hh_num_in!E21)</f>
        <v>110.39662717059964</v>
      </c>
      <c r="F21" s="72">
        <f>IF(RES_hh_emi_in!F21=0,0,1000000*RES_hh_emi_in!F21/RES_hh_num_in!F21)</f>
        <v>132.49631076068601</v>
      </c>
      <c r="G21" s="72">
        <f>IF(RES_hh_emi_in!G21=0,0,1000000*RES_hh_emi_in!G21/RES_hh_num_in!G21)</f>
        <v>136.61156378673167</v>
      </c>
      <c r="H21" s="72">
        <f>IF(RES_hh_emi_in!H21=0,0,1000000*RES_hh_emi_in!H21/RES_hh_num_in!H21)</f>
        <v>145.97297816266013</v>
      </c>
      <c r="I21" s="72">
        <f>IF(RES_hh_emi_in!I21=0,0,1000000*RES_hh_emi_in!I21/RES_hh_num_in!I21)</f>
        <v>144.01919012951217</v>
      </c>
      <c r="J21" s="72">
        <f>IF(RES_hh_emi_in!J21=0,0,1000000*RES_hh_emi_in!J21/RES_hh_num_in!J21)</f>
        <v>151.54444507377269</v>
      </c>
      <c r="K21" s="72">
        <f>IF(RES_hh_emi_in!K21=0,0,1000000*RES_hh_emi_in!K21/RES_hh_num_in!K21)</f>
        <v>149.70425731508519</v>
      </c>
      <c r="L21" s="72">
        <f>IF(RES_hh_emi_in!L21=0,0,1000000*RES_hh_emi_in!L21/RES_hh_num_in!L21)</f>
        <v>150.51214485955657</v>
      </c>
      <c r="M21" s="72">
        <f>IF(RES_hh_emi_in!M21=0,0,1000000*RES_hh_emi_in!M21/RES_hh_num_in!M21)</f>
        <v>151.82542073166579</v>
      </c>
      <c r="N21" s="72">
        <f>IF(RES_hh_emi_in!N21=0,0,1000000*RES_hh_emi_in!N21/RES_hh_num_in!N21)</f>
        <v>147.33592061699744</v>
      </c>
      <c r="O21" s="72">
        <f>IF(RES_hh_emi_in!O21=0,0,1000000*RES_hh_emi_in!O21/RES_hh_num_in!O21)</f>
        <v>131.99435451851446</v>
      </c>
      <c r="P21" s="72">
        <f>IF(RES_hh_emi_in!P21=0,0,1000000*RES_hh_emi_in!P21/RES_hh_num_in!P21)</f>
        <v>130.82936750756713</v>
      </c>
      <c r="Q21" s="72">
        <f>IF(RES_hh_emi_in!Q21=0,0,1000000*RES_hh_emi_in!Q21/RES_hh_num_in!Q21)</f>
        <v>125.06242605435355</v>
      </c>
      <c r="R21" s="72">
        <f>IF(RES_hh_emi_in!R21=0,0,1000000*RES_hh_emi_in!R21/RES_hh_num_in!R21)</f>
        <v>135.83834637829273</v>
      </c>
      <c r="S21" s="72">
        <f>IF(RES_hh_emi_in!S21=0,0,1000000*RES_hh_emi_in!S21/RES_hh_num_in!S21)</f>
        <v>132.04284391632427</v>
      </c>
      <c r="T21" s="72">
        <f>IF(RES_hh_emi_in!T21=0,0,1000000*RES_hh_emi_in!T21/RES_hh_num_in!T21)</f>
        <v>127.11805392256184</v>
      </c>
      <c r="U21" s="72">
        <f>IF(RES_hh_emi_in!U21=0,0,1000000*RES_hh_emi_in!U21/RES_hh_num_in!U21)</f>
        <v>115.03573779098623</v>
      </c>
      <c r="V21" s="72">
        <f>IF(RES_hh_emi_in!V21=0,0,1000000*RES_hh_emi_in!V21/RES_hh_num_in!V21)</f>
        <v>113.17036672545908</v>
      </c>
      <c r="W21" s="72">
        <f>IF(RES_hh_emi_in!W21=0,0,1000000*RES_hh_emi_in!W21/RES_hh_num_in!W21)</f>
        <v>183.07605443134005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163.71921658385352</v>
      </c>
      <c r="D27" s="69">
        <f>IF(RES_hh_emi_in!D27=0,0,1000000*RES_hh_emi_in!D27/RES_hh_num_in!D27)</f>
        <v>140.36455199704886</v>
      </c>
      <c r="E27" s="69">
        <f>IF(RES_hh_emi_in!E27=0,0,1000000*RES_hh_emi_in!E27/RES_hh_num_in!E27)</f>
        <v>121.57480689769046</v>
      </c>
      <c r="F27" s="69">
        <f>IF(RES_hh_emi_in!F27=0,0,1000000*RES_hh_emi_in!F27/RES_hh_num_in!F27)</f>
        <v>93.17482314468468</v>
      </c>
      <c r="G27" s="69">
        <f>IF(RES_hh_emi_in!G27=0,0,1000000*RES_hh_emi_in!G27/RES_hh_num_in!G27)</f>
        <v>98.853729516739207</v>
      </c>
      <c r="H27" s="69">
        <f>IF(RES_hh_emi_in!H27=0,0,1000000*RES_hh_emi_in!H27/RES_hh_num_in!H27)</f>
        <v>69.207607015384454</v>
      </c>
      <c r="I27" s="69">
        <f>IF(RES_hh_emi_in!I27=0,0,1000000*RES_hh_emi_in!I27/RES_hh_num_in!I27)</f>
        <v>37.355900412446751</v>
      </c>
      <c r="J27" s="69">
        <f>IF(RES_hh_emi_in!J27=0,0,1000000*RES_hh_emi_in!J27/RES_hh_num_in!J27)</f>
        <v>49.465058891141659</v>
      </c>
      <c r="K27" s="69">
        <f>IF(RES_hh_emi_in!K27=0,0,1000000*RES_hh_emi_in!K27/RES_hh_num_in!K27)</f>
        <v>142.91697459629867</v>
      </c>
      <c r="L27" s="69">
        <f>IF(RES_hh_emi_in!L27=0,0,1000000*RES_hh_emi_in!L27/RES_hh_num_in!L27)</f>
        <v>144.0365204579403</v>
      </c>
      <c r="M27" s="69">
        <f>IF(RES_hh_emi_in!M27=0,0,1000000*RES_hh_emi_in!M27/RES_hh_num_in!M27)</f>
        <v>138.03260538085317</v>
      </c>
      <c r="N27" s="69">
        <f>IF(RES_hh_emi_in!N27=0,0,1000000*RES_hh_emi_in!N27/RES_hh_num_in!N27)</f>
        <v>93.056239092960567</v>
      </c>
      <c r="O27" s="69">
        <f>IF(RES_hh_emi_in!O27=0,0,1000000*RES_hh_emi_in!O27/RES_hh_num_in!O27)</f>
        <v>69.13119116963243</v>
      </c>
      <c r="P27" s="69">
        <f>IF(RES_hh_emi_in!P27=0,0,1000000*RES_hh_emi_in!P27/RES_hh_num_in!P27)</f>
        <v>74.200934682005396</v>
      </c>
      <c r="Q27" s="69">
        <f>IF(RES_hh_emi_in!Q27=0,0,1000000*RES_hh_emi_in!Q27/RES_hh_num_in!Q27)</f>
        <v>94.998345685429072</v>
      </c>
      <c r="R27" s="69">
        <f>IF(RES_hh_emi_in!R27=0,0,1000000*RES_hh_emi_in!R27/RES_hh_num_in!R27)</f>
        <v>98.625129674446129</v>
      </c>
      <c r="S27" s="69">
        <f>IF(RES_hh_emi_in!S27=0,0,1000000*RES_hh_emi_in!S27/RES_hh_num_in!S27)</f>
        <v>105.7823335668316</v>
      </c>
      <c r="T27" s="69">
        <f>IF(RES_hh_emi_in!T27=0,0,1000000*RES_hh_emi_in!T27/RES_hh_num_in!T27)</f>
        <v>109.37247066993301</v>
      </c>
      <c r="U27" s="69">
        <f>IF(RES_hh_emi_in!U27=0,0,1000000*RES_hh_emi_in!U27/RES_hh_num_in!U27)</f>
        <v>73.722994091192504</v>
      </c>
      <c r="V27" s="69">
        <f>IF(RES_hh_emi_in!V27=0,0,1000000*RES_hh_emi_in!V27/RES_hh_num_in!V27)</f>
        <v>46.220332187506195</v>
      </c>
      <c r="W27" s="69">
        <f>IF(RES_hh_emi_in!W27=0,0,1000000*RES_hh_emi_in!W27/RES_hh_num_in!W27)</f>
        <v>39.378982432957642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253.55294155497617</v>
      </c>
      <c r="D28" s="72">
        <f>IF(RES_hh_emi_in!D28=0,0,1000000*RES_hh_emi_in!D28/RES_hh_num_in!D28)</f>
        <v>273.05472558208714</v>
      </c>
      <c r="E28" s="72">
        <f>IF(RES_hh_emi_in!E28=0,0,1000000*RES_hh_emi_in!E28/RES_hh_num_in!E28)</f>
        <v>295.58961912164557</v>
      </c>
      <c r="F28" s="72">
        <f>IF(RES_hh_emi_in!F28=0,0,1000000*RES_hh_emi_in!F28/RES_hh_num_in!F28)</f>
        <v>262.59911139777142</v>
      </c>
      <c r="G28" s="72">
        <f>IF(RES_hh_emi_in!G28=0,0,1000000*RES_hh_emi_in!G28/RES_hh_num_in!G28)</f>
        <v>275.98095888955118</v>
      </c>
      <c r="H28" s="72">
        <f>IF(RES_hh_emi_in!H28=0,0,1000000*RES_hh_emi_in!H28/RES_hh_num_in!H28)</f>
        <v>323.20697592910398</v>
      </c>
      <c r="I28" s="72">
        <f>IF(RES_hh_emi_in!I28=0,0,1000000*RES_hh_emi_in!I28/RES_hh_num_in!I28)</f>
        <v>316.90396698704654</v>
      </c>
      <c r="J28" s="72">
        <f>IF(RES_hh_emi_in!J28=0,0,1000000*RES_hh_emi_in!J28/RES_hh_num_in!J28)</f>
        <v>324.89398340861021</v>
      </c>
      <c r="K28" s="72">
        <f>IF(RES_hh_emi_in!K28=0,0,1000000*RES_hh_emi_in!K28/RES_hh_num_in!K28)</f>
        <v>274.56269126610317</v>
      </c>
      <c r="L28" s="72">
        <f>IF(RES_hh_emi_in!L28=0,0,1000000*RES_hh_emi_in!L28/RES_hh_num_in!L28)</f>
        <v>301.76646571012895</v>
      </c>
      <c r="M28" s="72">
        <f>IF(RES_hh_emi_in!M28=0,0,1000000*RES_hh_emi_in!M28/RES_hh_num_in!M28)</f>
        <v>310.39439967639487</v>
      </c>
      <c r="N28" s="72">
        <f>IF(RES_hh_emi_in!N28=0,0,1000000*RES_hh_emi_in!N28/RES_hh_num_in!N28)</f>
        <v>294.04370147742679</v>
      </c>
      <c r="O28" s="72">
        <f>IF(RES_hh_emi_in!O28=0,0,1000000*RES_hh_emi_in!O28/RES_hh_num_in!O28)</f>
        <v>286.00345391462884</v>
      </c>
      <c r="P28" s="72">
        <f>IF(RES_hh_emi_in!P28=0,0,1000000*RES_hh_emi_in!P28/RES_hh_num_in!P28)</f>
        <v>252.95473209879819</v>
      </c>
      <c r="Q28" s="72">
        <f>IF(RES_hh_emi_in!Q28=0,0,1000000*RES_hh_emi_in!Q28/RES_hh_num_in!Q28)</f>
        <v>0</v>
      </c>
      <c r="R28" s="72">
        <f>IF(RES_hh_emi_in!R28=0,0,1000000*RES_hh_emi_in!R28/RES_hh_num_in!R28)</f>
        <v>228.46188082436805</v>
      </c>
      <c r="S28" s="72">
        <f>IF(RES_hh_emi_in!S28=0,0,1000000*RES_hh_emi_in!S28/RES_hh_num_in!S28)</f>
        <v>256.36794480715849</v>
      </c>
      <c r="T28" s="72">
        <f>IF(RES_hh_emi_in!T28=0,0,1000000*RES_hh_emi_in!T28/RES_hh_num_in!T28)</f>
        <v>268.96799136950273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258.82974427588772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176.77410663502948</v>
      </c>
      <c r="D29" s="72">
        <f>IF(RES_hh_emi_in!D29=0,0,1000000*RES_hh_emi_in!D29/RES_hh_num_in!D29)</f>
        <v>176.23977850350613</v>
      </c>
      <c r="E29" s="72">
        <f>IF(RES_hh_emi_in!E29=0,0,1000000*RES_hh_emi_in!E29/RES_hh_num_in!E29)</f>
        <v>180.54624220695788</v>
      </c>
      <c r="F29" s="72">
        <f>IF(RES_hh_emi_in!F29=0,0,1000000*RES_hh_emi_in!F29/RES_hh_num_in!F29)</f>
        <v>174.46616943640814</v>
      </c>
      <c r="G29" s="72">
        <f>IF(RES_hh_emi_in!G29=0,0,1000000*RES_hh_emi_in!G29/RES_hh_num_in!G29)</f>
        <v>191.78268414494957</v>
      </c>
      <c r="H29" s="72">
        <f>IF(RES_hh_emi_in!H29=0,0,1000000*RES_hh_emi_in!H29/RES_hh_num_in!H29)</f>
        <v>208.55491939530063</v>
      </c>
      <c r="I29" s="72">
        <f>IF(RES_hh_emi_in!I29=0,0,1000000*RES_hh_emi_in!I29/RES_hh_num_in!I29)</f>
        <v>176.77669748485278</v>
      </c>
      <c r="J29" s="72">
        <f>IF(RES_hh_emi_in!J29=0,0,1000000*RES_hh_emi_in!J29/RES_hh_num_in!J29)</f>
        <v>190.40001029139916</v>
      </c>
      <c r="K29" s="72">
        <f>IF(RES_hh_emi_in!K29=0,0,1000000*RES_hh_emi_in!K29/RES_hh_num_in!K29)</f>
        <v>189.85780522908522</v>
      </c>
      <c r="L29" s="72">
        <f>IF(RES_hh_emi_in!L29=0,0,1000000*RES_hh_emi_in!L29/RES_hh_num_in!L29)</f>
        <v>187.35781318918686</v>
      </c>
      <c r="M29" s="72">
        <f>IF(RES_hh_emi_in!M29=0,0,1000000*RES_hh_emi_in!M29/RES_hh_num_in!M29)</f>
        <v>202.90250569215885</v>
      </c>
      <c r="N29" s="72">
        <f>IF(RES_hh_emi_in!N29=0,0,1000000*RES_hh_emi_in!N29/RES_hh_num_in!N29)</f>
        <v>205.03246834870848</v>
      </c>
      <c r="O29" s="72">
        <f>IF(RES_hh_emi_in!O29=0,0,1000000*RES_hh_emi_in!O29/RES_hh_num_in!O29)</f>
        <v>172.79672802937435</v>
      </c>
      <c r="P29" s="72">
        <f>IF(RES_hh_emi_in!P29=0,0,1000000*RES_hh_emi_in!P29/RES_hh_num_in!P29)</f>
        <v>160.62259589769363</v>
      </c>
      <c r="Q29" s="72">
        <f>IF(RES_hh_emi_in!Q29=0,0,1000000*RES_hh_emi_in!Q29/RES_hh_num_in!Q29)</f>
        <v>131.36690369058522</v>
      </c>
      <c r="R29" s="72">
        <f>IF(RES_hh_emi_in!R29=0,0,1000000*RES_hh_emi_in!R29/RES_hh_num_in!R29)</f>
        <v>140.8975953920615</v>
      </c>
      <c r="S29" s="72">
        <f>IF(RES_hh_emi_in!S29=0,0,1000000*RES_hh_emi_in!S29/RES_hh_num_in!S29)</f>
        <v>152.44247471506199</v>
      </c>
      <c r="T29" s="72">
        <f>IF(RES_hh_emi_in!T29=0,0,1000000*RES_hh_emi_in!T29/RES_hh_num_in!T29)</f>
        <v>145.82256155414672</v>
      </c>
      <c r="U29" s="72">
        <f>IF(RES_hh_emi_in!U29=0,0,1000000*RES_hh_emi_in!U29/RES_hh_num_in!U29)</f>
        <v>166.83790633795726</v>
      </c>
      <c r="V29" s="72">
        <f>IF(RES_hh_emi_in!V29=0,0,1000000*RES_hh_emi_in!V29/RES_hh_num_in!V29)</f>
        <v>155.13168647162126</v>
      </c>
      <c r="W29" s="72">
        <f>IF(RES_hh_emi_in!W29=0,0,1000000*RES_hh_emi_in!W29/RES_hh_num_in!W29)</f>
        <v>141.87018863597265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159.11887691077104</v>
      </c>
      <c r="D30" s="72">
        <f>IF(RES_hh_emi_in!D30=0,0,1000000*RES_hh_emi_in!D30/RES_hh_num_in!D30)</f>
        <v>148.04852213752832</v>
      </c>
      <c r="E30" s="72">
        <f>IF(RES_hh_emi_in!E30=0,0,1000000*RES_hh_emi_in!E30/RES_hh_num_in!E30)</f>
        <v>155.4665530190845</v>
      </c>
      <c r="F30" s="72">
        <f>IF(RES_hh_emi_in!F30=0,0,1000000*RES_hh_emi_in!F30/RES_hh_num_in!F30)</f>
        <v>164.73496697173672</v>
      </c>
      <c r="G30" s="72">
        <f>IF(RES_hh_emi_in!G30=0,0,1000000*RES_hh_emi_in!G30/RES_hh_num_in!G30)</f>
        <v>166.51028018402172</v>
      </c>
      <c r="H30" s="72">
        <f>IF(RES_hh_emi_in!H30=0,0,1000000*RES_hh_emi_in!H30/RES_hh_num_in!H30)</f>
        <v>175.76747912375242</v>
      </c>
      <c r="I30" s="72">
        <f>IF(RES_hh_emi_in!I30=0,0,1000000*RES_hh_emi_in!I30/RES_hh_num_in!I30)</f>
        <v>183.33460499436501</v>
      </c>
      <c r="J30" s="72">
        <f>IF(RES_hh_emi_in!J30=0,0,1000000*RES_hh_emi_in!J30/RES_hh_num_in!J30)</f>
        <v>192.76654787678908</v>
      </c>
      <c r="K30" s="72">
        <f>IF(RES_hh_emi_in!K30=0,0,1000000*RES_hh_emi_in!K30/RES_hh_num_in!K30)</f>
        <v>178.83775381467612</v>
      </c>
      <c r="L30" s="72">
        <f>IF(RES_hh_emi_in!L30=0,0,1000000*RES_hh_emi_in!L30/RES_hh_num_in!L30)</f>
        <v>165.87639045981598</v>
      </c>
      <c r="M30" s="72">
        <f>IF(RES_hh_emi_in!M30=0,0,1000000*RES_hh_emi_in!M30/RES_hh_num_in!M30)</f>
        <v>178.44202158460834</v>
      </c>
      <c r="N30" s="72">
        <f>IF(RES_hh_emi_in!N30=0,0,1000000*RES_hh_emi_in!N30/RES_hh_num_in!N30)</f>
        <v>173.48516846241435</v>
      </c>
      <c r="O30" s="72">
        <f>IF(RES_hh_emi_in!O30=0,0,1000000*RES_hh_emi_in!O30/RES_hh_num_in!O30)</f>
        <v>151.27547455216325</v>
      </c>
      <c r="P30" s="72">
        <f>IF(RES_hh_emi_in!P30=0,0,1000000*RES_hh_emi_in!P30/RES_hh_num_in!P30)</f>
        <v>144.20372351246971</v>
      </c>
      <c r="Q30" s="72">
        <f>IF(RES_hh_emi_in!Q30=0,0,1000000*RES_hh_emi_in!Q30/RES_hh_num_in!Q30)</f>
        <v>116.5147610883122</v>
      </c>
      <c r="R30" s="72">
        <f>IF(RES_hh_emi_in!R30=0,0,1000000*RES_hh_emi_in!R30/RES_hh_num_in!R30)</f>
        <v>124.89627463936827</v>
      </c>
      <c r="S30" s="72">
        <f>IF(RES_hh_emi_in!S30=0,0,1000000*RES_hh_emi_in!S30/RES_hh_num_in!S30)</f>
        <v>114.47006765937834</v>
      </c>
      <c r="T30" s="72">
        <f>IF(RES_hh_emi_in!T30=0,0,1000000*RES_hh_emi_in!T30/RES_hh_num_in!T30)</f>
        <v>136.13776067251439</v>
      </c>
      <c r="U30" s="72">
        <f>IF(RES_hh_emi_in!U30=0,0,1000000*RES_hh_emi_in!U30/RES_hh_num_in!U30)</f>
        <v>136.05084337412177</v>
      </c>
      <c r="V30" s="72">
        <f>IF(RES_hh_emi_in!V30=0,0,1000000*RES_hh_emi_in!V30/RES_hh_num_in!V30)</f>
        <v>129.51787884308999</v>
      </c>
      <c r="W30" s="72">
        <f>IF(RES_hh_emi_in!W30=0,0,1000000*RES_hh_emi_in!W30/RES_hh_num_in!W30)</f>
        <v>141.34008374611292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155.1295266841588</v>
      </c>
      <c r="D3" s="65">
        <f>IF(RES_hh_fech_in!D3=0,0,RES_hh_fech_in!D3/RES_summary!D$21)</f>
        <v>159.77449317541519</v>
      </c>
      <c r="E3" s="65">
        <f>IF(RES_hh_fech_in!E3=0,0,RES_hh_fech_in!E3/RES_summary!E$21)</f>
        <v>160.08488023183045</v>
      </c>
      <c r="F3" s="65">
        <f>IF(RES_hh_fech_in!F3=0,0,RES_hh_fech_in!F3/RES_summary!F$21)</f>
        <v>159.87747155858793</v>
      </c>
      <c r="G3" s="65">
        <f>IF(RES_hh_fech_in!G3=0,0,RES_hh_fech_in!G3/RES_summary!G$21)</f>
        <v>155.12391627294392</v>
      </c>
      <c r="H3" s="65">
        <f>IF(RES_hh_fech_in!H3=0,0,RES_hh_fech_in!H3/RES_summary!H$21)</f>
        <v>170.61954577678995</v>
      </c>
      <c r="I3" s="65">
        <f>IF(RES_hh_fech_in!I3=0,0,RES_hh_fech_in!I3/RES_summary!I$21)</f>
        <v>161.95875046844014</v>
      </c>
      <c r="J3" s="65">
        <f>IF(RES_hh_fech_in!J3=0,0,RES_hh_fech_in!J3/RES_summary!J$21)</f>
        <v>155.31406571464424</v>
      </c>
      <c r="K3" s="65">
        <f>IF(RES_hh_fech_in!K3=0,0,RES_hh_fech_in!K3/RES_summary!K$21)</f>
        <v>159.01677465747511</v>
      </c>
      <c r="L3" s="65">
        <f>IF(RES_hh_fech_in!L3=0,0,RES_hh_fech_in!L3/RES_summary!L$21)</f>
        <v>163.87857958960316</v>
      </c>
      <c r="M3" s="65">
        <f>IF(RES_hh_fech_in!M3=0,0,RES_hh_fech_in!M3/RES_summary!M$21)</f>
        <v>154.71293244113318</v>
      </c>
      <c r="N3" s="65">
        <f>IF(RES_hh_fech_in!N3=0,0,RES_hh_fech_in!N3/RES_summary!N$21)</f>
        <v>142.95707062636896</v>
      </c>
      <c r="O3" s="65">
        <f>IF(RES_hh_fech_in!O3=0,0,RES_hh_fech_in!O3/RES_summary!O$21)</f>
        <v>121.3410755573171</v>
      </c>
      <c r="P3" s="65">
        <f>IF(RES_hh_fech_in!P3=0,0,RES_hh_fech_in!P3/RES_summary!P$21)</f>
        <v>110.73004938897193</v>
      </c>
      <c r="Q3" s="65">
        <f>IF(RES_hh_fech_in!Q3=0,0,RES_hh_fech_in!Q3/RES_summary!Q$21)</f>
        <v>98.321268059681202</v>
      </c>
      <c r="R3" s="65">
        <f>IF(RES_hh_fech_in!R3=0,0,RES_hh_fech_in!R3/RES_summary!R$21)</f>
        <v>98.232823576823492</v>
      </c>
      <c r="S3" s="65">
        <f>IF(RES_hh_fech_in!S3=0,0,RES_hh_fech_in!S3/RES_summary!S$21)</f>
        <v>97.815101199635421</v>
      </c>
      <c r="T3" s="65">
        <f>IF(RES_hh_fech_in!T3=0,0,RES_hh_fech_in!T3/RES_summary!T$21)</f>
        <v>102.6097628507639</v>
      </c>
      <c r="U3" s="65">
        <f>IF(RES_hh_fech_in!U3=0,0,RES_hh_fech_in!U3/RES_summary!U$21)</f>
        <v>93.854473205573854</v>
      </c>
      <c r="V3" s="65">
        <f>IF(RES_hh_fech_in!V3=0,0,RES_hh_fech_in!V3/RES_summary!V$21)</f>
        <v>91.804532136852671</v>
      </c>
      <c r="W3" s="65">
        <f>IF(RES_hh_fech_in!W3=0,0,RES_hh_fech_in!W3/RES_summary!W$21)</f>
        <v>97.900231046185866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135.07328304350872</v>
      </c>
      <c r="D4" s="69">
        <f>IF(RES_hh_fech_in!D4=0,0,RES_hh_fech_in!D4/RES_summary!D$21)</f>
        <v>141.23907957731691</v>
      </c>
      <c r="E4" s="69">
        <f>IF(RES_hh_fech_in!E4=0,0,RES_hh_fech_in!E4/RES_summary!E$21)</f>
        <v>142.25193639356078</v>
      </c>
      <c r="F4" s="69">
        <f>IF(RES_hh_fech_in!F4=0,0,RES_hh_fech_in!F4/RES_summary!F$21)</f>
        <v>140.90458945851506</v>
      </c>
      <c r="G4" s="69">
        <f>IF(RES_hh_fech_in!G4=0,0,RES_hh_fech_in!G4/RES_summary!G$21)</f>
        <v>139.31268408814077</v>
      </c>
      <c r="H4" s="69">
        <f>IF(RES_hh_fech_in!H4=0,0,RES_hh_fech_in!H4/RES_summary!H$21)</f>
        <v>151.78911350734546</v>
      </c>
      <c r="I4" s="69">
        <f>IF(RES_hh_fech_in!I4=0,0,RES_hh_fech_in!I4/RES_summary!I$21)</f>
        <v>142.26439638001577</v>
      </c>
      <c r="J4" s="69">
        <f>IF(RES_hh_fech_in!J4=0,0,RES_hh_fech_in!J4/RES_summary!J$21)</f>
        <v>135.25986799891754</v>
      </c>
      <c r="K4" s="69">
        <f>IF(RES_hh_fech_in!K4=0,0,RES_hh_fech_in!K4/RES_summary!K$21)</f>
        <v>138.05259855888724</v>
      </c>
      <c r="L4" s="69">
        <f>IF(RES_hh_fech_in!L4=0,0,RES_hh_fech_in!L4/RES_summary!L$21)</f>
        <v>141.81379230041944</v>
      </c>
      <c r="M4" s="69">
        <f>IF(RES_hh_fech_in!M4=0,0,RES_hh_fech_in!M4/RES_summary!M$21)</f>
        <v>131.73983232207652</v>
      </c>
      <c r="N4" s="69">
        <f>IF(RES_hh_fech_in!N4=0,0,RES_hh_fech_in!N4/RES_summary!N$21)</f>
        <v>125.20657786069521</v>
      </c>
      <c r="O4" s="69">
        <f>IF(RES_hh_fech_in!O4=0,0,RES_hh_fech_in!O4/RES_summary!O$21)</f>
        <v>107.93579171218957</v>
      </c>
      <c r="P4" s="69">
        <f>IF(RES_hh_fech_in!P4=0,0,RES_hh_fech_in!P4/RES_summary!P$21)</f>
        <v>96.388261588632716</v>
      </c>
      <c r="Q4" s="69">
        <f>IF(RES_hh_fech_in!Q4=0,0,RES_hh_fech_in!Q4/RES_summary!Q$21)</f>
        <v>85.735718927567433</v>
      </c>
      <c r="R4" s="69">
        <f>IF(RES_hh_fech_in!R4=0,0,RES_hh_fech_in!R4/RES_summary!R$21)</f>
        <v>85.293776974716764</v>
      </c>
      <c r="S4" s="69">
        <f>IF(RES_hh_fech_in!S4=0,0,RES_hh_fech_in!S4/RES_summary!S$21)</f>
        <v>84.988728446248231</v>
      </c>
      <c r="T4" s="69">
        <f>IF(RES_hh_fech_in!T4=0,0,RES_hh_fech_in!T4/RES_summary!T$21)</f>
        <v>87.634172853931361</v>
      </c>
      <c r="U4" s="69">
        <f>IF(RES_hh_fech_in!U4=0,0,RES_hh_fech_in!U4/RES_summary!U$21)</f>
        <v>79.254428520191865</v>
      </c>
      <c r="V4" s="69">
        <f>IF(RES_hh_fech_in!V4=0,0,RES_hh_fech_in!V4/RES_summary!V$21)</f>
        <v>76.366197622071823</v>
      </c>
      <c r="W4" s="69">
        <f>IF(RES_hh_fech_in!W4=0,0,RES_hh_fech_in!W4/RES_summary!W$21)</f>
        <v>77.732452963278476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135.53060867907888</v>
      </c>
      <c r="D5" s="72">
        <f>IF(RES_hh_fech_in!D5=0,0,RES_hh_fech_in!D5/RES_summary!D$21)</f>
        <v>153.94605685162946</v>
      </c>
      <c r="E5" s="72">
        <f>IF(RES_hh_fech_in!E5=0,0,RES_hh_fech_in!E5/RES_summary!E$21)</f>
        <v>160.65719711824985</v>
      </c>
      <c r="F5" s="72">
        <f>IF(RES_hh_fech_in!F5=0,0,RES_hh_fech_in!F5/RES_summary!F$21)</f>
        <v>136.16980446917847</v>
      </c>
      <c r="G5" s="72">
        <f>IF(RES_hh_fech_in!G5=0,0,RES_hh_fech_in!G5/RES_summary!G$21)</f>
        <v>135.24346592006509</v>
      </c>
      <c r="H5" s="72">
        <f>IF(RES_hh_fech_in!H5=0,0,RES_hh_fech_in!H5/RES_summary!H$21)</f>
        <v>154.58144538889988</v>
      </c>
      <c r="I5" s="72">
        <f>IF(RES_hh_fech_in!I5=0,0,RES_hh_fech_in!I5/RES_summary!I$21)</f>
        <v>152.82621483175495</v>
      </c>
      <c r="J5" s="72">
        <f>IF(RES_hh_fech_in!J5=0,0,RES_hh_fech_in!J5/RES_summary!J$21)</f>
        <v>146.42303109454204</v>
      </c>
      <c r="K5" s="72">
        <f>IF(RES_hh_fech_in!K5=0,0,RES_hh_fech_in!K5/RES_summary!K$21)</f>
        <v>129.40756336728455</v>
      </c>
      <c r="L5" s="72">
        <f>IF(RES_hh_fech_in!L5=0,0,RES_hh_fech_in!L5/RES_summary!L$21)</f>
        <v>157.31059386425514</v>
      </c>
      <c r="M5" s="72">
        <f>IF(RES_hh_fech_in!M5=0,0,RES_hh_fech_in!M5/RES_summary!M$21)</f>
        <v>148.20795568064</v>
      </c>
      <c r="N5" s="72">
        <f>IF(RES_hh_fech_in!N5=0,0,RES_hh_fech_in!N5/RES_summary!N$21)</f>
        <v>132.87296148643625</v>
      </c>
      <c r="O5" s="72">
        <f>IF(RES_hh_fech_in!O5=0,0,RES_hh_fech_in!O5/RES_summary!O$21)</f>
        <v>131.1172782306584</v>
      </c>
      <c r="P5" s="72">
        <f>IF(RES_hh_fech_in!P5=0,0,RES_hh_fech_in!P5/RES_summary!P$21)</f>
        <v>115.01944028168555</v>
      </c>
      <c r="Q5" s="72">
        <f>IF(RES_hh_fech_in!Q5=0,0,RES_hh_fech_in!Q5/RES_summary!Q$21)</f>
        <v>0</v>
      </c>
      <c r="R5" s="72">
        <f>IF(RES_hh_fech_in!R5=0,0,RES_hh_fech_in!R5/RES_summary!R$21)</f>
        <v>101.55759494999835</v>
      </c>
      <c r="S5" s="72">
        <f>IF(RES_hh_fech_in!S5=0,0,RES_hh_fech_in!S5/RES_summary!S$21)</f>
        <v>108.45080414222664</v>
      </c>
      <c r="T5" s="72">
        <f>IF(RES_hh_fech_in!T5=0,0,RES_hh_fech_in!T5/RES_summary!T$21)</f>
        <v>112.15517517537857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95.555398750346782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154.36482131395184</v>
      </c>
      <c r="D6" s="72">
        <f>IF(RES_hh_fech_in!D6=0,0,RES_hh_fech_in!D6/RES_summary!D$21)</f>
        <v>161.30239933538999</v>
      </c>
      <c r="E6" s="72">
        <f>IF(RES_hh_fech_in!E6=0,0,RES_hh_fech_in!E6/RES_summary!E$21)</f>
        <v>159.97190813292841</v>
      </c>
      <c r="F6" s="72">
        <f>IF(RES_hh_fech_in!F6=0,0,RES_hh_fech_in!F6/RES_summary!F$21)</f>
        <v>148.825796427173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119.96550736299794</v>
      </c>
      <c r="K6" s="72">
        <f>IF(RES_hh_fech_in!K6=0,0,RES_hh_fech_in!K6/RES_summary!K$21)</f>
        <v>124.22100254547118</v>
      </c>
      <c r="L6" s="72">
        <f>IF(RES_hh_fech_in!L6=0,0,RES_hh_fech_in!L6/RES_summary!L$21)</f>
        <v>145.26281037088194</v>
      </c>
      <c r="M6" s="72">
        <f>IF(RES_hh_fech_in!M6=0,0,RES_hh_fech_in!M6/RES_summary!M$21)</f>
        <v>152.93720724237215</v>
      </c>
      <c r="N6" s="72">
        <f>IF(RES_hh_fech_in!N6=0,0,RES_hh_fech_in!N6/RES_summary!N$21)</f>
        <v>143.60387554895857</v>
      </c>
      <c r="O6" s="72">
        <f>IF(RES_hh_fech_in!O6=0,0,RES_hh_fech_in!O6/RES_summary!O$21)</f>
        <v>122.13808762108501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220.47034610630934</v>
      </c>
      <c r="H7" s="72">
        <f>IF(RES_hh_fech_in!H7=0,0,RES_hh_fech_in!H7/RES_summary!H$21)</f>
        <v>154.75683390318832</v>
      </c>
      <c r="I7" s="72">
        <f>IF(RES_hh_fech_in!I7=0,0,RES_hh_fech_in!I7/RES_summary!I$21)</f>
        <v>113.47415343993831</v>
      </c>
      <c r="J7" s="72">
        <f>IF(RES_hh_fech_in!J7=0,0,RES_hh_fech_in!J7/RES_summary!J$21)</f>
        <v>132.42029297776523</v>
      </c>
      <c r="K7" s="72">
        <f>IF(RES_hh_fech_in!K7=0,0,RES_hh_fech_in!K7/RES_summary!K$21)</f>
        <v>122.92321669151335</v>
      </c>
      <c r="L7" s="72">
        <f>IF(RES_hh_fech_in!L7=0,0,RES_hh_fech_in!L7/RES_summary!L$21)</f>
        <v>180.41314624479861</v>
      </c>
      <c r="M7" s="72">
        <f>IF(RES_hh_fech_in!M7=0,0,RES_hh_fech_in!M7/RES_summary!M$21)</f>
        <v>151.77287207713496</v>
      </c>
      <c r="N7" s="72">
        <f>IF(RES_hh_fech_in!N7=0,0,RES_hh_fech_in!N7/RES_summary!N$21)</f>
        <v>175.77183219091162</v>
      </c>
      <c r="O7" s="72">
        <f>IF(RES_hh_fech_in!O7=0,0,RES_hh_fech_in!O7/RES_summary!O$21)</f>
        <v>122.16161623923473</v>
      </c>
      <c r="P7" s="72">
        <f>IF(RES_hh_fech_in!P7=0,0,RES_hh_fech_in!P7/RES_summary!P$21)</f>
        <v>116.41718564356663</v>
      </c>
      <c r="Q7" s="72">
        <f>IF(RES_hh_fech_in!Q7=0,0,RES_hh_fech_in!Q7/RES_summary!Q$21)</f>
        <v>82.85015767562291</v>
      </c>
      <c r="R7" s="72">
        <f>IF(RES_hh_fech_in!R7=0,0,RES_hh_fech_in!R7/RES_summary!R$21)</f>
        <v>101.50571446318146</v>
      </c>
      <c r="S7" s="72">
        <f>IF(RES_hh_fech_in!S7=0,0,RES_hh_fech_in!S7/RES_summary!S$21)</f>
        <v>108.72061506420586</v>
      </c>
      <c r="T7" s="72">
        <f>IF(RES_hh_fech_in!T7=0,0,RES_hh_fech_in!T7/RES_summary!T$21)</f>
        <v>109.9906822470265</v>
      </c>
      <c r="U7" s="72">
        <f>IF(RES_hh_fech_in!U7=0,0,RES_hh_fech_in!U7/RES_summary!U$21)</f>
        <v>96.23543152538096</v>
      </c>
      <c r="V7" s="72">
        <f>IF(RES_hh_fech_in!V7=0,0,RES_hh_fech_in!V7/RES_summary!V$21)</f>
        <v>94.440537230538723</v>
      </c>
      <c r="W7" s="72">
        <f>IF(RES_hh_fech_in!W7=0,0,RES_hh_fech_in!W7/RES_summary!W$21)</f>
        <v>99.977284980184962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153.41829968539409</v>
      </c>
      <c r="D8" s="72">
        <f>IF(RES_hh_fech_in!D8=0,0,RES_hh_fech_in!D8/RES_summary!D$21)</f>
        <v>153.59830254817879</v>
      </c>
      <c r="E8" s="72">
        <f>IF(RES_hh_fech_in!E8=0,0,RES_hh_fech_in!E8/RES_summary!E$21)</f>
        <v>152.63137419464826</v>
      </c>
      <c r="F8" s="72">
        <f>IF(RES_hh_fech_in!F8=0,0,RES_hh_fech_in!F8/RES_summary!F$21)</f>
        <v>152.1920972247423</v>
      </c>
      <c r="G8" s="72">
        <f>IF(RES_hh_fech_in!G8=0,0,RES_hh_fech_in!G8/RES_summary!G$21)</f>
        <v>147.73401839621667</v>
      </c>
      <c r="H8" s="72">
        <f>IF(RES_hh_fech_in!H8=0,0,RES_hh_fech_in!H8/RES_summary!H$21)</f>
        <v>148.26529551776281</v>
      </c>
      <c r="I8" s="72">
        <f>IF(RES_hh_fech_in!I8=0,0,RES_hh_fech_in!I8/RES_summary!I$21)</f>
        <v>152.49359199338437</v>
      </c>
      <c r="J8" s="72">
        <f>IF(RES_hh_fech_in!J8=0,0,RES_hh_fech_in!J8/RES_summary!J$21)</f>
        <v>144.11619597074912</v>
      </c>
      <c r="K8" s="72">
        <f>IF(RES_hh_fech_in!K8=0,0,RES_hh_fech_in!K8/RES_summary!K$21)</f>
        <v>141.2857492796899</v>
      </c>
      <c r="L8" s="72">
        <f>IF(RES_hh_fech_in!L8=0,0,RES_hh_fech_in!L8/RES_summary!L$21)</f>
        <v>156.22999311941885</v>
      </c>
      <c r="M8" s="72">
        <f>IF(RES_hh_fech_in!M8=0,0,RES_hh_fech_in!M8/RES_summary!M$21)</f>
        <v>140.68643833188281</v>
      </c>
      <c r="N8" s="72">
        <f>IF(RES_hh_fech_in!N8=0,0,RES_hh_fech_in!N8/RES_summary!N$21)</f>
        <v>126.64456826631478</v>
      </c>
      <c r="O8" s="72">
        <f>IF(RES_hh_fech_in!O8=0,0,RES_hh_fech_in!O8/RES_summary!O$21)</f>
        <v>110.93285968484518</v>
      </c>
      <c r="P8" s="72">
        <f>IF(RES_hh_fech_in!P8=0,0,RES_hh_fech_in!P8/RES_summary!P$21)</f>
        <v>99.84018665957143</v>
      </c>
      <c r="Q8" s="72">
        <f>IF(RES_hh_fech_in!Q8=0,0,RES_hh_fech_in!Q8/RES_summary!Q$21)</f>
        <v>92.612138547404925</v>
      </c>
      <c r="R8" s="72">
        <f>IF(RES_hh_fech_in!R8=0,0,RES_hh_fech_in!R8/RES_summary!R$21)</f>
        <v>98.767447741244396</v>
      </c>
      <c r="S8" s="72">
        <f>IF(RES_hh_fech_in!S8=0,0,RES_hh_fech_in!S8/RES_summary!S$21)</f>
        <v>96.289681097168042</v>
      </c>
      <c r="T8" s="72">
        <f>IF(RES_hh_fech_in!T8=0,0,RES_hh_fech_in!T8/RES_summary!T$21)</f>
        <v>96.425640689636751</v>
      </c>
      <c r="U8" s="72">
        <f>IF(RES_hh_fech_in!U8=0,0,RES_hh_fech_in!U8/RES_summary!U$21)</f>
        <v>86.737786423398504</v>
      </c>
      <c r="V8" s="72">
        <f>IF(RES_hh_fech_in!V8=0,0,RES_hh_fech_in!V8/RES_summary!V$21)</f>
        <v>87.316435305360741</v>
      </c>
      <c r="W8" s="72">
        <f>IF(RES_hh_fech_in!W8=0,0,RES_hh_fech_in!W8/RES_summary!W$21)</f>
        <v>97.470273530978034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165.80311478841847</v>
      </c>
      <c r="D9" s="72">
        <f>IF(RES_hh_fech_in!D9=0,0,RES_hh_fech_in!D9/RES_summary!D$21)</f>
        <v>164.15877660307473</v>
      </c>
      <c r="E9" s="72">
        <f>IF(RES_hh_fech_in!E9=0,0,RES_hh_fech_in!E9/RES_summary!E$21)</f>
        <v>161.49671253920778</v>
      </c>
      <c r="F9" s="72">
        <f>IF(RES_hh_fech_in!F9=0,0,RES_hh_fech_in!F9/RES_summary!F$21)</f>
        <v>158.93961416743861</v>
      </c>
      <c r="G9" s="72">
        <f>IF(RES_hh_fech_in!G9=0,0,RES_hh_fech_in!G9/RES_summary!G$21)</f>
        <v>154.77894739064817</v>
      </c>
      <c r="H9" s="72">
        <f>IF(RES_hh_fech_in!H9=0,0,RES_hh_fech_in!H9/RES_summary!H$21)</f>
        <v>158.4079150808405</v>
      </c>
      <c r="I9" s="72">
        <f>IF(RES_hh_fech_in!I9=0,0,RES_hh_fech_in!I9/RES_summary!I$21)</f>
        <v>153.34109409725698</v>
      </c>
      <c r="J9" s="72">
        <f>IF(RES_hh_fech_in!J9=0,0,RES_hh_fech_in!J9/RES_summary!J$21)</f>
        <v>150.82222318333191</v>
      </c>
      <c r="K9" s="72">
        <f>IF(RES_hh_fech_in!K9=0,0,RES_hh_fech_in!K9/RES_summary!K$21)</f>
        <v>152.5324248820483</v>
      </c>
      <c r="L9" s="72">
        <f>IF(RES_hh_fech_in!L9=0,0,RES_hh_fech_in!L9/RES_summary!L$21)</f>
        <v>148.91160041550557</v>
      </c>
      <c r="M9" s="72">
        <f>IF(RES_hh_fech_in!M9=0,0,RES_hh_fech_in!M9/RES_summary!M$21)</f>
        <v>143.82693534141808</v>
      </c>
      <c r="N9" s="72">
        <f>IF(RES_hh_fech_in!N9=0,0,RES_hh_fech_in!N9/RES_summary!N$21)</f>
        <v>135.75898134250843</v>
      </c>
      <c r="O9" s="72">
        <f>IF(RES_hh_fech_in!O9=0,0,RES_hh_fech_in!O9/RES_summary!O$21)</f>
        <v>124.5326860919993</v>
      </c>
      <c r="P9" s="72">
        <f>IF(RES_hh_fech_in!P9=0,0,RES_hh_fech_in!P9/RES_summary!P$21)</f>
        <v>113.88571988664361</v>
      </c>
      <c r="Q9" s="72">
        <f>IF(RES_hh_fech_in!Q9=0,0,RES_hh_fech_in!Q9/RES_summary!Q$21)</f>
        <v>107.0445050480992</v>
      </c>
      <c r="R9" s="72">
        <f>IF(RES_hh_fech_in!R9=0,0,RES_hh_fech_in!R9/RES_summary!R$21)</f>
        <v>104.91699845146711</v>
      </c>
      <c r="S9" s="72">
        <f>IF(RES_hh_fech_in!S9=0,0,RES_hh_fech_in!S9/RES_summary!S$21)</f>
        <v>101.09951174883925</v>
      </c>
      <c r="T9" s="72">
        <f>IF(RES_hh_fech_in!T9=0,0,RES_hh_fech_in!T9/RES_summary!T$21)</f>
        <v>102.99984144724682</v>
      </c>
      <c r="U9" s="72">
        <f>IF(RES_hh_fech_in!U9=0,0,RES_hh_fech_in!U9/RES_summary!U$21)</f>
        <v>97.053638821961357</v>
      </c>
      <c r="V9" s="72">
        <f>IF(RES_hh_fech_in!V9=0,0,RES_hh_fech_in!V9/RES_summary!V$21)</f>
        <v>98.105198785338686</v>
      </c>
      <c r="W9" s="72">
        <f>IF(RES_hh_fech_in!W9=0,0,RES_hh_fech_in!W9/RES_summary!W$21)</f>
        <v>93.733957955123273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118.77200480916048</v>
      </c>
      <c r="D11" s="72">
        <f>IF(RES_hh_fech_in!D11=0,0,RES_hh_fech_in!D11/RES_summary!D$21)</f>
        <v>124.843932908921</v>
      </c>
      <c r="E11" s="72">
        <f>IF(RES_hh_fech_in!E11=0,0,RES_hh_fech_in!E11/RES_summary!E$21)</f>
        <v>122.40639828635136</v>
      </c>
      <c r="F11" s="72">
        <f>IF(RES_hh_fech_in!F11=0,0,RES_hh_fech_in!F11/RES_summary!F$21)</f>
        <v>118.70631942123205</v>
      </c>
      <c r="G11" s="72">
        <f>IF(RES_hh_fech_in!G11=0,0,RES_hh_fech_in!G11/RES_summary!G$21)</f>
        <v>116.04751229275881</v>
      </c>
      <c r="H11" s="72">
        <f>IF(RES_hh_fech_in!H11=0,0,RES_hh_fech_in!H11/RES_summary!H$21)</f>
        <v>126.7806385865922</v>
      </c>
      <c r="I11" s="72">
        <f>IF(RES_hh_fech_in!I11=0,0,RES_hh_fech_in!I11/RES_summary!I$21)</f>
        <v>121.71572242986572</v>
      </c>
      <c r="J11" s="72">
        <f>IF(RES_hh_fech_in!J11=0,0,RES_hh_fech_in!J11/RES_summary!J$21)</f>
        <v>118.2698297985678</v>
      </c>
      <c r="K11" s="72">
        <f>IF(RES_hh_fech_in!K11=0,0,RES_hh_fech_in!K11/RES_summary!K$21)</f>
        <v>122.81609996200949</v>
      </c>
      <c r="L11" s="72">
        <f>IF(RES_hh_fech_in!L11=0,0,RES_hh_fech_in!L11/RES_summary!L$21)</f>
        <v>127.73701883802053</v>
      </c>
      <c r="M11" s="72">
        <f>IF(RES_hh_fech_in!M11=0,0,RES_hh_fech_in!M11/RES_summary!M$21)</f>
        <v>117.01083777710213</v>
      </c>
      <c r="N11" s="72">
        <f>IF(RES_hh_fech_in!N11=0,0,RES_hh_fech_in!N11/RES_summary!N$21)</f>
        <v>111.7620892839482</v>
      </c>
      <c r="O11" s="72">
        <f>IF(RES_hh_fech_in!O11=0,0,RES_hh_fech_in!O11/RES_summary!O$21)</f>
        <v>99.265676406126119</v>
      </c>
      <c r="P11" s="72">
        <f>IF(RES_hh_fech_in!P11=0,0,RES_hh_fech_in!P11/RES_summary!P$21)</f>
        <v>91.092032070879185</v>
      </c>
      <c r="Q11" s="72">
        <f>IF(RES_hh_fech_in!Q11=0,0,RES_hh_fech_in!Q11/RES_summary!Q$21)</f>
        <v>83.854525295677036</v>
      </c>
      <c r="R11" s="72">
        <f>IF(RES_hh_fech_in!R11=0,0,RES_hh_fech_in!R11/RES_summary!R$21)</f>
        <v>85.993285695457075</v>
      </c>
      <c r="S11" s="72">
        <f>IF(RES_hh_fech_in!S11=0,0,RES_hh_fech_in!S11/RES_summary!S$21)</f>
        <v>84.714858171340055</v>
      </c>
      <c r="T11" s="72">
        <f>IF(RES_hh_fech_in!T11=0,0,RES_hh_fech_in!T11/RES_summary!T$21)</f>
        <v>85.371814035710884</v>
      </c>
      <c r="U11" s="72">
        <f>IF(RES_hh_fech_in!U11=0,0,RES_hh_fech_in!U11/RES_summary!U$21)</f>
        <v>78.812295057455287</v>
      </c>
      <c r="V11" s="72">
        <f>IF(RES_hh_fech_in!V11=0,0,RES_hh_fech_in!V11/RES_summary!V$21)</f>
        <v>74.09622307240771</v>
      </c>
      <c r="W11" s="72">
        <f>IF(RES_hh_fech_in!W11=0,0,RES_hh_fech_in!W11/RES_summary!W$21)</f>
        <v>79.85984168298134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26.974385032200846</v>
      </c>
      <c r="P12" s="72">
        <f>IF(RES_hh_fech_in!P12=0,0,RES_hh_fech_in!P12/RES_summary!P$21)</f>
        <v>21.105395808758441</v>
      </c>
      <c r="Q12" s="72">
        <f>IF(RES_hh_fech_in!Q12=0,0,RES_hh_fech_in!Q12/RES_summary!Q$21)</f>
        <v>18.781133251724068</v>
      </c>
      <c r="R12" s="72">
        <f>IF(RES_hh_fech_in!R12=0,0,RES_hh_fech_in!R12/RES_summary!R$21)</f>
        <v>19.687323179355044</v>
      </c>
      <c r="S12" s="72">
        <f>IF(RES_hh_fech_in!S12=0,0,RES_hh_fech_in!S12/RES_summary!S$21)</f>
        <v>23.970562581066474</v>
      </c>
      <c r="T12" s="72">
        <f>IF(RES_hh_fech_in!T12=0,0,RES_hh_fech_in!T12/RES_summary!T$21)</f>
        <v>25.602087138272204</v>
      </c>
      <c r="U12" s="72">
        <f>IF(RES_hh_fech_in!U12=0,0,RES_hh_fech_in!U12/RES_summary!U$21)</f>
        <v>19.987751266255199</v>
      </c>
      <c r="V12" s="72">
        <f>IF(RES_hh_fech_in!V12=0,0,RES_hh_fech_in!V12/RES_summary!V$21)</f>
        <v>18.486994460072975</v>
      </c>
      <c r="W12" s="72">
        <f>IF(RES_hh_fech_in!W12=0,0,RES_hh_fech_in!W12/RES_summary!W$21)</f>
        <v>28.050541330036413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130.28529312271112</v>
      </c>
      <c r="D13" s="74">
        <f>IF(RES_hh_fech_in!D13=0,0,RES_hh_fech_in!D13/RES_summary!D$21)</f>
        <v>132.59231821845347</v>
      </c>
      <c r="E13" s="74">
        <f>IF(RES_hh_fech_in!E13=0,0,RES_hh_fech_in!E13/RES_summary!E$21)</f>
        <v>121.68154305803446</v>
      </c>
      <c r="F13" s="74">
        <f>IF(RES_hh_fech_in!F13=0,0,RES_hh_fech_in!F13/RES_summary!F$21)</f>
        <v>97.149161139098425</v>
      </c>
      <c r="G13" s="74">
        <f>IF(RES_hh_fech_in!G13=0,0,RES_hh_fech_in!G13/RES_summary!G$21)</f>
        <v>105.4195451740182</v>
      </c>
      <c r="H13" s="74">
        <f>IF(RES_hh_fech_in!H13=0,0,RES_hh_fech_in!H13/RES_summary!H$21)</f>
        <v>129.61629869404308</v>
      </c>
      <c r="I13" s="74">
        <f>IF(RES_hh_fech_in!I13=0,0,RES_hh_fech_in!I13/RES_summary!I$21)</f>
        <v>129.58453749070517</v>
      </c>
      <c r="J13" s="74">
        <f>IF(RES_hh_fech_in!J13=0,0,RES_hh_fech_in!J13/RES_summary!J$21)</f>
        <v>139.22165416665251</v>
      </c>
      <c r="K13" s="74">
        <f>IF(RES_hh_fech_in!K13=0,0,RES_hh_fech_in!K13/RES_summary!K$21)</f>
        <v>134.95351317525746</v>
      </c>
      <c r="L13" s="74">
        <f>IF(RES_hh_fech_in!L13=0,0,RES_hh_fech_in!L13/RES_summary!L$21)</f>
        <v>126.71629611309075</v>
      </c>
      <c r="M13" s="74">
        <f>IF(RES_hh_fech_in!M13=0,0,RES_hh_fech_in!M13/RES_summary!M$21)</f>
        <v>126.23632114602987</v>
      </c>
      <c r="N13" s="74">
        <f>IF(RES_hh_fech_in!N13=0,0,RES_hh_fech_in!N13/RES_summary!N$21)</f>
        <v>130.87083147129815</v>
      </c>
      <c r="O13" s="74">
        <f>IF(RES_hh_fech_in!O13=0,0,RES_hh_fech_in!O13/RES_summary!O$21)</f>
        <v>79.42209231608507</v>
      </c>
      <c r="P13" s="74">
        <f>IF(RES_hh_fech_in!P13=0,0,RES_hh_fech_in!P13/RES_summary!P$21)</f>
        <v>92.252175635551666</v>
      </c>
      <c r="Q13" s="74">
        <f>IF(RES_hh_fech_in!Q13=0,0,RES_hh_fech_in!Q13/RES_summary!Q$21)</f>
        <v>111.67749835485321</v>
      </c>
      <c r="R13" s="74">
        <f>IF(RES_hh_fech_in!R13=0,0,RES_hh_fech_in!R13/RES_summary!R$21)</f>
        <v>119.31755023935041</v>
      </c>
      <c r="S13" s="74">
        <f>IF(RES_hh_fech_in!S13=0,0,RES_hh_fech_in!S13/RES_summary!S$21)</f>
        <v>122.78277170009395</v>
      </c>
      <c r="T13" s="74">
        <f>IF(RES_hh_fech_in!T13=0,0,RES_hh_fech_in!T13/RES_summary!T$21)</f>
        <v>80.033708200799765</v>
      </c>
      <c r="U13" s="74">
        <f>IF(RES_hh_fech_in!U13=0,0,RES_hh_fech_in!U13/RES_summary!U$21)</f>
        <v>71.549600951688774</v>
      </c>
      <c r="V13" s="74">
        <f>IF(RES_hh_fech_in!V13=0,0,RES_hh_fech_in!V13/RES_summary!V$21)</f>
        <v>95.491952994920183</v>
      </c>
      <c r="W13" s="74">
        <f>IF(RES_hh_fech_in!W13=0,0,RES_hh_fech_in!W13/RES_summary!W$21)</f>
        <v>48.957249188873377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0.62642728045637608</v>
      </c>
      <c r="D14" s="76">
        <f>IF(RES_hh_fech_in!D14=0,0,RES_hh_fech_in!D14/RES_summary!D$21)</f>
        <v>0.69852466665122792</v>
      </c>
      <c r="E14" s="76">
        <f>IF(RES_hh_fech_in!E14=0,0,RES_hh_fech_in!E14/RES_summary!E$21)</f>
        <v>0.73006372268808573</v>
      </c>
      <c r="F14" s="76">
        <f>IF(RES_hh_fech_in!F14=0,0,RES_hh_fech_in!F14/RES_summary!F$21)</f>
        <v>0.75102057868598748</v>
      </c>
      <c r="G14" s="76">
        <f>IF(RES_hh_fech_in!G14=0,0,RES_hh_fech_in!G14/RES_summary!G$21)</f>
        <v>0.7625524480852488</v>
      </c>
      <c r="H14" s="76">
        <f>IF(RES_hh_fech_in!H14=0,0,RES_hh_fech_in!H14/RES_summary!H$21)</f>
        <v>0.88852321733525763</v>
      </c>
      <c r="I14" s="76">
        <f>IF(RES_hh_fech_in!I14=0,0,RES_hh_fech_in!I14/RES_summary!I$21)</f>
        <v>0.77256753605266593</v>
      </c>
      <c r="J14" s="76">
        <f>IF(RES_hh_fech_in!J14=0,0,RES_hh_fech_in!J14/RES_summary!J$21)</f>
        <v>0.64295833602429109</v>
      </c>
      <c r="K14" s="76">
        <f>IF(RES_hh_fech_in!K14=0,0,RES_hh_fech_in!K14/RES_summary!K$21)</f>
        <v>0.70163821393613468</v>
      </c>
      <c r="L14" s="76">
        <f>IF(RES_hh_fech_in!L14=0,0,RES_hh_fech_in!L14/RES_summary!L$21)</f>
        <v>0.70481771559436723</v>
      </c>
      <c r="M14" s="76">
        <f>IF(RES_hh_fech_in!M14=0,0,RES_hh_fech_in!M14/RES_summary!M$21)</f>
        <v>0.62931752844286992</v>
      </c>
      <c r="N14" s="76">
        <f>IF(RES_hh_fech_in!N14=0,0,RES_hh_fech_in!N14/RES_summary!N$21)</f>
        <v>0.58934192234500249</v>
      </c>
      <c r="O14" s="76">
        <f>IF(RES_hh_fech_in!O14=0,0,RES_hh_fech_in!O14/RES_summary!O$21)</f>
        <v>0.51300812181510158</v>
      </c>
      <c r="P14" s="76">
        <f>IF(RES_hh_fech_in!P14=0,0,RES_hh_fech_in!P14/RES_summary!P$21)</f>
        <v>0.63496964086766983</v>
      </c>
      <c r="Q14" s="76">
        <f>IF(RES_hh_fech_in!Q14=0,0,RES_hh_fech_in!Q14/RES_summary!Q$21)</f>
        <v>0.5507416855822872</v>
      </c>
      <c r="R14" s="76">
        <f>IF(RES_hh_fech_in!R14=0,0,RES_hh_fech_in!R14/RES_summary!R$21)</f>
        <v>0.59710588121784247</v>
      </c>
      <c r="S14" s="76">
        <f>IF(RES_hh_fech_in!S14=0,0,RES_hh_fech_in!S14/RES_summary!S$21)</f>
        <v>0.60246283233589293</v>
      </c>
      <c r="T14" s="76">
        <f>IF(RES_hh_fech_in!T14=0,0,RES_hh_fech_in!T14/RES_summary!T$21)</f>
        <v>0.70360260956867149</v>
      </c>
      <c r="U14" s="76">
        <f>IF(RES_hh_fech_in!U14=0,0,RES_hh_fech_in!U14/RES_summary!U$21)</f>
        <v>0.58122614307613041</v>
      </c>
      <c r="V14" s="76">
        <f>IF(RES_hh_fech_in!V14=0,0,RES_hh_fech_in!V14/RES_summary!V$21)</f>
        <v>0.62004522743659118</v>
      </c>
      <c r="W14" s="76">
        <f>IF(RES_hh_fech_in!W14=0,0,RES_hh_fech_in!W14/RES_summary!W$21)</f>
        <v>0.54046927767220998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1.311421053940544E-4</v>
      </c>
      <c r="E15" s="69">
        <f>IF(RES_hh_fech_in!E15=0,0,RES_hh_fech_in!E15/RES_summary!E$21)</f>
        <v>2.3027493068185668E-3</v>
      </c>
      <c r="F15" s="69">
        <f>IF(RES_hh_fech_in!F15=0,0,RES_hh_fech_in!F15/RES_summary!F$21)</f>
        <v>3.9677033890696857E-3</v>
      </c>
      <c r="G15" s="69">
        <f>IF(RES_hh_fech_in!G15=0,0,RES_hh_fech_in!G15/RES_summary!G$21)</f>
        <v>6.6147750497979572E-3</v>
      </c>
      <c r="H15" s="69">
        <f>IF(RES_hh_fech_in!H15=0,0,RES_hh_fech_in!H15/RES_summary!H$21)</f>
        <v>1.5903055787940233E-2</v>
      </c>
      <c r="I15" s="69">
        <f>IF(RES_hh_fech_in!I15=0,0,RES_hh_fech_in!I15/RES_summary!I$21)</f>
        <v>1.6322014696012334E-2</v>
      </c>
      <c r="J15" s="69">
        <f>IF(RES_hh_fech_in!J15=0,0,RES_hh_fech_in!J15/RES_summary!J$21)</f>
        <v>1.5121636387483364E-2</v>
      </c>
      <c r="K15" s="69">
        <f>IF(RES_hh_fech_in!K15=0,0,RES_hh_fech_in!K15/RES_summary!K$21)</f>
        <v>2.470067181714378E-2</v>
      </c>
      <c r="L15" s="69">
        <f>IF(RES_hh_fech_in!L15=0,0,RES_hh_fech_in!L15/RES_summary!L$21)</f>
        <v>5.0950334992532327E-2</v>
      </c>
      <c r="M15" s="69">
        <f>IF(RES_hh_fech_in!M15=0,0,RES_hh_fech_in!M15/RES_summary!M$21)</f>
        <v>1.6071374680891457E-2</v>
      </c>
      <c r="N15" s="69">
        <f>IF(RES_hh_fech_in!N15=0,0,RES_hh_fech_in!N15/RES_summary!N$21)</f>
        <v>3.322998628185881E-2</v>
      </c>
      <c r="O15" s="69">
        <f>IF(RES_hh_fech_in!O15=0,0,RES_hh_fech_in!O15/RES_summary!O$21)</f>
        <v>9.8359607045760862E-3</v>
      </c>
      <c r="P15" s="69">
        <f>IF(RES_hh_fech_in!P15=0,0,RES_hh_fech_in!P15/RES_summary!P$21)</f>
        <v>2.3642958326729156E-2</v>
      </c>
      <c r="Q15" s="69">
        <f>IF(RES_hh_fech_in!Q15=0,0,RES_hh_fech_in!Q15/RES_summary!Q$21)</f>
        <v>1.2444948252330331E-2</v>
      </c>
      <c r="R15" s="69">
        <f>IF(RES_hh_fech_in!R15=0,0,RES_hh_fech_in!R15/RES_summary!R$21)</f>
        <v>1.119246822631746E-2</v>
      </c>
      <c r="S15" s="69">
        <f>IF(RES_hh_fech_in!S15=0,0,RES_hh_fech_in!S15/RES_summary!S$21)</f>
        <v>1.038795788940754E-2</v>
      </c>
      <c r="T15" s="69">
        <f>IF(RES_hh_fech_in!T15=0,0,RES_hh_fech_in!T15/RES_summary!T$21)</f>
        <v>1.2882158384477128E-2</v>
      </c>
      <c r="U15" s="69">
        <f>IF(RES_hh_fech_in!U15=0,0,RES_hh_fech_in!U15/RES_summary!U$21)</f>
        <v>9.0409838674174424E-3</v>
      </c>
      <c r="V15" s="69">
        <f>IF(RES_hh_fech_in!V15=0,0,RES_hh_fech_in!V15/RES_summary!V$21)</f>
        <v>1.0815030609230667E-2</v>
      </c>
      <c r="W15" s="69">
        <f>IF(RES_hh_fech_in!W15=0,0,RES_hh_fech_in!W15/RES_summary!W$21)</f>
        <v>1.2431966330993253E-2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1.311421053940544E-4</v>
      </c>
      <c r="E16" s="72">
        <f>IF(RES_hh_fech_in!E16=0,0,RES_hh_fech_in!E16/RES_summary!E$21)</f>
        <v>2.3027493068185668E-3</v>
      </c>
      <c r="F16" s="72">
        <f>IF(RES_hh_fech_in!F16=0,0,RES_hh_fech_in!F16/RES_summary!F$21)</f>
        <v>3.9677033890696857E-3</v>
      </c>
      <c r="G16" s="72">
        <f>IF(RES_hh_fech_in!G16=0,0,RES_hh_fech_in!G16/RES_summary!G$21)</f>
        <v>6.6147750497979572E-3</v>
      </c>
      <c r="H16" s="72">
        <f>IF(RES_hh_fech_in!H16=0,0,RES_hh_fech_in!H16/RES_summary!H$21)</f>
        <v>1.5903055787940233E-2</v>
      </c>
      <c r="I16" s="72">
        <f>IF(RES_hh_fech_in!I16=0,0,RES_hh_fech_in!I16/RES_summary!I$21)</f>
        <v>1.6322014696012334E-2</v>
      </c>
      <c r="J16" s="72">
        <f>IF(RES_hh_fech_in!J16=0,0,RES_hh_fech_in!J16/RES_summary!J$21)</f>
        <v>1.5121636387483364E-2</v>
      </c>
      <c r="K16" s="72">
        <f>IF(RES_hh_fech_in!K16=0,0,RES_hh_fech_in!K16/RES_summary!K$21)</f>
        <v>2.470067181714378E-2</v>
      </c>
      <c r="L16" s="72">
        <f>IF(RES_hh_fech_in!L16=0,0,RES_hh_fech_in!L16/RES_summary!L$21)</f>
        <v>5.0950334992532327E-2</v>
      </c>
      <c r="M16" s="72">
        <f>IF(RES_hh_fech_in!M16=0,0,RES_hh_fech_in!M16/RES_summary!M$21)</f>
        <v>1.6071374680891457E-2</v>
      </c>
      <c r="N16" s="72">
        <f>IF(RES_hh_fech_in!N16=0,0,RES_hh_fech_in!N16/RES_summary!N$21)</f>
        <v>3.322998628185881E-2</v>
      </c>
      <c r="O16" s="72">
        <f>IF(RES_hh_fech_in!O16=0,0,RES_hh_fech_in!O16/RES_summary!O$21)</f>
        <v>9.8359607045760862E-3</v>
      </c>
      <c r="P16" s="72">
        <f>IF(RES_hh_fech_in!P16=0,0,RES_hh_fech_in!P16/RES_summary!P$21)</f>
        <v>2.3642958326729156E-2</v>
      </c>
      <c r="Q16" s="72">
        <f>IF(RES_hh_fech_in!Q16=0,0,RES_hh_fech_in!Q16/RES_summary!Q$21)</f>
        <v>1.2444948252330331E-2</v>
      </c>
      <c r="R16" s="72">
        <f>IF(RES_hh_fech_in!R16=0,0,RES_hh_fech_in!R16/RES_summary!R$21)</f>
        <v>1.119246822631746E-2</v>
      </c>
      <c r="S16" s="72">
        <f>IF(RES_hh_fech_in!S16=0,0,RES_hh_fech_in!S16/RES_summary!S$21)</f>
        <v>1.038795788940754E-2</v>
      </c>
      <c r="T16" s="72">
        <f>IF(RES_hh_fech_in!T16=0,0,RES_hh_fech_in!T16/RES_summary!T$21)</f>
        <v>1.2882158384477128E-2</v>
      </c>
      <c r="U16" s="72">
        <f>IF(RES_hh_fech_in!U16=0,0,RES_hh_fech_in!U16/RES_summary!U$21)</f>
        <v>9.0409838674174424E-3</v>
      </c>
      <c r="V16" s="72">
        <f>IF(RES_hh_fech_in!V16=0,0,RES_hh_fech_in!V16/RES_summary!V$21)</f>
        <v>1.0815030609230667E-2</v>
      </c>
      <c r="W16" s="72">
        <f>IF(RES_hh_fech_in!W16=0,0,RES_hh_fech_in!W16/RES_summary!W$21)</f>
        <v>1.2431966330993253E-2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7.2772358759707876</v>
      </c>
      <c r="D17" s="69">
        <f>IF(RES_hh_fech_in!D17=0,0,RES_hh_fech_in!D17/RES_summary!D$21)</f>
        <v>6.8385647734320019</v>
      </c>
      <c r="E17" s="69">
        <f>IF(RES_hh_fech_in!E17=0,0,RES_hh_fech_in!E17/RES_summary!E$21)</f>
        <v>6.8381622686526287</v>
      </c>
      <c r="F17" s="69">
        <f>IF(RES_hh_fech_in!F17=0,0,RES_hh_fech_in!F17/RES_summary!F$21)</f>
        <v>8.1830012258628209</v>
      </c>
      <c r="G17" s="69">
        <f>IF(RES_hh_fech_in!G17=0,0,RES_hh_fech_in!G17/RES_summary!G$21)</f>
        <v>7.1643342678106325</v>
      </c>
      <c r="H17" s="69">
        <f>IF(RES_hh_fech_in!H17=0,0,RES_hh_fech_in!H17/RES_summary!H$21)</f>
        <v>9.1365036143206755</v>
      </c>
      <c r="I17" s="69">
        <f>IF(RES_hh_fech_in!I17=0,0,RES_hh_fech_in!I17/RES_summary!I$21)</f>
        <v>8.6511800941305026</v>
      </c>
      <c r="J17" s="69">
        <f>IF(RES_hh_fech_in!J17=0,0,RES_hh_fech_in!J17/RES_summary!J$21)</f>
        <v>8.7158992766054784</v>
      </c>
      <c r="K17" s="69">
        <f>IF(RES_hh_fech_in!K17=0,0,RES_hh_fech_in!K17/RES_summary!K$21)</f>
        <v>9.166167985641767</v>
      </c>
      <c r="L17" s="69">
        <f>IF(RES_hh_fech_in!L17=0,0,RES_hh_fech_in!L17/RES_summary!L$21)</f>
        <v>9.6385768980321114</v>
      </c>
      <c r="M17" s="69">
        <f>IF(RES_hh_fech_in!M17=0,0,RES_hh_fech_in!M17/RES_summary!M$21)</f>
        <v>10.093008313172165</v>
      </c>
      <c r="N17" s="69">
        <f>IF(RES_hh_fech_in!N17=0,0,RES_hh_fech_in!N17/RES_summary!N$21)</f>
        <v>8.1549667292533918</v>
      </c>
      <c r="O17" s="69">
        <f>IF(RES_hh_fech_in!O17=0,0,RES_hh_fech_in!O17/RES_summary!O$21)</f>
        <v>6.3314506867753586</v>
      </c>
      <c r="P17" s="69">
        <f>IF(RES_hh_fech_in!P17=0,0,RES_hh_fech_in!P17/RES_summary!P$21)</f>
        <v>7.1537537044305957</v>
      </c>
      <c r="Q17" s="69">
        <f>IF(RES_hh_fech_in!Q17=0,0,RES_hh_fech_in!Q17/RES_summary!Q$21)</f>
        <v>6.5640641056495319</v>
      </c>
      <c r="R17" s="69">
        <f>IF(RES_hh_fech_in!R17=0,0,RES_hh_fech_in!R17/RES_summary!R$21)</f>
        <v>6.8146845032441057</v>
      </c>
      <c r="S17" s="69">
        <f>IF(RES_hh_fech_in!S17=0,0,RES_hh_fech_in!S17/RES_summary!S$21)</f>
        <v>6.8623663002493114</v>
      </c>
      <c r="T17" s="69">
        <f>IF(RES_hh_fech_in!T17=0,0,RES_hh_fech_in!T17/RES_summary!T$21)</f>
        <v>7.612271597434682</v>
      </c>
      <c r="U17" s="69">
        <f>IF(RES_hh_fech_in!U17=0,0,RES_hh_fech_in!U17/RES_summary!U$21)</f>
        <v>7.2436984177181412</v>
      </c>
      <c r="V17" s="69">
        <f>IF(RES_hh_fech_in!V17=0,0,RES_hh_fech_in!V17/RES_summary!V$21)</f>
        <v>8.0584887442449489</v>
      </c>
      <c r="W17" s="69">
        <f>IF(RES_hh_fech_in!W17=0,0,RES_hh_fech_in!W17/RES_summary!W$21)</f>
        <v>12.200258129816916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7.2933005333370167</v>
      </c>
      <c r="D18" s="72">
        <f>IF(RES_hh_fech_in!D18=0,0,RES_hh_fech_in!D18/RES_summary!D$21)</f>
        <v>8.1137170172686748</v>
      </c>
      <c r="E18" s="72">
        <f>IF(RES_hh_fech_in!E18=0,0,RES_hh_fech_in!E18/RES_summary!E$21)</f>
        <v>8.6947559056950769</v>
      </c>
      <c r="F18" s="72">
        <f>IF(RES_hh_fech_in!F18=0,0,RES_hh_fech_in!F18/RES_summary!F$21)</f>
        <v>7.6725230888352343</v>
      </c>
      <c r="G18" s="72">
        <f>IF(RES_hh_fech_in!G18=0,0,RES_hh_fech_in!G18/RES_summary!G$21)</f>
        <v>7.0459621891189874</v>
      </c>
      <c r="H18" s="72">
        <f>IF(RES_hh_fech_in!H18=0,0,RES_hh_fech_in!H18/RES_summary!H$21)</f>
        <v>8.529182487801453</v>
      </c>
      <c r="I18" s="72">
        <f>IF(RES_hh_fech_in!I18=0,0,RES_hh_fech_in!I18/RES_summary!I$21)</f>
        <v>9.7766509508361157</v>
      </c>
      <c r="J18" s="72">
        <f>IF(RES_hh_fech_in!J18=0,0,RES_hh_fech_in!J18/RES_summary!J$21)</f>
        <v>9.4382145828928898</v>
      </c>
      <c r="K18" s="72">
        <f>IF(RES_hh_fech_in!K18=0,0,RES_hh_fech_in!K18/RES_summary!K$21)</f>
        <v>8.6928794436527497</v>
      </c>
      <c r="L18" s="72">
        <f>IF(RES_hh_fech_in!L18=0,0,RES_hh_fech_in!L18/RES_summary!L$21)</f>
        <v>11.912887923928718</v>
      </c>
      <c r="M18" s="72">
        <f>IF(RES_hh_fech_in!M18=0,0,RES_hh_fech_in!M18/RES_summary!M$21)</f>
        <v>12.776045142645929</v>
      </c>
      <c r="N18" s="72">
        <f>IF(RES_hh_fech_in!N18=0,0,RES_hh_fech_in!N18/RES_summary!N$21)</f>
        <v>9.6979776120354586</v>
      </c>
      <c r="O18" s="72">
        <f>IF(RES_hh_fech_in!O18=0,0,RES_hh_fech_in!O18/RES_summary!O$21)</f>
        <v>8.7393099812224193</v>
      </c>
      <c r="P18" s="72">
        <f>IF(RES_hh_fech_in!P18=0,0,RES_hh_fech_in!P18/RES_summary!P$21)</f>
        <v>8.209329798947131</v>
      </c>
      <c r="Q18" s="72">
        <f>IF(RES_hh_fech_in!Q18=0,0,RES_hh_fech_in!Q18/RES_summary!Q$21)</f>
        <v>0</v>
      </c>
      <c r="R18" s="72">
        <f>IF(RES_hh_fech_in!R18=0,0,RES_hh_fech_in!R18/RES_summary!R$21)</f>
        <v>7.5023122163444746</v>
      </c>
      <c r="S18" s="72">
        <f>IF(RES_hh_fech_in!S18=0,0,RES_hh_fech_in!S18/RES_summary!S$21)</f>
        <v>8.1939136487914759</v>
      </c>
      <c r="T18" s="72">
        <f>IF(RES_hh_fech_in!T18=0,0,RES_hh_fech_in!T18/RES_summary!T$21)</f>
        <v>8.634389558713444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13.149065481225399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8.8581183771644572</v>
      </c>
      <c r="D19" s="72">
        <f>IF(RES_hh_fech_in!D19=0,0,RES_hh_fech_in!D19/RES_summary!D$21)</f>
        <v>9.1672253027898662</v>
      </c>
      <c r="E19" s="72">
        <f>IF(RES_hh_fech_in!E19=0,0,RES_hh_fech_in!E19/RES_summary!E$21)</f>
        <v>9.2293576170835863</v>
      </c>
      <c r="F19" s="72">
        <f>IF(RES_hh_fech_in!F19=0,0,RES_hh_fech_in!F19/RES_summary!F$21)</f>
        <v>8.9042277466759092</v>
      </c>
      <c r="G19" s="72">
        <f>IF(RES_hh_fech_in!G19=0,0,RES_hh_fech_in!G19/RES_summary!G$21)</f>
        <v>8.728131290445436</v>
      </c>
      <c r="H19" s="72">
        <f>IF(RES_hh_fech_in!H19=0,0,RES_hh_fech_in!H19/RES_summary!H$21)</f>
        <v>9.631777907481748</v>
      </c>
      <c r="I19" s="72">
        <f>IF(RES_hh_fech_in!I19=0,0,RES_hh_fech_in!I19/RES_summary!I$21)</f>
        <v>9.6598739251011985</v>
      </c>
      <c r="J19" s="72">
        <f>IF(RES_hh_fech_in!J19=0,0,RES_hh_fech_in!J19/RES_summary!J$21)</f>
        <v>9.698462086390661</v>
      </c>
      <c r="K19" s="72">
        <f>IF(RES_hh_fech_in!K19=0,0,RES_hh_fech_in!K19/RES_summary!K$21)</f>
        <v>10.507953278468312</v>
      </c>
      <c r="L19" s="72">
        <f>IF(RES_hh_fech_in!L19=0,0,RES_hh_fech_in!L19/RES_summary!L$21)</f>
        <v>12.331642429161613</v>
      </c>
      <c r="M19" s="72">
        <f>IF(RES_hh_fech_in!M19=0,0,RES_hh_fech_in!M19/RES_summary!M$21)</f>
        <v>12.760901532862855</v>
      </c>
      <c r="N19" s="72">
        <f>IF(RES_hh_fech_in!N19=0,0,RES_hh_fech_in!N19/RES_summary!N$21)</f>
        <v>9.8915482150172256</v>
      </c>
      <c r="O19" s="72">
        <f>IF(RES_hh_fech_in!O19=0,0,RES_hh_fech_in!O19/RES_summary!O$21)</f>
        <v>7.4131374388833633</v>
      </c>
      <c r="P19" s="72">
        <f>IF(RES_hh_fech_in!P19=0,0,RES_hh_fech_in!P19/RES_summary!P$21)</f>
        <v>7.2113626916656557</v>
      </c>
      <c r="Q19" s="72">
        <f>IF(RES_hh_fech_in!Q19=0,0,RES_hh_fech_in!Q19/RES_summary!Q$21)</f>
        <v>6.3783680893554493</v>
      </c>
      <c r="R19" s="72">
        <f>IF(RES_hh_fech_in!R19=0,0,RES_hh_fech_in!R19/RES_summary!R$21)</f>
        <v>6.6734157631182525</v>
      </c>
      <c r="S19" s="72">
        <f>IF(RES_hh_fech_in!S19=0,0,RES_hh_fech_in!S19/RES_summary!S$21)</f>
        <v>6.724223249048829</v>
      </c>
      <c r="T19" s="72">
        <f>IF(RES_hh_fech_in!T19=0,0,RES_hh_fech_in!T19/RES_summary!T$21)</f>
        <v>7.0382406558868498</v>
      </c>
      <c r="U19" s="72">
        <f>IF(RES_hh_fech_in!U19=0,0,RES_hh_fech_in!U19/RES_summary!U$21)</f>
        <v>6.7587883734630569</v>
      </c>
      <c r="V19" s="72">
        <f>IF(RES_hh_fech_in!V19=0,0,RES_hh_fech_in!V19/RES_summary!V$21)</f>
        <v>7.046419069129441</v>
      </c>
      <c r="W19" s="72">
        <f>IF(RES_hh_fech_in!W19=0,0,RES_hh_fech_in!W19/RES_summary!W$21)</f>
        <v>12.570053731552187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11.897006100539539</v>
      </c>
      <c r="H20" s="72">
        <f>IF(RES_hh_fech_in!H20=0,0,RES_hh_fech_in!H20/RES_summary!H$21)</f>
        <v>9.2236363927800067</v>
      </c>
      <c r="I20" s="72">
        <f>IF(RES_hh_fech_in!I20=0,0,RES_hh_fech_in!I20/RES_summary!I$21)</f>
        <v>7.1412453733040193</v>
      </c>
      <c r="J20" s="72">
        <f>IF(RES_hh_fech_in!J20=0,0,RES_hh_fech_in!J20/RES_summary!J$21)</f>
        <v>8.9242257352165169</v>
      </c>
      <c r="K20" s="72">
        <f>IF(RES_hh_fech_in!K20=0,0,RES_hh_fech_in!K20/RES_summary!K$21)</f>
        <v>8.5247964826940112</v>
      </c>
      <c r="L20" s="72">
        <f>IF(RES_hh_fech_in!L20=0,0,RES_hh_fech_in!L20/RES_summary!L$21)</f>
        <v>12.547489435123826</v>
      </c>
      <c r="M20" s="72">
        <f>IF(RES_hh_fech_in!M20=0,0,RES_hh_fech_in!M20/RES_summary!M$21)</f>
        <v>11.672131065845395</v>
      </c>
      <c r="N20" s="72">
        <f>IF(RES_hh_fech_in!N20=0,0,RES_hh_fech_in!N20/RES_summary!N$21)</f>
        <v>11.648464213995313</v>
      </c>
      <c r="O20" s="72">
        <f>IF(RES_hh_fech_in!O20=0,0,RES_hh_fech_in!O20/RES_summary!O$21)</f>
        <v>7.1519691929106983</v>
      </c>
      <c r="P20" s="72">
        <f>IF(RES_hh_fech_in!P20=0,0,RES_hh_fech_in!P20/RES_summary!P$21)</f>
        <v>7.9228885697779941</v>
      </c>
      <c r="Q20" s="72">
        <f>IF(RES_hh_fech_in!Q20=0,0,RES_hh_fech_in!Q20/RES_summary!Q$21)</f>
        <v>5.7929501806626362</v>
      </c>
      <c r="R20" s="72">
        <f>IF(RES_hh_fech_in!R20=0,0,RES_hh_fech_in!R20/RES_summary!R$21)</f>
        <v>7.231404405500351</v>
      </c>
      <c r="S20" s="72">
        <f>IF(RES_hh_fech_in!S20=0,0,RES_hh_fech_in!S20/RES_summary!S$21)</f>
        <v>7.6494695395727925</v>
      </c>
      <c r="T20" s="72">
        <f>IF(RES_hh_fech_in!T20=0,0,RES_hh_fech_in!T20/RES_summary!T$21)</f>
        <v>8.1226619318357614</v>
      </c>
      <c r="U20" s="72">
        <f>IF(RES_hh_fech_in!U20=0,0,RES_hh_fech_in!U20/RES_summary!U$21)</f>
        <v>7.5014090906815891</v>
      </c>
      <c r="V20" s="72">
        <f>IF(RES_hh_fech_in!V20=0,0,RES_hh_fech_in!V20/RES_summary!V$21)</f>
        <v>8.2667693872978862</v>
      </c>
      <c r="W20" s="72">
        <f>IF(RES_hh_fech_in!W20=0,0,RES_hh_fech_in!W20/RES_summary!W$21)</f>
        <v>12.763709296978512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9.0839320958179623</v>
      </c>
      <c r="D21" s="72">
        <f>IF(RES_hh_fech_in!D21=0,0,RES_hh_fech_in!D21/RES_summary!D$21)</f>
        <v>8.3858783246825492</v>
      </c>
      <c r="E21" s="72">
        <f>IF(RES_hh_fech_in!E21=0,0,RES_hh_fech_in!E21/RES_summary!E$21)</f>
        <v>8.5148536858459956</v>
      </c>
      <c r="F21" s="72">
        <f>IF(RES_hh_fech_in!F21=0,0,RES_hh_fech_in!F21/RES_summary!F$21)</f>
        <v>9.5291766740868269</v>
      </c>
      <c r="G21" s="72">
        <f>IF(RES_hh_fech_in!G21=0,0,RES_hh_fech_in!G21/RES_summary!G$21)</f>
        <v>8.3174591636184552</v>
      </c>
      <c r="H21" s="72">
        <f>IF(RES_hh_fech_in!H21=0,0,RES_hh_fech_in!H21/RES_summary!H$21)</f>
        <v>9.1997031393490101</v>
      </c>
      <c r="I21" s="72">
        <f>IF(RES_hh_fech_in!I21=0,0,RES_hh_fech_in!I21/RES_summary!I$21)</f>
        <v>10.090554923018543</v>
      </c>
      <c r="J21" s="72">
        <f>IF(RES_hh_fech_in!J21=0,0,RES_hh_fech_in!J21/RES_summary!J$21)</f>
        <v>10.285681546856278</v>
      </c>
      <c r="K21" s="72">
        <f>IF(RES_hh_fech_in!K21=0,0,RES_hh_fech_in!K21/RES_summary!K$21)</f>
        <v>10.462843087324833</v>
      </c>
      <c r="L21" s="72">
        <f>IF(RES_hh_fech_in!L21=0,0,RES_hh_fech_in!L21/RES_summary!L$21)</f>
        <v>11.751295689297208</v>
      </c>
      <c r="M21" s="72">
        <f>IF(RES_hh_fech_in!M21=0,0,RES_hh_fech_in!M21/RES_summary!M$21)</f>
        <v>11.673601637979283</v>
      </c>
      <c r="N21" s="72">
        <f>IF(RES_hh_fech_in!N21=0,0,RES_hh_fech_in!N21/RES_summary!N$21)</f>
        <v>8.9271314588439026</v>
      </c>
      <c r="O21" s="72">
        <f>IF(RES_hh_fech_in!O21=0,0,RES_hh_fech_in!O21/RES_summary!O$21)</f>
        <v>6.8257003327939705</v>
      </c>
      <c r="P21" s="72">
        <f>IF(RES_hh_fech_in!P21=0,0,RES_hh_fech_in!P21/RES_summary!P$21)</f>
        <v>7.042075170351441</v>
      </c>
      <c r="Q21" s="72">
        <f>IF(RES_hh_fech_in!Q21=0,0,RES_hh_fech_in!Q21/RES_summary!Q$21)</f>
        <v>6.6767222660979959</v>
      </c>
      <c r="R21" s="72">
        <f>IF(RES_hh_fech_in!R21=0,0,RES_hh_fech_in!R21/RES_summary!R$21)</f>
        <v>7.2438470678741735</v>
      </c>
      <c r="S21" s="72">
        <f>IF(RES_hh_fech_in!S21=0,0,RES_hh_fech_in!S21/RES_summary!S$21)</f>
        <v>6.9837055620709574</v>
      </c>
      <c r="T21" s="72">
        <f>IF(RES_hh_fech_in!T21=0,0,RES_hh_fech_in!T21/RES_summary!T$21)</f>
        <v>7.3616390796055757</v>
      </c>
      <c r="U21" s="72">
        <f>IF(RES_hh_fech_in!U21=0,0,RES_hh_fech_in!U21/RES_summary!U$21)</f>
        <v>6.9957994879253569</v>
      </c>
      <c r="V21" s="72">
        <f>IF(RES_hh_fech_in!V21=0,0,RES_hh_fech_in!V21/RES_summary!V$21)</f>
        <v>7.8888896552368477</v>
      </c>
      <c r="W21" s="72">
        <f>IF(RES_hh_fech_in!W21=0,0,RES_hh_fech_in!W21/RES_summary!W$21)</f>
        <v>12.722352584552484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8.6712642553475874</v>
      </c>
      <c r="D22" s="72">
        <f>IF(RES_hh_fech_in!D22=0,0,RES_hh_fech_in!D22/RES_summary!D$21)</f>
        <v>8.4680583936635649</v>
      </c>
      <c r="E22" s="72">
        <f>IF(RES_hh_fech_in!E22=0,0,RES_hh_fech_in!E22/RES_summary!E$21)</f>
        <v>8.4123416367009796</v>
      </c>
      <c r="F22" s="72">
        <f>IF(RES_hh_fech_in!F22=0,0,RES_hh_fech_in!F22/RES_summary!F$21)</f>
        <v>8.5065319695989565</v>
      </c>
      <c r="G22" s="72">
        <f>IF(RES_hh_fech_in!G22=0,0,RES_hh_fech_in!G22/RES_summary!G$21)</f>
        <v>7.579142467702674</v>
      </c>
      <c r="H22" s="72">
        <f>IF(RES_hh_fech_in!H22=0,0,RES_hh_fech_in!H22/RES_summary!H$21)</f>
        <v>8.1209086884758808</v>
      </c>
      <c r="I22" s="72">
        <f>IF(RES_hh_fech_in!I22=0,0,RES_hh_fech_in!I22/RES_summary!I$21)</f>
        <v>9.0448092667532816</v>
      </c>
      <c r="J22" s="72">
        <f>IF(RES_hh_fech_in!J22=0,0,RES_hh_fech_in!J22/RES_summary!J$21)</f>
        <v>9.1336409613643443</v>
      </c>
      <c r="K22" s="72">
        <f>IF(RES_hh_fech_in!K22=0,0,RES_hh_fech_in!K22/RES_summary!K$21)</f>
        <v>9.5595214964243169</v>
      </c>
      <c r="L22" s="72">
        <f>IF(RES_hh_fech_in!L22=0,0,RES_hh_fech_in!L22/RES_summary!L$21)</f>
        <v>10.270302634591578</v>
      </c>
      <c r="M22" s="72">
        <f>IF(RES_hh_fech_in!M22=0,0,RES_hh_fech_in!M22/RES_summary!M$21)</f>
        <v>10.434382416225626</v>
      </c>
      <c r="N22" s="72">
        <f>IF(RES_hh_fech_in!N22=0,0,RES_hh_fech_in!N22/RES_summary!N$21)</f>
        <v>8.3397161340791524</v>
      </c>
      <c r="O22" s="72">
        <f>IF(RES_hh_fech_in!O22=0,0,RES_hh_fech_in!O22/RES_summary!O$21)</f>
        <v>6.9479823315882978</v>
      </c>
      <c r="P22" s="72">
        <f>IF(RES_hh_fech_in!P22=0,0,RES_hh_fech_in!P22/RES_summary!P$21)</f>
        <v>7.1983052870901316</v>
      </c>
      <c r="Q22" s="72">
        <f>IF(RES_hh_fech_in!Q22=0,0,RES_hh_fech_in!Q22/RES_summary!Q$21)</f>
        <v>7.1379087026040571</v>
      </c>
      <c r="R22" s="72">
        <f>IF(RES_hh_fech_in!R22=0,0,RES_hh_fech_in!R22/RES_summary!R$21)</f>
        <v>7.1512374869810929</v>
      </c>
      <c r="S22" s="72">
        <f>IF(RES_hh_fech_in!S22=0,0,RES_hh_fech_in!S22/RES_summary!S$21)</f>
        <v>6.9677303770297776</v>
      </c>
      <c r="T22" s="72">
        <f>IF(RES_hh_fech_in!T22=0,0,RES_hh_fech_in!T22/RES_summary!T$21)</f>
        <v>7.4457216145149596</v>
      </c>
      <c r="U22" s="72">
        <f>IF(RES_hh_fech_in!U22=0,0,RES_hh_fech_in!U22/RES_summary!U$21)</f>
        <v>7.4265956923380454</v>
      </c>
      <c r="V22" s="72">
        <f>IF(RES_hh_fech_in!V22=0,0,RES_hh_fech_in!V22/RES_summary!V$21)</f>
        <v>8.2188933798248787</v>
      </c>
      <c r="W22" s="72">
        <f>IF(RES_hh_fech_in!W22=0,0,RES_hh_fech_in!W22/RES_summary!W$21)</f>
        <v>12.169448873801905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6.3198892784803737</v>
      </c>
      <c r="D24" s="72">
        <f>IF(RES_hh_fech_in!D24=0,0,RES_hh_fech_in!D24/RES_summary!D$21)</f>
        <v>6.1144052206862725</v>
      </c>
      <c r="E24" s="72">
        <f>IF(RES_hh_fech_in!E24=0,0,RES_hh_fech_in!E24/RES_summary!E$21)</f>
        <v>6.1155828220375748</v>
      </c>
      <c r="F24" s="72">
        <f>IF(RES_hh_fech_in!F24=0,0,RES_hh_fech_in!F24/RES_summary!F$21)</f>
        <v>6.6416745530036092</v>
      </c>
      <c r="G24" s="72">
        <f>IF(RES_hh_fech_in!G24=0,0,RES_hh_fech_in!G24/RES_summary!G$21)</f>
        <v>5.8170533792305736</v>
      </c>
      <c r="H24" s="72">
        <f>IF(RES_hh_fech_in!H24=0,0,RES_hh_fech_in!H24/RES_summary!H$21)</f>
        <v>6.9817543675481177</v>
      </c>
      <c r="I24" s="72">
        <f>IF(RES_hh_fech_in!I24=0,0,RES_hh_fech_in!I24/RES_summary!I$21)</f>
        <v>7.2103807988036266</v>
      </c>
      <c r="J24" s="72">
        <f>IF(RES_hh_fech_in!J24=0,0,RES_hh_fech_in!J24/RES_summary!J$21)</f>
        <v>7.5100200214658939</v>
      </c>
      <c r="K24" s="72">
        <f>IF(RES_hh_fech_in!K24=0,0,RES_hh_fech_in!K24/RES_summary!K$21)</f>
        <v>8.0507386430002743</v>
      </c>
      <c r="L24" s="72">
        <f>IF(RES_hh_fech_in!L24=0,0,RES_hh_fech_in!L24/RES_summary!L$21)</f>
        <v>8.4724478824661293</v>
      </c>
      <c r="M24" s="72">
        <f>IF(RES_hh_fech_in!M24=0,0,RES_hh_fech_in!M24/RES_summary!M$21)</f>
        <v>8.7527336926594099</v>
      </c>
      <c r="N24" s="72">
        <f>IF(RES_hh_fech_in!N24=0,0,RES_hh_fech_in!N24/RES_summary!N$21)</f>
        <v>7.2193969573107468</v>
      </c>
      <c r="O24" s="72">
        <f>IF(RES_hh_fech_in!O24=0,0,RES_hh_fech_in!O24/RES_summary!O$21)</f>
        <v>5.7107991829475884</v>
      </c>
      <c r="P24" s="72">
        <f>IF(RES_hh_fech_in!P24=0,0,RES_hh_fech_in!P24/RES_summary!P$21)</f>
        <v>6.1379938677667578</v>
      </c>
      <c r="Q24" s="72">
        <f>IF(RES_hh_fech_in!Q24=0,0,RES_hh_fech_in!Q24/RES_summary!Q$21)</f>
        <v>5.8753634446446137</v>
      </c>
      <c r="R24" s="72">
        <f>IF(RES_hh_fech_in!R24=0,0,RES_hh_fech_in!R24/RES_summary!R$21)</f>
        <v>6.2190038048625347</v>
      </c>
      <c r="S24" s="72">
        <f>IF(RES_hh_fech_in!S24=0,0,RES_hh_fech_in!S24/RES_summary!S$21)</f>
        <v>6.1599751750242389</v>
      </c>
      <c r="T24" s="72">
        <f>IF(RES_hh_fech_in!T24=0,0,RES_hh_fech_in!T24/RES_summary!T$21)</f>
        <v>6.65550987684564</v>
      </c>
      <c r="U24" s="72">
        <f>IF(RES_hh_fech_in!U24=0,0,RES_hh_fech_in!U24/RES_summary!U$21)</f>
        <v>6.5860985777361254</v>
      </c>
      <c r="V24" s="72">
        <f>IF(RES_hh_fech_in!V24=0,0,RES_hh_fech_in!V24/RES_summary!V$21)</f>
        <v>7.0898229868450597</v>
      </c>
      <c r="W24" s="72">
        <f>IF(RES_hh_fech_in!W24=0,0,RES_hh_fech_in!W24/RES_summary!W$21)</f>
        <v>11.00459619599838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8.7533726732055381</v>
      </c>
      <c r="D25" s="74">
        <f>IF(RES_hh_fech_in!D25=0,0,RES_hh_fech_in!D25/RES_summary!D$21)</f>
        <v>6.6937256357602957</v>
      </c>
      <c r="E25" s="74">
        <f>IF(RES_hh_fech_in!E25=0,0,RES_hh_fech_in!E25/RES_summary!E$21)</f>
        <v>6.9039316602713727</v>
      </c>
      <c r="F25" s="74">
        <f>IF(RES_hh_fech_in!F25=0,0,RES_hh_fech_in!F25/RES_summary!F$21)</f>
        <v>9.1451652081408437</v>
      </c>
      <c r="G25" s="74">
        <f>IF(RES_hh_fech_in!G25=0,0,RES_hh_fech_in!G25/RES_summary!G$21)</f>
        <v>7.7161135989161282</v>
      </c>
      <c r="H25" s="74">
        <f>IF(RES_hh_fech_in!H25=0,0,RES_hh_fech_in!H25/RES_summary!H$21)</f>
        <v>9.564379196124225</v>
      </c>
      <c r="I25" s="74">
        <f>IF(RES_hh_fech_in!I25=0,0,RES_hh_fech_in!I25/RES_summary!I$21)</f>
        <v>8.7804186539088889</v>
      </c>
      <c r="J25" s="74">
        <f>IF(RES_hh_fech_in!J25=0,0,RES_hh_fech_in!J25/RES_summary!J$21)</f>
        <v>10.38165897496901</v>
      </c>
      <c r="K25" s="74">
        <f>IF(RES_hh_fech_in!K25=0,0,RES_hh_fech_in!K25/RES_summary!K$21)</f>
        <v>11.283868997329236</v>
      </c>
      <c r="L25" s="74">
        <f>IF(RES_hh_fech_in!L25=0,0,RES_hh_fech_in!L25/RES_summary!L$21)</f>
        <v>9.968301299511344</v>
      </c>
      <c r="M25" s="74">
        <f>IF(RES_hh_fech_in!M25=0,0,RES_hh_fech_in!M25/RES_summary!M$21)</f>
        <v>11.169690181091376</v>
      </c>
      <c r="N25" s="74">
        <f>IF(RES_hh_fech_in!N25=0,0,RES_hh_fech_in!N25/RES_summary!N$21)</f>
        <v>9.2836439578264578</v>
      </c>
      <c r="O25" s="74">
        <f>IF(RES_hh_fech_in!O25=0,0,RES_hh_fech_in!O25/RES_summary!O$21)</f>
        <v>6.9112127087543769</v>
      </c>
      <c r="P25" s="74">
        <f>IF(RES_hh_fech_in!P25=0,0,RES_hh_fech_in!P25/RES_summary!P$21)</f>
        <v>7.9181468774794865</v>
      </c>
      <c r="Q25" s="74">
        <f>IF(RES_hh_fech_in!Q25=0,0,RES_hh_fech_in!Q25/RES_summary!Q$21)</f>
        <v>7.4946131410036188</v>
      </c>
      <c r="R25" s="74">
        <f>IF(RES_hh_fech_in!R25=0,0,RES_hh_fech_in!R25/RES_summary!R$21)</f>
        <v>7.7167213700728832</v>
      </c>
      <c r="S25" s="74">
        <f>IF(RES_hh_fech_in!S25=0,0,RES_hh_fech_in!S25/RES_summary!S$21)</f>
        <v>7.5808437866443281</v>
      </c>
      <c r="T25" s="74">
        <f>IF(RES_hh_fech_in!T25=0,0,RES_hh_fech_in!T25/RES_summary!T$21)</f>
        <v>8.2504208820983305</v>
      </c>
      <c r="U25" s="74">
        <f>IF(RES_hh_fech_in!U25=0,0,RES_hh_fech_in!U25/RES_summary!U$21)</f>
        <v>7.8604860792917819</v>
      </c>
      <c r="V25" s="74">
        <f>IF(RES_hh_fech_in!V25=0,0,RES_hh_fech_in!V25/RES_summary!V$21)</f>
        <v>8.8768281528789021</v>
      </c>
      <c r="W25" s="74">
        <f>IF(RES_hh_fech_in!W25=0,0,RES_hh_fech_in!W25/RES_summary!W$21)</f>
        <v>13.495078717587072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12.779007764679262</v>
      </c>
      <c r="D27" s="69">
        <f>IF(RES_hh_fech_in!D27=0,0,RES_hh_fech_in!D27/RES_summary!D$21)</f>
        <v>11.696717682560882</v>
      </c>
      <c r="E27" s="69">
        <f>IF(RES_hh_fech_in!E27=0,0,RES_hh_fech_in!E27/RES_summary!E$21)</f>
        <v>10.992478820310199</v>
      </c>
      <c r="F27" s="69">
        <f>IF(RES_hh_fech_in!F27=0,0,RES_hh_fech_in!F27/RES_summary!F$21)</f>
        <v>10.785913170820988</v>
      </c>
      <c r="G27" s="69">
        <f>IF(RES_hh_fech_in!G27=0,0,RES_hh_fech_in!G27/RES_summary!G$21)</f>
        <v>8.6402831419427173</v>
      </c>
      <c r="H27" s="69">
        <f>IF(RES_hh_fech_in!H27=0,0,RES_hh_fech_in!H27/RES_summary!H$21)</f>
        <v>9.6780255993358377</v>
      </c>
      <c r="I27" s="69">
        <f>IF(RES_hh_fech_in!I27=0,0,RES_hh_fech_in!I27/RES_summary!I$21)</f>
        <v>11.026851979597854</v>
      </c>
      <c r="J27" s="69">
        <f>IF(RES_hh_fech_in!J27=0,0,RES_hh_fech_in!J27/RES_summary!J$21)</f>
        <v>11.323176802733768</v>
      </c>
      <c r="K27" s="69">
        <f>IF(RES_hh_fech_in!K27=0,0,RES_hh_fech_in!K27/RES_summary!K$21)</f>
        <v>11.773307441128967</v>
      </c>
      <c r="L27" s="69">
        <f>IF(RES_hh_fech_in!L27=0,0,RES_hh_fech_in!L27/RES_summary!L$21)</f>
        <v>12.375260056159046</v>
      </c>
      <c r="M27" s="69">
        <f>IF(RES_hh_fech_in!M27=0,0,RES_hh_fech_in!M27/RES_summary!M$21)</f>
        <v>12.864020431203596</v>
      </c>
      <c r="N27" s="69">
        <f>IF(RES_hh_fech_in!N27=0,0,RES_hh_fech_in!N27/RES_summary!N$21)</f>
        <v>9.5622960501384906</v>
      </c>
      <c r="O27" s="69">
        <f>IF(RES_hh_fech_in!O27=0,0,RES_hh_fech_in!O27/RES_summary!O$21)</f>
        <v>7.0639971976475771</v>
      </c>
      <c r="P27" s="69">
        <f>IF(RES_hh_fech_in!P27=0,0,RES_hh_fech_in!P27/RES_summary!P$21)</f>
        <v>7.1643911375818732</v>
      </c>
      <c r="Q27" s="69">
        <f>IF(RES_hh_fech_in!Q27=0,0,RES_hh_fech_in!Q27/RES_summary!Q$21)</f>
        <v>6.0090400782119096</v>
      </c>
      <c r="R27" s="69">
        <f>IF(RES_hh_fech_in!R27=0,0,RES_hh_fech_in!R27/RES_summary!R$21)</f>
        <v>6.1131696306363068</v>
      </c>
      <c r="S27" s="69">
        <f>IF(RES_hh_fech_in!S27=0,0,RES_hh_fech_in!S27/RES_summary!S$21)</f>
        <v>5.9536184952484579</v>
      </c>
      <c r="T27" s="69">
        <f>IF(RES_hh_fech_in!T27=0,0,RES_hh_fech_in!T27/RES_summary!T$21)</f>
        <v>7.3504362410133668</v>
      </c>
      <c r="U27" s="69">
        <f>IF(RES_hh_fech_in!U27=0,0,RES_hh_fech_in!U27/RES_summary!U$21)</f>
        <v>7.347305283796417</v>
      </c>
      <c r="V27" s="69">
        <f>IF(RES_hh_fech_in!V27=0,0,RES_hh_fech_in!V27/RES_summary!V$21)</f>
        <v>7.3690307399266679</v>
      </c>
      <c r="W27" s="69">
        <f>IF(RES_hh_fech_in!W27=0,0,RES_hh_fech_in!W27/RES_summary!W$21)</f>
        <v>7.9550879867594686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11.848097956199492</v>
      </c>
      <c r="D28" s="72">
        <f>IF(RES_hh_fech_in!D28=0,0,RES_hh_fech_in!D28/RES_summary!D$21)</f>
        <v>12.951133463918351</v>
      </c>
      <c r="E28" s="72">
        <f>IF(RES_hh_fech_in!E28=0,0,RES_hh_fech_in!E28/RES_summary!E$21)</f>
        <v>13.02976630823848</v>
      </c>
      <c r="F28" s="72">
        <f>IF(RES_hh_fech_in!F28=0,0,RES_hh_fech_in!F28/RES_summary!F$21)</f>
        <v>10.786479071910819</v>
      </c>
      <c r="G28" s="72">
        <f>IF(RES_hh_fech_in!G28=0,0,RES_hh_fech_in!G28/RES_summary!G$21)</f>
        <v>9.5679387866051471</v>
      </c>
      <c r="H28" s="72">
        <f>IF(RES_hh_fech_in!H28=0,0,RES_hh_fech_in!H28/RES_summary!H$21)</f>
        <v>11.647480366897529</v>
      </c>
      <c r="I28" s="72">
        <f>IF(RES_hh_fech_in!I28=0,0,RES_hh_fech_in!I28/RES_summary!I$21)</f>
        <v>12.760144121470365</v>
      </c>
      <c r="J28" s="72">
        <f>IF(RES_hh_fech_in!J28=0,0,RES_hh_fech_in!J28/RES_summary!J$21)</f>
        <v>12.628414920903149</v>
      </c>
      <c r="K28" s="72">
        <f>IF(RES_hh_fech_in!K28=0,0,RES_hh_fech_in!K28/RES_summary!K$21)</f>
        <v>10.976858493575387</v>
      </c>
      <c r="L28" s="72">
        <f>IF(RES_hh_fech_in!L28=0,0,RES_hh_fech_in!L28/RES_summary!L$21)</f>
        <v>13.524132406332551</v>
      </c>
      <c r="M28" s="72">
        <f>IF(RES_hh_fech_in!M28=0,0,RES_hh_fech_in!M28/RES_summary!M$21)</f>
        <v>13.749343974836261</v>
      </c>
      <c r="N28" s="72">
        <f>IF(RES_hh_fech_in!N28=0,0,RES_hh_fech_in!N28/RES_summary!N$21)</f>
        <v>10.238146702629177</v>
      </c>
      <c r="O28" s="72">
        <f>IF(RES_hh_fech_in!O28=0,0,RES_hh_fech_in!O28/RES_summary!O$21)</f>
        <v>8.5164881279079747</v>
      </c>
      <c r="P28" s="72">
        <f>IF(RES_hh_fech_in!P28=0,0,RES_hh_fech_in!P28/RES_summary!P$21)</f>
        <v>7.8454903879418021</v>
      </c>
      <c r="Q28" s="72">
        <f>IF(RES_hh_fech_in!Q28=0,0,RES_hh_fech_in!Q28/RES_summary!Q$21)</f>
        <v>0</v>
      </c>
      <c r="R28" s="72">
        <f>IF(RES_hh_fech_in!R28=0,0,RES_hh_fech_in!R28/RES_summary!R$21)</f>
        <v>6.9964395484059096</v>
      </c>
      <c r="S28" s="72">
        <f>IF(RES_hh_fech_in!S28=0,0,RES_hh_fech_in!S28/RES_summary!S$21)</f>
        <v>7.7930110293045942</v>
      </c>
      <c r="T28" s="72">
        <f>IF(RES_hh_fech_in!T28=0,0,RES_hh_fech_in!T28/RES_summary!T$21)</f>
        <v>8.9286321938627626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10.322110473125566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12.848989725898193</v>
      </c>
      <c r="D29" s="72">
        <f>IF(RES_hh_fech_in!D29=0,0,RES_hh_fech_in!D29/RES_summary!D$21)</f>
        <v>13.004315699561356</v>
      </c>
      <c r="E29" s="72">
        <f>IF(RES_hh_fech_in!E29=0,0,RES_hh_fech_in!E29/RES_summary!E$21)</f>
        <v>12.380646979291338</v>
      </c>
      <c r="F29" s="72">
        <f>IF(RES_hh_fech_in!F29=0,0,RES_hh_fech_in!F29/RES_summary!F$21)</f>
        <v>11.155687009247114</v>
      </c>
      <c r="G29" s="72">
        <f>IF(RES_hh_fech_in!G29=0,0,RES_hh_fech_in!G29/RES_summary!G$21)</f>
        <v>10.381165366896274</v>
      </c>
      <c r="H29" s="72">
        <f>IF(RES_hh_fech_in!H29=0,0,RES_hh_fech_in!H29/RES_summary!H$21)</f>
        <v>11.685714869175627</v>
      </c>
      <c r="I29" s="72">
        <f>IF(RES_hh_fech_in!I29=0,0,RES_hh_fech_in!I29/RES_summary!I$21)</f>
        <v>11.011670419688432</v>
      </c>
      <c r="J29" s="72">
        <f>IF(RES_hh_fech_in!J29=0,0,RES_hh_fech_in!J29/RES_summary!J$21)</f>
        <v>11.48929873834299</v>
      </c>
      <c r="K29" s="72">
        <f>IF(RES_hh_fech_in!K29=0,0,RES_hh_fech_in!K29/RES_summary!K$21)</f>
        <v>11.797161347977092</v>
      </c>
      <c r="L29" s="72">
        <f>IF(RES_hh_fech_in!L29=0,0,RES_hh_fech_in!L29/RES_summary!L$21)</f>
        <v>13.005274413885704</v>
      </c>
      <c r="M29" s="72">
        <f>IF(RES_hh_fech_in!M29=0,0,RES_hh_fech_in!M29/RES_summary!M$21)</f>
        <v>13.870154154750422</v>
      </c>
      <c r="N29" s="72">
        <f>IF(RES_hh_fech_in!N29=0,0,RES_hh_fech_in!N29/RES_summary!N$21)</f>
        <v>11.044840058097053</v>
      </c>
      <c r="O29" s="72">
        <f>IF(RES_hh_fech_in!O29=0,0,RES_hh_fech_in!O29/RES_summary!O$21)</f>
        <v>7.9443958848981246</v>
      </c>
      <c r="P29" s="72">
        <f>IF(RES_hh_fech_in!P29=0,0,RES_hh_fech_in!P29/RES_summary!P$21)</f>
        <v>7.6866225789285378</v>
      </c>
      <c r="Q29" s="72">
        <f>IF(RES_hh_fech_in!Q29=0,0,RES_hh_fech_in!Q29/RES_summary!Q$21)</f>
        <v>6.2352795275362274</v>
      </c>
      <c r="R29" s="72">
        <f>IF(RES_hh_fech_in!R29=0,0,RES_hh_fech_in!R29/RES_summary!R$21)</f>
        <v>6.680115479410194</v>
      </c>
      <c r="S29" s="72">
        <f>IF(RES_hh_fech_in!S29=0,0,RES_hh_fech_in!S29/RES_summary!S$21)</f>
        <v>7.1682070928678501</v>
      </c>
      <c r="T29" s="72">
        <f>IF(RES_hh_fech_in!T29=0,0,RES_hh_fech_in!T29/RES_summary!T$21)</f>
        <v>7.5080215545823448</v>
      </c>
      <c r="U29" s="72">
        <f>IF(RES_hh_fech_in!U29=0,0,RES_hh_fech_in!U29/RES_summary!U$21)</f>
        <v>9.0205455599457718</v>
      </c>
      <c r="V29" s="72">
        <f>IF(RES_hh_fech_in!V29=0,0,RES_hh_fech_in!V29/RES_summary!V$21)</f>
        <v>9.6142890325574051</v>
      </c>
      <c r="W29" s="72">
        <f>IF(RES_hh_fech_in!W29=0,0,RES_hh_fech_in!W29/RES_summary!W$21)</f>
        <v>8.765173789823919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13.008838841560387</v>
      </c>
      <c r="D30" s="72">
        <f>IF(RES_hh_fech_in!D30=0,0,RES_hh_fech_in!D30/RES_summary!D$21)</f>
        <v>12.287234315329357</v>
      </c>
      <c r="E30" s="72">
        <f>IF(RES_hh_fech_in!E30=0,0,RES_hh_fech_in!E30/RES_summary!E$21)</f>
        <v>11.991081484352319</v>
      </c>
      <c r="F30" s="72">
        <f>IF(RES_hh_fech_in!F30=0,0,RES_hh_fech_in!F30/RES_summary!F$21)</f>
        <v>11.847791049132526</v>
      </c>
      <c r="G30" s="72">
        <f>IF(RES_hh_fech_in!G30=0,0,RES_hh_fech_in!G30/RES_summary!G$21)</f>
        <v>10.137812769022556</v>
      </c>
      <c r="H30" s="72">
        <f>IF(RES_hh_fech_in!H30=0,0,RES_hh_fech_in!H30/RES_summary!H$21)</f>
        <v>11.077451798567724</v>
      </c>
      <c r="I30" s="72">
        <f>IF(RES_hh_fech_in!I30=0,0,RES_hh_fech_in!I30/RES_summary!I$21)</f>
        <v>12.845148617499841</v>
      </c>
      <c r="J30" s="72">
        <f>IF(RES_hh_fech_in!J30=0,0,RES_hh_fech_in!J30/RES_summary!J$21)</f>
        <v>13.083523605119735</v>
      </c>
      <c r="K30" s="72">
        <f>IF(RES_hh_fech_in!K30=0,0,RES_hh_fech_in!K30/RES_summary!K$21)</f>
        <v>12.498985598748463</v>
      </c>
      <c r="L30" s="72">
        <f>IF(RES_hh_fech_in!L30=0,0,RES_hh_fech_in!L30/RES_summary!L$21)</f>
        <v>12.950865287219717</v>
      </c>
      <c r="M30" s="72">
        <f>IF(RES_hh_fech_in!M30=0,0,RES_hh_fech_in!M30/RES_summary!M$21)</f>
        <v>13.720107380015053</v>
      </c>
      <c r="N30" s="72">
        <f>IF(RES_hh_fech_in!N30=0,0,RES_hh_fech_in!N30/RES_summary!N$21)</f>
        <v>10.511522909946672</v>
      </c>
      <c r="O30" s="72">
        <f>IF(RES_hh_fech_in!O30=0,0,RES_hh_fech_in!O30/RES_summary!O$21)</f>
        <v>7.8227668202993659</v>
      </c>
      <c r="P30" s="72">
        <f>IF(RES_hh_fech_in!P30=0,0,RES_hh_fech_in!P30/RES_summary!P$21)</f>
        <v>7.761968739630662</v>
      </c>
      <c r="Q30" s="72">
        <f>IF(RES_hh_fech_in!Q30=0,0,RES_hh_fech_in!Q30/RES_summary!Q$21)</f>
        <v>6.2203870837218709</v>
      </c>
      <c r="R30" s="72">
        <f>IF(RES_hh_fech_in!R30=0,0,RES_hh_fech_in!R30/RES_summary!R$21)</f>
        <v>6.6603395650535759</v>
      </c>
      <c r="S30" s="72">
        <f>IF(RES_hh_fech_in!S30=0,0,RES_hh_fech_in!S30/RES_summary!S$21)</f>
        <v>6.0542868094391844</v>
      </c>
      <c r="T30" s="72">
        <f>IF(RES_hh_fech_in!T30=0,0,RES_hh_fech_in!T30/RES_summary!T$21)</f>
        <v>7.8839868000755766</v>
      </c>
      <c r="U30" s="72">
        <f>IF(RES_hh_fech_in!U30=0,0,RES_hh_fech_in!U30/RES_summary!U$21)</f>
        <v>8.2738150655219442</v>
      </c>
      <c r="V30" s="72">
        <f>IF(RES_hh_fech_in!V30=0,0,RES_hh_fech_in!V30/RES_summary!V$21)</f>
        <v>9.0284434356579339</v>
      </c>
      <c r="W30" s="72">
        <f>IF(RES_hh_fech_in!W30=0,0,RES_hh_fech_in!W30/RES_summary!W$21)</f>
        <v>9.8220293491337216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13.015680499558611</v>
      </c>
      <c r="D31" s="72">
        <f>IF(RES_hh_fech_in!D31=0,0,RES_hh_fech_in!D31/RES_summary!D$21)</f>
        <v>12.631168617842517</v>
      </c>
      <c r="E31" s="72">
        <f>IF(RES_hh_fech_in!E31=0,0,RES_hh_fech_in!E31/RES_summary!E$21)</f>
        <v>12.093616579428728</v>
      </c>
      <c r="F31" s="72">
        <f>IF(RES_hh_fech_in!F31=0,0,RES_hh_fech_in!F31/RES_summary!F$21)</f>
        <v>11.70006069086223</v>
      </c>
      <c r="G31" s="72">
        <f>IF(RES_hh_fech_in!G31=0,0,RES_hh_fech_in!G31/RES_summary!G$21)</f>
        <v>10.220077569309781</v>
      </c>
      <c r="H31" s="72">
        <f>IF(RES_hh_fech_in!H31=0,0,RES_hh_fech_in!H31/RES_summary!H$21)</f>
        <v>11.234168223115262</v>
      </c>
      <c r="I31" s="72">
        <f>IF(RES_hh_fech_in!I31=0,0,RES_hh_fech_in!I31/RES_summary!I$21)</f>
        <v>12.121902640309836</v>
      </c>
      <c r="J31" s="72">
        <f>IF(RES_hh_fech_in!J31=0,0,RES_hh_fech_in!J31/RES_summary!J$21)</f>
        <v>12.726793498067483</v>
      </c>
      <c r="K31" s="72">
        <f>IF(RES_hh_fech_in!K31=0,0,RES_hh_fech_in!K31/RES_summary!K$21)</f>
        <v>12.739939149145332</v>
      </c>
      <c r="L31" s="72">
        <f>IF(RES_hh_fech_in!L31=0,0,RES_hh_fech_in!L31/RES_summary!L$21)</f>
        <v>12.999534893730658</v>
      </c>
      <c r="M31" s="72">
        <f>IF(RES_hh_fech_in!M31=0,0,RES_hh_fech_in!M31/RES_summary!M$21)</f>
        <v>13.38461196243119</v>
      </c>
      <c r="N31" s="72">
        <f>IF(RES_hh_fech_in!N31=0,0,RES_hh_fech_in!N31/RES_summary!N$21)</f>
        <v>10.464582394400376</v>
      </c>
      <c r="O31" s="72">
        <f>IF(RES_hh_fech_in!O31=0,0,RES_hh_fech_in!O31/RES_summary!O$21)</f>
        <v>7.9861961997248141</v>
      </c>
      <c r="P31" s="72">
        <f>IF(RES_hh_fech_in!P31=0,0,RES_hh_fech_in!P31/RES_summary!P$21)</f>
        <v>7.726621418832865</v>
      </c>
      <c r="Q31" s="72">
        <f>IF(RES_hh_fech_in!Q31=0,0,RES_hh_fech_in!Q31/RES_summary!Q$21)</f>
        <v>6.8763422310552045</v>
      </c>
      <c r="R31" s="72">
        <f>IF(RES_hh_fech_in!R31=0,0,RES_hh_fech_in!R31/RES_summary!R$21)</f>
        <v>6.6840128065059927</v>
      </c>
      <c r="S31" s="72">
        <f>IF(RES_hh_fech_in!S31=0,0,RES_hh_fech_in!S31/RES_summary!S$21)</f>
        <v>6.6180334778567911</v>
      </c>
      <c r="T31" s="72">
        <f>IF(RES_hh_fech_in!T31=0,0,RES_hh_fech_in!T31/RES_summary!T$21)</f>
        <v>7.7008488400849675</v>
      </c>
      <c r="U31" s="72">
        <f>IF(RES_hh_fech_in!U31=0,0,RES_hh_fech_in!U31/RES_summary!U$21)</f>
        <v>8.3312608739472189</v>
      </c>
      <c r="V31" s="72">
        <f>IF(RES_hh_fech_in!V31=0,0,RES_hh_fech_in!V31/RES_summary!V$21)</f>
        <v>9.4049865399685988</v>
      </c>
      <c r="W31" s="72">
        <f>IF(RES_hh_fech_in!W31=0,0,RES_hh_fech_in!W31/RES_summary!W$21)</f>
        <v>9.8765440887174503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11.374528255915864</v>
      </c>
      <c r="D32" s="77">
        <f>IF(RES_hh_fech_in!D32=0,0,RES_hh_fech_in!D32/RES_summary!D$21)</f>
        <v>5.8169353034390348</v>
      </c>
      <c r="E32" s="77">
        <f>IF(RES_hh_fech_in!E32=0,0,RES_hh_fech_in!E32/RES_summary!E$21)</f>
        <v>7.6958763061099624</v>
      </c>
      <c r="F32" s="77">
        <f>IF(RES_hh_fech_in!F32=0,0,RES_hh_fech_in!F32/RES_summary!F$21)</f>
        <v>10.036367182510753</v>
      </c>
      <c r="G32" s="77">
        <f>IF(RES_hh_fech_in!G32=0,0,RES_hh_fech_in!G32/RES_summary!G$21)</f>
        <v>6.4432077807980574</v>
      </c>
      <c r="H32" s="77">
        <f>IF(RES_hh_fech_in!H32=0,0,RES_hh_fech_in!H32/RES_summary!H$21)</f>
        <v>8.5164624147367327</v>
      </c>
      <c r="I32" s="77">
        <f>IF(RES_hh_fech_in!I32=0,0,RES_hh_fech_in!I32/RES_summary!I$21)</f>
        <v>10.693213465618511</v>
      </c>
      <c r="J32" s="77">
        <f>IF(RES_hh_fech_in!J32=0,0,RES_hh_fech_in!J32/RES_summary!J$21)</f>
        <v>10.957401777922044</v>
      </c>
      <c r="K32" s="77">
        <f>IF(RES_hh_fech_in!K32=0,0,RES_hh_fech_in!K32/RES_summary!K$21)</f>
        <v>10.608309296851059</v>
      </c>
      <c r="L32" s="77">
        <f>IF(RES_hh_fech_in!L32=0,0,RES_hh_fech_in!L32/RES_summary!L$21)</f>
        <v>8.7281499076951796</v>
      </c>
      <c r="M32" s="77">
        <f>IF(RES_hh_fech_in!M32=0,0,RES_hh_fech_in!M32/RES_summary!M$21)</f>
        <v>9.954086036018456</v>
      </c>
      <c r="N32" s="77">
        <f>IF(RES_hh_fech_in!N32=0,0,RES_hh_fech_in!N32/RES_summary!N$21)</f>
        <v>8.0294036140935852</v>
      </c>
      <c r="O32" s="77">
        <f>IF(RES_hh_fech_in!O32=0,0,RES_hh_fech_in!O32/RES_summary!O$21)</f>
        <v>6.2399509056196134</v>
      </c>
      <c r="P32" s="77">
        <f>IF(RES_hh_fech_in!P32=0,0,RES_hh_fech_in!P32/RES_summary!P$21)</f>
        <v>6.4132316372085638</v>
      </c>
      <c r="Q32" s="77">
        <f>IF(RES_hh_fech_in!Q32=0,0,RES_hh_fech_in!Q32/RES_summary!Q$21)</f>
        <v>4.7453751659015655</v>
      </c>
      <c r="R32" s="77">
        <f>IF(RES_hh_fech_in!R32=0,0,RES_hh_fech_in!R32/RES_summary!R$21)</f>
        <v>4.4259427023298041</v>
      </c>
      <c r="S32" s="77">
        <f>IF(RES_hh_fech_in!S32=0,0,RES_hh_fech_in!S32/RES_summary!S$21)</f>
        <v>2.784505006661163</v>
      </c>
      <c r="T32" s="77">
        <f>IF(RES_hh_fech_in!T32=0,0,RES_hh_fech_in!T32/RES_summary!T$21)</f>
        <v>6.3281827356500777</v>
      </c>
      <c r="U32" s="77">
        <f>IF(RES_hh_fech_in!U32=0,0,RES_hh_fech_in!U32/RES_summary!U$21)</f>
        <v>5.8709721408053399</v>
      </c>
      <c r="V32" s="77">
        <f>IF(RES_hh_fech_in!V32=0,0,RES_hh_fech_in!V32/RES_summary!V$21)</f>
        <v>6.0927660056807946</v>
      </c>
      <c r="W32" s="77">
        <f>IF(RES_hh_fech_in!W32=0,0,RES_hh_fech_in!W32/RES_summary!W$21)</f>
        <v>7.0791825018237224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99.525244200728935</v>
      </c>
      <c r="D3" s="65">
        <f>IF(RES_hh_tesh_in!D3=0,0,RES_hh_tesh_in!D3/RES_summary!D$21)</f>
        <v>102.40048074424627</v>
      </c>
      <c r="E3" s="65">
        <f>IF(RES_hh_tesh_in!E3=0,0,RES_hh_tesh_in!E3/RES_summary!E$21)</f>
        <v>101.73496088257686</v>
      </c>
      <c r="F3" s="65">
        <f>IF(RES_hh_tesh_in!F3=0,0,RES_hh_tesh_in!F3/RES_summary!F$21)</f>
        <v>101.24479280911217</v>
      </c>
      <c r="G3" s="65">
        <f>IF(RES_hh_tesh_in!G3=0,0,RES_hh_tesh_in!G3/RES_summary!G$21)</f>
        <v>98.219917074572891</v>
      </c>
      <c r="H3" s="65">
        <f>IF(RES_hh_tesh_in!H3=0,0,RES_hh_tesh_in!H3/RES_summary!H$21)</f>
        <v>105.44688203624101</v>
      </c>
      <c r="I3" s="65">
        <f>IF(RES_hh_tesh_in!I3=0,0,RES_hh_tesh_in!I3/RES_summary!I$21)</f>
        <v>106.19457541453571</v>
      </c>
      <c r="J3" s="65">
        <f>IF(RES_hh_tesh_in!J3=0,0,RES_hh_tesh_in!J3/RES_summary!J$21)</f>
        <v>105.3251526811614</v>
      </c>
      <c r="K3" s="65">
        <f>IF(RES_hh_tesh_in!K3=0,0,RES_hh_tesh_in!K3/RES_summary!K$21)</f>
        <v>107.22219860211108</v>
      </c>
      <c r="L3" s="65">
        <f>IF(RES_hh_tesh_in!L3=0,0,RES_hh_tesh_in!L3/RES_summary!L$21)</f>
        <v>112.14774029437072</v>
      </c>
      <c r="M3" s="65">
        <f>IF(RES_hh_tesh_in!M3=0,0,RES_hh_tesh_in!M3/RES_summary!M$21)</f>
        <v>107.81877565420692</v>
      </c>
      <c r="N3" s="65">
        <f>IF(RES_hh_tesh_in!N3=0,0,RES_hh_tesh_in!N3/RES_summary!N$21)</f>
        <v>101.38316298940768</v>
      </c>
      <c r="O3" s="65">
        <f>IF(RES_hh_tesh_in!O3=0,0,RES_hh_tesh_in!O3/RES_summary!O$21)</f>
        <v>90.153295711801491</v>
      </c>
      <c r="P3" s="65">
        <f>IF(RES_hh_tesh_in!P3=0,0,RES_hh_tesh_in!P3/RES_summary!P$21)</f>
        <v>83.941310365087134</v>
      </c>
      <c r="Q3" s="65">
        <f>IF(RES_hh_tesh_in!Q3=0,0,RES_hh_tesh_in!Q3/RES_summary!Q$21)</f>
        <v>78.692369247115025</v>
      </c>
      <c r="R3" s="65">
        <f>IF(RES_hh_tesh_in!R3=0,0,RES_hh_tesh_in!R3/RES_summary!R$21)</f>
        <v>81.867028003414759</v>
      </c>
      <c r="S3" s="65">
        <f>IF(RES_hh_tesh_in!S3=0,0,RES_hh_tesh_in!S3/RES_summary!S$21)</f>
        <v>83.116654723751225</v>
      </c>
      <c r="T3" s="65">
        <f>IF(RES_hh_tesh_in!T3=0,0,RES_hh_tesh_in!T3/RES_summary!T$21)</f>
        <v>86.428272315203756</v>
      </c>
      <c r="U3" s="65">
        <f>IF(RES_hh_tesh_in!U3=0,0,RES_hh_tesh_in!U3/RES_summary!U$21)</f>
        <v>79.807903049662528</v>
      </c>
      <c r="V3" s="65">
        <f>IF(RES_hh_tesh_in!V3=0,0,RES_hh_tesh_in!V3/RES_summary!V$21)</f>
        <v>79.79027082325176</v>
      </c>
      <c r="W3" s="65">
        <f>IF(RES_hh_tesh_in!W3=0,0,RES_hh_tesh_in!W3/RES_summary!W$21)</f>
        <v>92.215935115155602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87.085441304040543</v>
      </c>
      <c r="D4" s="69">
        <f>IF(RES_hh_tesh_in!D4=0,0,RES_hh_tesh_in!D4/RES_summary!D$21)</f>
        <v>90.830788465496028</v>
      </c>
      <c r="E4" s="69">
        <f>IF(RES_hh_tesh_in!E4=0,0,RES_hh_tesh_in!E4/RES_summary!E$21)</f>
        <v>90.385619608998738</v>
      </c>
      <c r="F4" s="69">
        <f>IF(RES_hh_tesh_in!F4=0,0,RES_hh_tesh_in!F4/RES_summary!F$21)</f>
        <v>88.849591754042748</v>
      </c>
      <c r="G4" s="69">
        <f>IF(RES_hh_tesh_in!G4=0,0,RES_hh_tesh_in!G4/RES_summary!G$21)</f>
        <v>88.011861220019895</v>
      </c>
      <c r="H4" s="69">
        <f>IF(RES_hh_tesh_in!H4=0,0,RES_hh_tesh_in!H4/RES_summary!H$21)</f>
        <v>93.193326175590855</v>
      </c>
      <c r="I4" s="69">
        <f>IF(RES_hh_tesh_in!I4=0,0,RES_hh_tesh_in!I4/RES_summary!I$21)</f>
        <v>92.565507407288109</v>
      </c>
      <c r="J4" s="69">
        <f>IF(RES_hh_tesh_in!J4=0,0,RES_hh_tesh_in!J4/RES_summary!J$21)</f>
        <v>91.262324843634048</v>
      </c>
      <c r="K4" s="69">
        <f>IF(RES_hh_tesh_in!K4=0,0,RES_hh_tesh_in!K4/RES_summary!K$21)</f>
        <v>93.496137889026372</v>
      </c>
      <c r="L4" s="69">
        <f>IF(RES_hh_tesh_in!L4=0,0,RES_hh_tesh_in!L4/RES_summary!L$21)</f>
        <v>97.609684709139344</v>
      </c>
      <c r="M4" s="69">
        <f>IF(RES_hh_tesh_in!M4=0,0,RES_hh_tesh_in!M4/RES_summary!M$21)</f>
        <v>92.550034436697146</v>
      </c>
      <c r="N4" s="69">
        <f>IF(RES_hh_tesh_in!N4=0,0,RES_hh_tesh_in!N4/RES_summary!N$21)</f>
        <v>88.960561270880234</v>
      </c>
      <c r="O4" s="69">
        <f>IF(RES_hh_tesh_in!O4=0,0,RES_hh_tesh_in!O4/RES_summary!O$21)</f>
        <v>80.550269558639101</v>
      </c>
      <c r="P4" s="69">
        <f>IF(RES_hh_tesh_in!P4=0,0,RES_hh_tesh_in!P4/RES_summary!P$21)</f>
        <v>73.818615490363399</v>
      </c>
      <c r="Q4" s="69">
        <f>IF(RES_hh_tesh_in!Q4=0,0,RES_hh_tesh_in!Q4/RES_summary!Q$21)</f>
        <v>69.781658821165379</v>
      </c>
      <c r="R4" s="69">
        <f>IF(RES_hh_tesh_in!R4=0,0,RES_hh_tesh_in!R4/RES_summary!R$21)</f>
        <v>72.443472048709026</v>
      </c>
      <c r="S4" s="69">
        <f>IF(RES_hh_tesh_in!S4=0,0,RES_hh_tesh_in!S4/RES_summary!S$21)</f>
        <v>73.844451558096679</v>
      </c>
      <c r="T4" s="69">
        <f>IF(RES_hh_tesh_in!T4=0,0,RES_hh_tesh_in!T4/RES_summary!T$21)</f>
        <v>75.596547882943938</v>
      </c>
      <c r="U4" s="69">
        <f>IF(RES_hh_tesh_in!U4=0,0,RES_hh_tesh_in!U4/RES_summary!U$21)</f>
        <v>68.701928582965252</v>
      </c>
      <c r="V4" s="69">
        <f>IF(RES_hh_tesh_in!V4=0,0,RES_hh_tesh_in!V4/RES_summary!V$21)</f>
        <v>67.656351865177811</v>
      </c>
      <c r="W4" s="69">
        <f>IF(RES_hh_tesh_in!W4=0,0,RES_hh_tesh_in!W4/RES_summary!W$21)</f>
        <v>75.725859943814001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80.131741442256015</v>
      </c>
      <c r="D5" s="72">
        <f>IF(RES_hh_tesh_in!D5=0,0,RES_hh_tesh_in!D5/RES_summary!D$21)</f>
        <v>91.732052821001744</v>
      </c>
      <c r="E5" s="72">
        <f>IF(RES_hh_tesh_in!E5=0,0,RES_hh_tesh_in!E5/RES_summary!E$21)</f>
        <v>96.51075782854592</v>
      </c>
      <c r="F5" s="72">
        <f>IF(RES_hh_tesh_in!F5=0,0,RES_hh_tesh_in!F5/RES_summary!F$21)</f>
        <v>82.484064614054361</v>
      </c>
      <c r="G5" s="72">
        <f>IF(RES_hh_tesh_in!G5=0,0,RES_hh_tesh_in!G5/RES_summary!G$21)</f>
        <v>82.62881089700052</v>
      </c>
      <c r="H5" s="72">
        <f>IF(RES_hh_tesh_in!H5=0,0,RES_hh_tesh_in!H5/RES_summary!H$21)</f>
        <v>95.278419532844907</v>
      </c>
      <c r="I5" s="72">
        <f>IF(RES_hh_tesh_in!I5=0,0,RES_hh_tesh_in!I5/RES_summary!I$21)</f>
        <v>95.048628123287855</v>
      </c>
      <c r="J5" s="72">
        <f>IF(RES_hh_tesh_in!J5=0,0,RES_hh_tesh_in!J5/RES_summary!J$21)</f>
        <v>91.909397183241467</v>
      </c>
      <c r="K5" s="72">
        <f>IF(RES_hh_tesh_in!K5=0,0,RES_hh_tesh_in!K5/RES_summary!K$21)</f>
        <v>81.996293834302747</v>
      </c>
      <c r="L5" s="72">
        <f>IF(RES_hh_tesh_in!L5=0,0,RES_hh_tesh_in!L5/RES_summary!L$21)</f>
        <v>100.63124158822318</v>
      </c>
      <c r="M5" s="72">
        <f>IF(RES_hh_tesh_in!M5=0,0,RES_hh_tesh_in!M5/RES_summary!M$21)</f>
        <v>95.727792307388412</v>
      </c>
      <c r="N5" s="72">
        <f>IF(RES_hh_tesh_in!N5=0,0,RES_hh_tesh_in!N5/RES_summary!N$21)</f>
        <v>86.625432330739059</v>
      </c>
      <c r="O5" s="72">
        <f>IF(RES_hh_tesh_in!O5=0,0,RES_hh_tesh_in!O5/RES_summary!O$21)</f>
        <v>86.238691656715716</v>
      </c>
      <c r="P5" s="72">
        <f>IF(RES_hh_tesh_in!P5=0,0,RES_hh_tesh_in!P5/RES_summary!P$21)</f>
        <v>76.346351825246472</v>
      </c>
      <c r="Q5" s="72">
        <f>IF(RES_hh_tesh_in!Q5=0,0,RES_hh_tesh_in!Q5/RES_summary!Q$21)</f>
        <v>0</v>
      </c>
      <c r="R5" s="72">
        <f>IF(RES_hh_tesh_in!R5=0,0,RES_hh_tesh_in!R5/RES_summary!R$21)</f>
        <v>69.852504217995261</v>
      </c>
      <c r="S5" s="72">
        <f>IF(RES_hh_tesh_in!S5=0,0,RES_hh_tesh_in!S5/RES_summary!S$21)</f>
        <v>76.687667694690745</v>
      </c>
      <c r="T5" s="72">
        <f>IF(RES_hh_tesh_in!T5=0,0,RES_hh_tesh_in!T5/RES_summary!T$21)</f>
        <v>81.57793400890408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73.699812501900894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85.256999857994813</v>
      </c>
      <c r="D6" s="72">
        <f>IF(RES_hh_tesh_in!D6=0,0,RES_hh_tesh_in!D6/RES_summary!D$21)</f>
        <v>90.066877726373306</v>
      </c>
      <c r="E6" s="72">
        <f>IF(RES_hh_tesh_in!E6=0,0,RES_hh_tesh_in!E6/RES_summary!E$21)</f>
        <v>90.32766539298099</v>
      </c>
      <c r="F6" s="72">
        <f>IF(RES_hh_tesh_in!F6=0,0,RES_hh_tesh_in!F6/RES_summary!F$21)</f>
        <v>84.963144325403491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71.714714027120479</v>
      </c>
      <c r="K6" s="72">
        <f>IF(RES_hh_tesh_in!K6=0,0,RES_hh_tesh_in!K6/RES_summary!K$21)</f>
        <v>75.216340812988591</v>
      </c>
      <c r="L6" s="72">
        <f>IF(RES_hh_tesh_in!L6=0,0,RES_hh_tesh_in!L6/RES_summary!L$21)</f>
        <v>89.162313005647349</v>
      </c>
      <c r="M6" s="72">
        <f>IF(RES_hh_tesh_in!M6=0,0,RES_hh_tesh_in!M6/RES_summary!M$21)</f>
        <v>95.899949663222998</v>
      </c>
      <c r="N6" s="72">
        <f>IF(RES_hh_tesh_in!N6=0,0,RES_hh_tesh_in!N6/RES_summary!N$21)</f>
        <v>92.846324188270785</v>
      </c>
      <c r="O6" s="72">
        <f>IF(RES_hh_tesh_in!O6=0,0,RES_hh_tesh_in!O6/RES_summary!O$21)</f>
        <v>82.198017342668621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119.70262104675773</v>
      </c>
      <c r="H7" s="72">
        <f>IF(RES_hh_tesh_in!H7=0,0,RES_hh_tesh_in!H7/RES_summary!H$21)</f>
        <v>84.979128256599168</v>
      </c>
      <c r="I7" s="72">
        <f>IF(RES_hh_tesh_in!I7=0,0,RES_hh_tesh_in!I7/RES_summary!I$21)</f>
        <v>63.031539955085016</v>
      </c>
      <c r="J7" s="72">
        <f>IF(RES_hh_tesh_in!J7=0,0,RES_hh_tesh_in!J7/RES_summary!J$21)</f>
        <v>74.447045793852581</v>
      </c>
      <c r="K7" s="72">
        <f>IF(RES_hh_tesh_in!K7=0,0,RES_hh_tesh_in!K7/RES_summary!K$21)</f>
        <v>70.000527342974081</v>
      </c>
      <c r="L7" s="72">
        <f>IF(RES_hh_tesh_in!L7=0,0,RES_hh_tesh_in!L7/RES_summary!L$21)</f>
        <v>104.15017676962674</v>
      </c>
      <c r="M7" s="72">
        <f>IF(RES_hh_tesh_in!M7=0,0,RES_hh_tesh_in!M7/RES_summary!M$21)</f>
        <v>89.519461115667241</v>
      </c>
      <c r="N7" s="72">
        <f>IF(RES_hh_tesh_in!N7=0,0,RES_hh_tesh_in!N7/RES_summary!N$21)</f>
        <v>106.92061368165194</v>
      </c>
      <c r="O7" s="72">
        <f>IF(RES_hh_tesh_in!O7=0,0,RES_hh_tesh_in!O7/RES_summary!O$21)</f>
        <v>77.373973812616882</v>
      </c>
      <c r="P7" s="72">
        <f>IF(RES_hh_tesh_in!P7=0,0,RES_hh_tesh_in!P7/RES_summary!P$21)</f>
        <v>77.082922003321556</v>
      </c>
      <c r="Q7" s="72">
        <f>IF(RES_hh_tesh_in!Q7=0,0,RES_hh_tesh_in!Q7/RES_summary!Q$21)</f>
        <v>56.828794334883426</v>
      </c>
      <c r="R7" s="72">
        <f>IF(RES_hh_tesh_in!R7=0,0,RES_hh_tesh_in!R7/RES_summary!R$21)</f>
        <v>70.806514545746666</v>
      </c>
      <c r="S7" s="72">
        <f>IF(RES_hh_tesh_in!S7=0,0,RES_hh_tesh_in!S7/RES_summary!S$21)</f>
        <v>76.744752608349785</v>
      </c>
      <c r="T7" s="72">
        <f>IF(RES_hh_tesh_in!T7=0,0,RES_hh_tesh_in!T7/RES_summary!T$21)</f>
        <v>78.312314106136313</v>
      </c>
      <c r="U7" s="72">
        <f>IF(RES_hh_tesh_in!U7=0,0,RES_hh_tesh_in!U7/RES_summary!U$21)</f>
        <v>68.976044736288486</v>
      </c>
      <c r="V7" s="72">
        <f>IF(RES_hh_tesh_in!V7=0,0,RES_hh_tesh_in!V7/RES_summary!V$21)</f>
        <v>68.078954481846708</v>
      </c>
      <c r="W7" s="72">
        <f>IF(RES_hh_tesh_in!W7=0,0,RES_hh_tesh_in!W7/RES_summary!W$21)</f>
        <v>72.336606068452127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84.939675758978666</v>
      </c>
      <c r="D8" s="72">
        <f>IF(RES_hh_tesh_in!D8=0,0,RES_hh_tesh_in!D8/RES_summary!D$21)</f>
        <v>86.509257881651038</v>
      </c>
      <c r="E8" s="72">
        <f>IF(RES_hh_tesh_in!E8=0,0,RES_hh_tesh_in!E8/RES_summary!E$21)</f>
        <v>87.425981598449695</v>
      </c>
      <c r="F8" s="72">
        <f>IF(RES_hh_tesh_in!F8=0,0,RES_hh_tesh_in!F8/RES_summary!F$21)</f>
        <v>88.613528957018957</v>
      </c>
      <c r="G8" s="72">
        <f>IF(RES_hh_tesh_in!G8=0,0,RES_hh_tesh_in!G8/RES_summary!G$21)</f>
        <v>87.4140484133722</v>
      </c>
      <c r="H8" s="72">
        <f>IF(RES_hh_tesh_in!H8=0,0,RES_hh_tesh_in!H8/RES_summary!H$21)</f>
        <v>89.126999767494951</v>
      </c>
      <c r="I8" s="72">
        <f>IF(RES_hh_tesh_in!I8=0,0,RES_hh_tesh_in!I8/RES_summary!I$21)</f>
        <v>93.108930277688245</v>
      </c>
      <c r="J8" s="72">
        <f>IF(RES_hh_tesh_in!J8=0,0,RES_hh_tesh_in!J8/RES_summary!J$21)</f>
        <v>89.373232702585213</v>
      </c>
      <c r="K8" s="72">
        <f>IF(RES_hh_tesh_in!K8=0,0,RES_hh_tesh_in!K8/RES_summary!K$21)</f>
        <v>89.002246638862374</v>
      </c>
      <c r="L8" s="72">
        <f>IF(RES_hh_tesh_in!L8=0,0,RES_hh_tesh_in!L8/RES_summary!L$21)</f>
        <v>99.987060564687823</v>
      </c>
      <c r="M8" s="72">
        <f>IF(RES_hh_tesh_in!M8=0,0,RES_hh_tesh_in!M8/RES_summary!M$21)</f>
        <v>91.849305630045578</v>
      </c>
      <c r="N8" s="72">
        <f>IF(RES_hh_tesh_in!N8=0,0,RES_hh_tesh_in!N8/RES_summary!N$21)</f>
        <v>84.774596417955948</v>
      </c>
      <c r="O8" s="72">
        <f>IF(RES_hh_tesh_in!O8=0,0,RES_hh_tesh_in!O8/RES_summary!O$21)</f>
        <v>76.551006907854756</v>
      </c>
      <c r="P8" s="72">
        <f>IF(RES_hh_tesh_in!P8=0,0,RES_hh_tesh_in!P8/RES_summary!P$21)</f>
        <v>71.190891672454924</v>
      </c>
      <c r="Q8" s="72">
        <f>IF(RES_hh_tesh_in!Q8=0,0,RES_hh_tesh_in!Q8/RES_summary!Q$21)</f>
        <v>67.844945078220618</v>
      </c>
      <c r="R8" s="72">
        <f>IF(RES_hh_tesh_in!R8=0,0,RES_hh_tesh_in!R8/RES_summary!R$21)</f>
        <v>73.45618116483611</v>
      </c>
      <c r="S8" s="72">
        <f>IF(RES_hh_tesh_in!S8=0,0,RES_hh_tesh_in!S8/RES_summary!S$21)</f>
        <v>72.448191468864337</v>
      </c>
      <c r="T8" s="72">
        <f>IF(RES_hh_tesh_in!T8=0,0,RES_hh_tesh_in!T8/RES_summary!T$21)</f>
        <v>73.222698607198637</v>
      </c>
      <c r="U8" s="72">
        <f>IF(RES_hh_tesh_in!U8=0,0,RES_hh_tesh_in!U8/RES_summary!U$21)</f>
        <v>66.375042295026077</v>
      </c>
      <c r="V8" s="72">
        <f>IF(RES_hh_tesh_in!V8=0,0,RES_hh_tesh_in!V8/RES_summary!V$21)</f>
        <v>67.267879413949103</v>
      </c>
      <c r="W8" s="72">
        <f>IF(RES_hh_tesh_in!W8=0,0,RES_hh_tesh_in!W8/RES_summary!W$21)</f>
        <v>75.448903969902915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86.987352126769963</v>
      </c>
      <c r="D9" s="72">
        <f>IF(RES_hh_tesh_in!D9=0,0,RES_hh_tesh_in!D9/RES_summary!D$21)</f>
        <v>87.947451280625117</v>
      </c>
      <c r="E9" s="72">
        <f>IF(RES_hh_tesh_in!E9=0,0,RES_hh_tesh_in!E9/RES_summary!E$21)</f>
        <v>88.331537396736735</v>
      </c>
      <c r="F9" s="72">
        <f>IF(RES_hh_tesh_in!F9=0,0,RES_hh_tesh_in!F9/RES_summary!F$21)</f>
        <v>88.729596257774872</v>
      </c>
      <c r="G9" s="72">
        <f>IF(RES_hh_tesh_in!G9=0,0,RES_hh_tesh_in!G9/RES_summary!G$21)</f>
        <v>88.169521116328283</v>
      </c>
      <c r="H9" s="72">
        <f>IF(RES_hh_tesh_in!H9=0,0,RES_hh_tesh_in!H9/RES_summary!H$21)</f>
        <v>92.052036653856291</v>
      </c>
      <c r="I9" s="72">
        <f>IF(RES_hh_tesh_in!I9=0,0,RES_hh_tesh_in!I9/RES_summary!I$21)</f>
        <v>90.873247931848866</v>
      </c>
      <c r="J9" s="72">
        <f>IF(RES_hh_tesh_in!J9=0,0,RES_hh_tesh_in!J9/RES_summary!J$21)</f>
        <v>91.119854276560062</v>
      </c>
      <c r="K9" s="72">
        <f>IF(RES_hh_tesh_in!K9=0,0,RES_hh_tesh_in!K9/RES_summary!K$21)</f>
        <v>93.907643550938715</v>
      </c>
      <c r="L9" s="72">
        <f>IF(RES_hh_tesh_in!L9=0,0,RES_hh_tesh_in!L9/RES_summary!L$21)</f>
        <v>93.380650406554921</v>
      </c>
      <c r="M9" s="72">
        <f>IF(RES_hh_tesh_in!M9=0,0,RES_hh_tesh_in!M9/RES_summary!M$21)</f>
        <v>91.706242440925763</v>
      </c>
      <c r="N9" s="72">
        <f>IF(RES_hh_tesh_in!N9=0,0,RES_hh_tesh_in!N9/RES_summary!N$21)</f>
        <v>87.807925778554505</v>
      </c>
      <c r="O9" s="72">
        <f>IF(RES_hh_tesh_in!O9=0,0,RES_hh_tesh_in!O9/RES_summary!O$21)</f>
        <v>81.49157003081757</v>
      </c>
      <c r="P9" s="72">
        <f>IF(RES_hh_tesh_in!P9=0,0,RES_hh_tesh_in!P9/RES_summary!P$21)</f>
        <v>75.281169618281936</v>
      </c>
      <c r="Q9" s="72">
        <f>IF(RES_hh_tesh_in!Q9=0,0,RES_hh_tesh_in!Q9/RES_summary!Q$21)</f>
        <v>71.605772215201796</v>
      </c>
      <c r="R9" s="72">
        <f>IF(RES_hh_tesh_in!R9=0,0,RES_hh_tesh_in!R9/RES_summary!R$21)</f>
        <v>71.406385858712497</v>
      </c>
      <c r="S9" s="72">
        <f>IF(RES_hh_tesh_in!S9=0,0,RES_hh_tesh_in!S9/RES_summary!S$21)</f>
        <v>70.129876448927206</v>
      </c>
      <c r="T9" s="72">
        <f>IF(RES_hh_tesh_in!T9=0,0,RES_hh_tesh_in!T9/RES_summary!T$21)</f>
        <v>72.801123272000638</v>
      </c>
      <c r="U9" s="72">
        <f>IF(RES_hh_tesh_in!U9=0,0,RES_hh_tesh_in!U9/RES_summary!U$21)</f>
        <v>69.772681301807935</v>
      </c>
      <c r="V9" s="72">
        <f>IF(RES_hh_tesh_in!V9=0,0,RES_hh_tesh_in!V9/RES_summary!V$21)</f>
        <v>71.523720861770087</v>
      </c>
      <c r="W9" s="72">
        <f>IF(RES_hh_tesh_in!W9=0,0,RES_hh_tesh_in!W9/RES_summary!W$21)</f>
        <v>69.101590747053621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86.734048531517772</v>
      </c>
      <c r="D11" s="72">
        <f>IF(RES_hh_tesh_in!D11=0,0,RES_hh_tesh_in!D11/RES_summary!D$21)</f>
        <v>91.733156756613042</v>
      </c>
      <c r="E11" s="72">
        <f>IF(RES_hh_tesh_in!E11=0,0,RES_hh_tesh_in!E11/RES_summary!E$21)</f>
        <v>90.511065399721872</v>
      </c>
      <c r="F11" s="72">
        <f>IF(RES_hh_tesh_in!F11=0,0,RES_hh_tesh_in!F11/RES_summary!F$21)</f>
        <v>88.328859089403437</v>
      </c>
      <c r="G11" s="72">
        <f>IF(RES_hh_tesh_in!G11=0,0,RES_hh_tesh_in!G11/RES_summary!G$21)</f>
        <v>86.904854176879866</v>
      </c>
      <c r="H11" s="72">
        <f>IF(RES_hh_tesh_in!H11=0,0,RES_hh_tesh_in!H11/RES_summary!H$21)</f>
        <v>95.561060348369324</v>
      </c>
      <c r="I11" s="72">
        <f>IF(RES_hh_tesh_in!I11=0,0,RES_hh_tesh_in!I11/RES_summary!I$21)</f>
        <v>92.352266995046719</v>
      </c>
      <c r="J11" s="72">
        <f>IF(RES_hh_tesh_in!J11=0,0,RES_hh_tesh_in!J11/RES_summary!J$21)</f>
        <v>90.355497760244845</v>
      </c>
      <c r="K11" s="72">
        <f>IF(RES_hh_tesh_in!K11=0,0,RES_hh_tesh_in!K11/RES_summary!K$21)</f>
        <v>94.507580595352209</v>
      </c>
      <c r="L11" s="72">
        <f>IF(RES_hh_tesh_in!L11=0,0,RES_hh_tesh_in!L11/RES_summary!L$21)</f>
        <v>99.041860915152782</v>
      </c>
      <c r="M11" s="72">
        <f>IF(RES_hh_tesh_in!M11=0,0,RES_hh_tesh_in!M11/RES_summary!M$21)</f>
        <v>91.673471154352498</v>
      </c>
      <c r="N11" s="72">
        <f>IF(RES_hh_tesh_in!N11=0,0,RES_hh_tesh_in!N11/RES_summary!N$21)</f>
        <v>88.786612600948956</v>
      </c>
      <c r="O11" s="72">
        <f>IF(RES_hh_tesh_in!O11=0,0,RES_hh_tesh_in!O11/RES_summary!O$21)</f>
        <v>80.284346776763783</v>
      </c>
      <c r="P11" s="72">
        <f>IF(RES_hh_tesh_in!P11=0,0,RES_hh_tesh_in!P11/RES_summary!P$21)</f>
        <v>75.198128829244197</v>
      </c>
      <c r="Q11" s="72">
        <f>IF(RES_hh_tesh_in!Q11=0,0,RES_hh_tesh_in!Q11/RES_summary!Q$21)</f>
        <v>70.547472103542091</v>
      </c>
      <c r="R11" s="72">
        <f>IF(RES_hh_tesh_in!R11=0,0,RES_hh_tesh_in!R11/RES_summary!R$21)</f>
        <v>73.387270305699516</v>
      </c>
      <c r="S11" s="72">
        <f>IF(RES_hh_tesh_in!S11=0,0,RES_hh_tesh_in!S11/RES_summary!S$21)</f>
        <v>73.293380089279054</v>
      </c>
      <c r="T11" s="72">
        <f>IF(RES_hh_tesh_in!T11=0,0,RES_hh_tesh_in!T11/RES_summary!T$21)</f>
        <v>74.831849203158967</v>
      </c>
      <c r="U11" s="72">
        <f>IF(RES_hh_tesh_in!U11=0,0,RES_hh_tesh_in!U11/RES_summary!U$21)</f>
        <v>69.939413056797079</v>
      </c>
      <c r="V11" s="72">
        <f>IF(RES_hh_tesh_in!V11=0,0,RES_hh_tesh_in!V11/RES_summary!V$21)</f>
        <v>66.518401422385637</v>
      </c>
      <c r="W11" s="72">
        <f>IF(RES_hh_tesh_in!W11=0,0,RES_hh_tesh_in!W11/RES_summary!W$21)</f>
        <v>72.45122332113516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74.182064445101361</v>
      </c>
      <c r="P12" s="72">
        <f>IF(RES_hh_tesh_in!P12=0,0,RES_hh_tesh_in!P12/RES_summary!P$21)</f>
        <v>61.493755413075384</v>
      </c>
      <c r="Q12" s="72">
        <f>IF(RES_hh_tesh_in!Q12=0,0,RES_hh_tesh_in!Q12/RES_summary!Q$21)</f>
        <v>57.239738712830835</v>
      </c>
      <c r="R12" s="72">
        <f>IF(RES_hh_tesh_in!R12=0,0,RES_hh_tesh_in!R12/RES_summary!R$21)</f>
        <v>61.042269925590382</v>
      </c>
      <c r="S12" s="72">
        <f>IF(RES_hh_tesh_in!S12=0,0,RES_hh_tesh_in!S12/RES_summary!S$21)</f>
        <v>75.124874980637699</v>
      </c>
      <c r="T12" s="72">
        <f>IF(RES_hh_tesh_in!T12=0,0,RES_hh_tesh_in!T12/RES_summary!T$21)</f>
        <v>80.787567365929874</v>
      </c>
      <c r="U12" s="72">
        <f>IF(RES_hh_tesh_in!U12=0,0,RES_hh_tesh_in!U12/RES_summary!U$21)</f>
        <v>63.412863760200025</v>
      </c>
      <c r="V12" s="72">
        <f>IF(RES_hh_tesh_in!V12=0,0,RES_hh_tesh_in!V12/RES_summary!V$21)</f>
        <v>59.03272308296858</v>
      </c>
      <c r="W12" s="72">
        <f>IF(RES_hh_tesh_in!W12=0,0,RES_hh_tesh_in!W12/RES_summary!W$21)</f>
        <v>90.232192155317378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86.885650339316541</v>
      </c>
      <c r="D13" s="74">
        <f>IF(RES_hh_tesh_in!D13=0,0,RES_hh_tesh_in!D13/RES_summary!D$21)</f>
        <v>89.084808988839768</v>
      </c>
      <c r="E13" s="74">
        <f>IF(RES_hh_tesh_in!E13=0,0,RES_hh_tesh_in!E13/RES_summary!E$21)</f>
        <v>82.376009999478683</v>
      </c>
      <c r="F13" s="74">
        <f>IF(RES_hh_tesh_in!F13=0,0,RES_hh_tesh_in!F13/RES_summary!F$21)</f>
        <v>66.266204849635159</v>
      </c>
      <c r="G13" s="74">
        <f>IF(RES_hh_tesh_in!G13=0,0,RES_hh_tesh_in!G13/RES_summary!G$21)</f>
        <v>72.460441630013165</v>
      </c>
      <c r="H13" s="74">
        <f>IF(RES_hh_tesh_in!H13=0,0,RES_hh_tesh_in!H13/RES_summary!H$21)</f>
        <v>89.785658657599726</v>
      </c>
      <c r="I13" s="74">
        <f>IF(RES_hh_tesh_in!I13=0,0,RES_hh_tesh_in!I13/RES_summary!I$21)</f>
        <v>90.473828421550408</v>
      </c>
      <c r="J13" s="74">
        <f>IF(RES_hh_tesh_in!J13=0,0,RES_hh_tesh_in!J13/RES_summary!J$21)</f>
        <v>97.997451766754622</v>
      </c>
      <c r="K13" s="74">
        <f>IF(RES_hh_tesh_in!K13=0,0,RES_hh_tesh_in!K13/RES_summary!K$21)</f>
        <v>95.806625716762767</v>
      </c>
      <c r="L13" s="74">
        <f>IF(RES_hh_tesh_in!L13=0,0,RES_hh_tesh_in!L13/RES_summary!L$21)</f>
        <v>90.765627326507158</v>
      </c>
      <c r="M13" s="74">
        <f>IF(RES_hh_tesh_in!M13=0,0,RES_hh_tesh_in!M13/RES_summary!M$21)</f>
        <v>91.490471673525718</v>
      </c>
      <c r="N13" s="74">
        <f>IF(RES_hh_tesh_in!N13=0,0,RES_hh_tesh_in!N13/RES_summary!N$21)</f>
        <v>96.300215247796089</v>
      </c>
      <c r="O13" s="74">
        <f>IF(RES_hh_tesh_in!O13=0,0,RES_hh_tesh_in!O13/RES_summary!O$21)</f>
        <v>59.58515834901759</v>
      </c>
      <c r="P13" s="74">
        <f>IF(RES_hh_tesh_in!P13=0,0,RES_hh_tesh_in!P13/RES_summary!P$21)</f>
        <v>70.799364519243838</v>
      </c>
      <c r="Q13" s="74">
        <f>IF(RES_hh_tesh_in!Q13=0,0,RES_hh_tesh_in!Q13/RES_summary!Q$21)</f>
        <v>87.751522811183492</v>
      </c>
      <c r="R13" s="74">
        <f>IF(RES_hh_tesh_in!R13=0,0,RES_hh_tesh_in!R13/RES_summary!R$21)</f>
        <v>96.101902272384848</v>
      </c>
      <c r="S13" s="74">
        <f>IF(RES_hh_tesh_in!S13=0,0,RES_hh_tesh_in!S13/RES_summary!S$21)</f>
        <v>101.7055655909283</v>
      </c>
      <c r="T13" s="74">
        <f>IF(RES_hh_tesh_in!T13=0,0,RES_hh_tesh_in!T13/RES_summary!T$21)</f>
        <v>68.149993888843269</v>
      </c>
      <c r="U13" s="74">
        <f>IF(RES_hh_tesh_in!U13=0,0,RES_hh_tesh_in!U13/RES_summary!U$21)</f>
        <v>62.391904805855816</v>
      </c>
      <c r="V13" s="74">
        <f>IF(RES_hh_tesh_in!V13=0,0,RES_hh_tesh_in!V13/RES_summary!V$21)</f>
        <v>84.687151749417026</v>
      </c>
      <c r="W13" s="74">
        <f>IF(RES_hh_tesh_in!W13=0,0,RES_hh_tesh_in!W13/RES_summary!W$21)</f>
        <v>43.782820084829495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0.62642728045637608</v>
      </c>
      <c r="D14" s="76">
        <f>IF(RES_hh_tesh_in!D14=0,0,RES_hh_tesh_in!D14/RES_summary!D$21)</f>
        <v>0.69852466665122792</v>
      </c>
      <c r="E14" s="76">
        <f>IF(RES_hh_tesh_in!E14=0,0,RES_hh_tesh_in!E14/RES_summary!E$21)</f>
        <v>0.73006372268808573</v>
      </c>
      <c r="F14" s="76">
        <f>IF(RES_hh_tesh_in!F14=0,0,RES_hh_tesh_in!F14/RES_summary!F$21)</f>
        <v>0.75102057868598748</v>
      </c>
      <c r="G14" s="76">
        <f>IF(RES_hh_tesh_in!G14=0,0,RES_hh_tesh_in!G14/RES_summary!G$21)</f>
        <v>0.7625524480852488</v>
      </c>
      <c r="H14" s="76">
        <f>IF(RES_hh_tesh_in!H14=0,0,RES_hh_tesh_in!H14/RES_summary!H$21)</f>
        <v>0.88852321733525763</v>
      </c>
      <c r="I14" s="76">
        <f>IF(RES_hh_tesh_in!I14=0,0,RES_hh_tesh_in!I14/RES_summary!I$21)</f>
        <v>0.77256753605266593</v>
      </c>
      <c r="J14" s="76">
        <f>IF(RES_hh_tesh_in!J14=0,0,RES_hh_tesh_in!J14/RES_summary!J$21)</f>
        <v>0.64295833602429109</v>
      </c>
      <c r="K14" s="76">
        <f>IF(RES_hh_tesh_in!K14=0,0,RES_hh_tesh_in!K14/RES_summary!K$21)</f>
        <v>0.70163821393613468</v>
      </c>
      <c r="L14" s="76">
        <f>IF(RES_hh_tesh_in!L14=0,0,RES_hh_tesh_in!L14/RES_summary!L$21)</f>
        <v>0.70481771559436723</v>
      </c>
      <c r="M14" s="76">
        <f>IF(RES_hh_tesh_in!M14=0,0,RES_hh_tesh_in!M14/RES_summary!M$21)</f>
        <v>0.62931752844286992</v>
      </c>
      <c r="N14" s="76">
        <f>IF(RES_hh_tesh_in!N14=0,0,RES_hh_tesh_in!N14/RES_summary!N$21)</f>
        <v>0.58934192234500249</v>
      </c>
      <c r="O14" s="76">
        <f>IF(RES_hh_tesh_in!O14=0,0,RES_hh_tesh_in!O14/RES_summary!O$21)</f>
        <v>0.51300812181510158</v>
      </c>
      <c r="P14" s="76">
        <f>IF(RES_hh_tesh_in!P14=0,0,RES_hh_tesh_in!P14/RES_summary!P$21)</f>
        <v>0.63496964086766983</v>
      </c>
      <c r="Q14" s="76">
        <f>IF(RES_hh_tesh_in!Q14=0,0,RES_hh_tesh_in!Q14/RES_summary!Q$21)</f>
        <v>0.5507416855822872</v>
      </c>
      <c r="R14" s="76">
        <f>IF(RES_hh_tesh_in!R14=0,0,RES_hh_tesh_in!R14/RES_summary!R$21)</f>
        <v>0.59710588121784247</v>
      </c>
      <c r="S14" s="76">
        <f>IF(RES_hh_tesh_in!S14=0,0,RES_hh_tesh_in!S14/RES_summary!S$21)</f>
        <v>0.60246283233589293</v>
      </c>
      <c r="T14" s="76">
        <f>IF(RES_hh_tesh_in!T14=0,0,RES_hh_tesh_in!T14/RES_summary!T$21)</f>
        <v>0.70360260956867149</v>
      </c>
      <c r="U14" s="76">
        <f>IF(RES_hh_tesh_in!U14=0,0,RES_hh_tesh_in!U14/RES_summary!U$21)</f>
        <v>0.58122614307613041</v>
      </c>
      <c r="V14" s="76">
        <f>IF(RES_hh_tesh_in!V14=0,0,RES_hh_tesh_in!V14/RES_summary!V$21)</f>
        <v>0.62004522743659118</v>
      </c>
      <c r="W14" s="76">
        <f>IF(RES_hh_tesh_in!W14=0,0,RES_hh_tesh_in!W14/RES_summary!W$21)</f>
        <v>0.54046927767220998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3.5985041876834801E-4</v>
      </c>
      <c r="E15" s="69">
        <f>IF(RES_hh_tesh_in!E15=0,0,RES_hh_tesh_in!E15/RES_summary!E$21)</f>
        <v>6.5434497182032363E-3</v>
      </c>
      <c r="F15" s="69">
        <f>IF(RES_hh_tesh_in!F15=0,0,RES_hh_tesh_in!F15/RES_summary!F$21)</f>
        <v>1.1662248991477067E-2</v>
      </c>
      <c r="G15" s="69">
        <f>IF(RES_hh_tesh_in!G15=0,0,RES_hh_tesh_in!G15/RES_summary!G$21)</f>
        <v>2.0095264491316257E-2</v>
      </c>
      <c r="H15" s="69">
        <f>IF(RES_hh_tesh_in!H15=0,0,RES_hh_tesh_in!H15/RES_summary!H$21)</f>
        <v>4.9894249884960891E-2</v>
      </c>
      <c r="I15" s="69">
        <f>IF(RES_hh_tesh_in!I15=0,0,RES_hh_tesh_in!I15/RES_summary!I$21)</f>
        <v>5.2848788510086446E-2</v>
      </c>
      <c r="J15" s="69">
        <f>IF(RES_hh_tesh_in!J15=0,0,RES_hh_tesh_in!J15/RES_summary!J$21)</f>
        <v>5.0509417398723742E-2</v>
      </c>
      <c r="K15" s="69">
        <f>IF(RES_hh_tesh_in!K15=0,0,RES_hh_tesh_in!K15/RES_summary!K$21)</f>
        <v>8.5095399071086958E-2</v>
      </c>
      <c r="L15" s="69">
        <f>IF(RES_hh_tesh_in!L15=0,0,RES_hh_tesh_in!L15/RES_summary!L$21)</f>
        <v>0.18100726803977857</v>
      </c>
      <c r="M15" s="69">
        <f>IF(RES_hh_tesh_in!M15=0,0,RES_hh_tesh_in!M15/RES_summary!M$21)</f>
        <v>5.916016301236509E-2</v>
      </c>
      <c r="N15" s="69">
        <f>IF(RES_hh_tesh_in!N15=0,0,RES_hh_tesh_in!N15/RES_summary!N$21)</f>
        <v>0.12748435377913855</v>
      </c>
      <c r="O15" s="69">
        <f>IF(RES_hh_tesh_in!O15=0,0,RES_hh_tesh_in!O15/RES_summary!O$21)</f>
        <v>3.9559485331524924E-2</v>
      </c>
      <c r="P15" s="69">
        <f>IF(RES_hh_tesh_in!P15=0,0,RES_hh_tesh_in!P15/RES_summary!P$21)</f>
        <v>9.9846419396356884E-2</v>
      </c>
      <c r="Q15" s="69">
        <f>IF(RES_hh_tesh_in!Q15=0,0,RES_hh_tesh_in!Q15/RES_summary!Q$21)</f>
        <v>5.4707681748540904E-2</v>
      </c>
      <c r="R15" s="69">
        <f>IF(RES_hh_tesh_in!R15=0,0,RES_hh_tesh_in!R15/RES_summary!R$21)</f>
        <v>5.0415732052788077E-2</v>
      </c>
      <c r="S15" s="69">
        <f>IF(RES_hh_tesh_in!S15=0,0,RES_hh_tesh_in!S15/RES_summary!S$21)</f>
        <v>4.7688638552686825E-2</v>
      </c>
      <c r="T15" s="69">
        <f>IF(RES_hh_tesh_in!T15=0,0,RES_hh_tesh_in!T15/RES_summary!T$21)</f>
        <v>6.0068111194653037E-2</v>
      </c>
      <c r="U15" s="69">
        <f>IF(RES_hh_tesh_in!U15=0,0,RES_hh_tesh_in!U15/RES_summary!U$21)</f>
        <v>4.2750808770229666E-2</v>
      </c>
      <c r="V15" s="69">
        <f>IF(RES_hh_tesh_in!V15=0,0,RES_hh_tesh_in!V15/RES_summary!V$21)</f>
        <v>5.1863588379840321E-2</v>
      </c>
      <c r="W15" s="69">
        <f>IF(RES_hh_tesh_in!W15=0,0,RES_hh_tesh_in!W15/RES_summary!W$21)</f>
        <v>6.0432508928986946E-2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3.5985041876834801E-4</v>
      </c>
      <c r="E16" s="72">
        <f>IF(RES_hh_tesh_in!E16=0,0,RES_hh_tesh_in!E16/RES_summary!E$21)</f>
        <v>6.5434497182032363E-3</v>
      </c>
      <c r="F16" s="72">
        <f>IF(RES_hh_tesh_in!F16=0,0,RES_hh_tesh_in!F16/RES_summary!F$21)</f>
        <v>1.1662248991477067E-2</v>
      </c>
      <c r="G16" s="72">
        <f>IF(RES_hh_tesh_in!G16=0,0,RES_hh_tesh_in!G16/RES_summary!G$21)</f>
        <v>2.0095264491316257E-2</v>
      </c>
      <c r="H16" s="72">
        <f>IF(RES_hh_tesh_in!H16=0,0,RES_hh_tesh_in!H16/RES_summary!H$21)</f>
        <v>4.9894249884960891E-2</v>
      </c>
      <c r="I16" s="72">
        <f>IF(RES_hh_tesh_in!I16=0,0,RES_hh_tesh_in!I16/RES_summary!I$21)</f>
        <v>5.2848788510086446E-2</v>
      </c>
      <c r="J16" s="72">
        <f>IF(RES_hh_tesh_in!J16=0,0,RES_hh_tesh_in!J16/RES_summary!J$21)</f>
        <v>5.0509417398723742E-2</v>
      </c>
      <c r="K16" s="72">
        <f>IF(RES_hh_tesh_in!K16=0,0,RES_hh_tesh_in!K16/RES_summary!K$21)</f>
        <v>8.5095399071086958E-2</v>
      </c>
      <c r="L16" s="72">
        <f>IF(RES_hh_tesh_in!L16=0,0,RES_hh_tesh_in!L16/RES_summary!L$21)</f>
        <v>0.18100726803977857</v>
      </c>
      <c r="M16" s="72">
        <f>IF(RES_hh_tesh_in!M16=0,0,RES_hh_tesh_in!M16/RES_summary!M$21)</f>
        <v>5.916016301236509E-2</v>
      </c>
      <c r="N16" s="72">
        <f>IF(RES_hh_tesh_in!N16=0,0,RES_hh_tesh_in!N16/RES_summary!N$21)</f>
        <v>0.12748435377913855</v>
      </c>
      <c r="O16" s="72">
        <f>IF(RES_hh_tesh_in!O16=0,0,RES_hh_tesh_in!O16/RES_summary!O$21)</f>
        <v>3.9559485331524924E-2</v>
      </c>
      <c r="P16" s="72">
        <f>IF(RES_hh_tesh_in!P16=0,0,RES_hh_tesh_in!P16/RES_summary!P$21)</f>
        <v>9.9846419396356884E-2</v>
      </c>
      <c r="Q16" s="72">
        <f>IF(RES_hh_tesh_in!Q16=0,0,RES_hh_tesh_in!Q16/RES_summary!Q$21)</f>
        <v>5.4707681748540904E-2</v>
      </c>
      <c r="R16" s="72">
        <f>IF(RES_hh_tesh_in!R16=0,0,RES_hh_tesh_in!R16/RES_summary!R$21)</f>
        <v>5.0415732052788077E-2</v>
      </c>
      <c r="S16" s="72">
        <f>IF(RES_hh_tesh_in!S16=0,0,RES_hh_tesh_in!S16/RES_summary!S$21)</f>
        <v>4.7688638552686825E-2</v>
      </c>
      <c r="T16" s="72">
        <f>IF(RES_hh_tesh_in!T16=0,0,RES_hh_tesh_in!T16/RES_summary!T$21)</f>
        <v>6.0068111194653037E-2</v>
      </c>
      <c r="U16" s="72">
        <f>IF(RES_hh_tesh_in!U16=0,0,RES_hh_tesh_in!U16/RES_summary!U$21)</f>
        <v>4.2750808770229666E-2</v>
      </c>
      <c r="V16" s="72">
        <f>IF(RES_hh_tesh_in!V16=0,0,RES_hh_tesh_in!V16/RES_summary!V$21)</f>
        <v>5.1863588379840321E-2</v>
      </c>
      <c r="W16" s="72">
        <f>IF(RES_hh_tesh_in!W16=0,0,RES_hh_tesh_in!W16/RES_summary!W$21)</f>
        <v>6.0432508928986946E-2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4.9642925159754121</v>
      </c>
      <c r="D17" s="69">
        <f>IF(RES_hh_tesh_in!D17=0,0,RES_hh_tesh_in!D17/RES_summary!D$21)</f>
        <v>4.6499361660658307</v>
      </c>
      <c r="E17" s="69">
        <f>IF(RES_hh_tesh_in!E17=0,0,RES_hh_tesh_in!E17/RES_summary!E$21)</f>
        <v>4.6201743201503422</v>
      </c>
      <c r="F17" s="69">
        <f>IF(RES_hh_tesh_in!F17=0,0,RES_hh_tesh_in!F17/RES_summary!F$21)</f>
        <v>5.4202476961648838</v>
      </c>
      <c r="G17" s="69">
        <f>IF(RES_hh_tesh_in!G17=0,0,RES_hh_tesh_in!G17/RES_summary!G$21)</f>
        <v>4.7090471239267577</v>
      </c>
      <c r="H17" s="69">
        <f>IF(RES_hh_tesh_in!H17=0,0,RES_hh_tesh_in!H17/RES_summary!H$21)</f>
        <v>5.7196583387195536</v>
      </c>
      <c r="I17" s="69">
        <f>IF(RES_hh_tesh_in!I17=0,0,RES_hh_tesh_in!I17/RES_summary!I$21)</f>
        <v>5.761567001903952</v>
      </c>
      <c r="J17" s="69">
        <f>IF(RES_hh_tesh_in!J17=0,0,RES_hh_tesh_in!J17/RES_summary!J$21)</f>
        <v>6.1480785992433828</v>
      </c>
      <c r="K17" s="69">
        <f>IF(RES_hh_tesh_in!K17=0,0,RES_hh_tesh_in!K17/RES_summary!K$21)</f>
        <v>6.5109791150640328</v>
      </c>
      <c r="L17" s="69">
        <f>IF(RES_hh_tesh_in!L17=0,0,RES_hh_tesh_in!L17/RES_summary!L$21)</f>
        <v>6.9150860464008241</v>
      </c>
      <c r="M17" s="69">
        <f>IF(RES_hh_tesh_in!M17=0,0,RES_hh_tesh_in!M17/RES_summary!M$21)</f>
        <v>7.2664806460272287</v>
      </c>
      <c r="N17" s="69">
        <f>IF(RES_hh_tesh_in!N17=0,0,RES_hh_tesh_in!N17/RES_summary!N$21)</f>
        <v>6.0328266906664973</v>
      </c>
      <c r="O17" s="69">
        <f>IF(RES_hh_tesh_in!O17=0,0,RES_hh_tesh_in!O17/RES_summary!O$21)</f>
        <v>4.8419758433004629</v>
      </c>
      <c r="P17" s="69">
        <f>IF(RES_hh_tesh_in!P17=0,0,RES_hh_tesh_in!P17/RES_summary!P$21)</f>
        <v>5.3206225599319614</v>
      </c>
      <c r="Q17" s="69">
        <f>IF(RES_hh_tesh_in!Q17=0,0,RES_hh_tesh_in!Q17/RES_summary!Q$21)</f>
        <v>5.1767508449640225</v>
      </c>
      <c r="R17" s="69">
        <f>IF(RES_hh_tesh_in!R17=0,0,RES_hh_tesh_in!R17/RES_summary!R$21)</f>
        <v>5.5569341928974616</v>
      </c>
      <c r="S17" s="69">
        <f>IF(RES_hh_tesh_in!S17=0,0,RES_hh_tesh_in!S17/RES_summary!S$21)</f>
        <v>5.5729852013398524</v>
      </c>
      <c r="T17" s="69">
        <f>IF(RES_hh_tesh_in!T17=0,0,RES_hh_tesh_in!T17/RES_summary!T$21)</f>
        <v>6.0838697078497121</v>
      </c>
      <c r="U17" s="69">
        <f>IF(RES_hh_tesh_in!U17=0,0,RES_hh_tesh_in!U17/RES_summary!U$21)</f>
        <v>5.9793910599176083</v>
      </c>
      <c r="V17" s="69">
        <f>IF(RES_hh_tesh_in!V17=0,0,RES_hh_tesh_in!V17/RES_summary!V$21)</f>
        <v>6.7216429555603767</v>
      </c>
      <c r="W17" s="69">
        <f>IF(RES_hh_tesh_in!W17=0,0,RES_hh_tesh_in!W17/RES_summary!W$21)</f>
        <v>10.442242956406616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4.449669492318634</v>
      </c>
      <c r="D18" s="72">
        <f>IF(RES_hh_tesh_in!D18=0,0,RES_hh_tesh_in!D18/RES_summary!D$21)</f>
        <v>4.9859500504435328</v>
      </c>
      <c r="E18" s="72">
        <f>IF(RES_hh_tesh_in!E18=0,0,RES_hh_tesh_in!E18/RES_summary!E$21)</f>
        <v>5.383180062400247</v>
      </c>
      <c r="F18" s="72">
        <f>IF(RES_hh_tesh_in!F18=0,0,RES_hh_tesh_in!F18/RES_summary!F$21)</f>
        <v>4.7869513771364183</v>
      </c>
      <c r="G18" s="72">
        <f>IF(RES_hh_tesh_in!G18=0,0,RES_hh_tesh_in!G18/RES_summary!G$21)</f>
        <v>4.4310471088806276</v>
      </c>
      <c r="H18" s="72">
        <f>IF(RES_hh_tesh_in!H18=0,0,RES_hh_tesh_in!H18/RES_summary!H$21)</f>
        <v>5.4076650499454324</v>
      </c>
      <c r="I18" s="72">
        <f>IF(RES_hh_tesh_in!I18=0,0,RES_hh_tesh_in!I18/RES_summary!I$21)</f>
        <v>6.2504805662050327</v>
      </c>
      <c r="J18" s="72">
        <f>IF(RES_hh_tesh_in!J18=0,0,RES_hh_tesh_in!J18/RES_summary!J$21)</f>
        <v>6.085853249816501</v>
      </c>
      <c r="K18" s="72">
        <f>IF(RES_hh_tesh_in!K18=0,0,RES_hh_tesh_in!K18/RES_summary!K$21)</f>
        <v>5.6543373117345306</v>
      </c>
      <c r="L18" s="72">
        <f>IF(RES_hh_tesh_in!L18=0,0,RES_hh_tesh_in!L18/RES_summary!L$21)</f>
        <v>7.8176520475143247</v>
      </c>
      <c r="M18" s="72">
        <f>IF(RES_hh_tesh_in!M18=0,0,RES_hh_tesh_in!M18/RES_summary!M$21)</f>
        <v>8.4595504452172765</v>
      </c>
      <c r="N18" s="72">
        <f>IF(RES_hh_tesh_in!N18=0,0,RES_hh_tesh_in!N18/RES_summary!N$21)</f>
        <v>6.4772018408817358</v>
      </c>
      <c r="O18" s="72">
        <f>IF(RES_hh_tesh_in!O18=0,0,RES_hh_tesh_in!O18/RES_summary!O$21)</f>
        <v>5.8850081261952667</v>
      </c>
      <c r="P18" s="72">
        <f>IF(RES_hh_tesh_in!P18=0,0,RES_hh_tesh_in!P18/RES_summary!P$21)</f>
        <v>5.5753873842998036</v>
      </c>
      <c r="Q18" s="72">
        <f>IF(RES_hh_tesh_in!Q18=0,0,RES_hh_tesh_in!Q18/RES_summary!Q$21)</f>
        <v>0</v>
      </c>
      <c r="R18" s="72">
        <f>IF(RES_hh_tesh_in!R18=0,0,RES_hh_tesh_in!R18/RES_summary!R$21)</f>
        <v>5.2669455459296417</v>
      </c>
      <c r="S18" s="72">
        <f>IF(RES_hh_tesh_in!S18=0,0,RES_hh_tesh_in!S18/RES_summary!S$21)</f>
        <v>5.9031031855074998</v>
      </c>
      <c r="T18" s="72">
        <f>IF(RES_hh_tesh_in!T18=0,0,RES_hh_tesh_in!T18/RES_summary!T$21)</f>
        <v>6.3868777354006765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10.276121101408435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4.7928299804154859</v>
      </c>
      <c r="D19" s="72">
        <f>IF(RES_hh_tesh_in!D19=0,0,RES_hh_tesh_in!D19/RES_summary!D$21)</f>
        <v>4.9873130107783785</v>
      </c>
      <c r="E19" s="72">
        <f>IF(RES_hh_tesh_in!E19=0,0,RES_hh_tesh_in!E19/RES_summary!E$21)</f>
        <v>5.0530748298764383</v>
      </c>
      <c r="F19" s="72">
        <f>IF(RES_hh_tesh_in!F19=0,0,RES_hh_tesh_in!F19/RES_summary!F$21)</f>
        <v>4.9064970117499085</v>
      </c>
      <c r="G19" s="72">
        <f>IF(RES_hh_tesh_in!G19=0,0,RES_hh_tesh_in!G19/RES_summary!G$21)</f>
        <v>4.8442251761563879</v>
      </c>
      <c r="H19" s="72">
        <f>IF(RES_hh_tesh_in!H19=0,0,RES_hh_tesh_in!H19/RES_summary!H$21)</f>
        <v>5.3880301322092778</v>
      </c>
      <c r="I19" s="72">
        <f>IF(RES_hh_tesh_in!I19=0,0,RES_hh_tesh_in!I19/RES_summary!I$21)</f>
        <v>5.45097749082265</v>
      </c>
      <c r="J19" s="72">
        <f>IF(RES_hh_tesh_in!J19=0,0,RES_hh_tesh_in!J19/RES_summary!J$21)</f>
        <v>5.5288061333780245</v>
      </c>
      <c r="K19" s="72">
        <f>IF(RES_hh_tesh_in!K19=0,0,RES_hh_tesh_in!K19/RES_summary!K$21)</f>
        <v>6.0638407788766466</v>
      </c>
      <c r="L19" s="72">
        <f>IF(RES_hh_tesh_in!L19=0,0,RES_hh_tesh_in!L19/RES_summary!L$21)</f>
        <v>7.2187311600646114</v>
      </c>
      <c r="M19" s="72">
        <f>IF(RES_hh_tesh_in!M19=0,0,RES_hh_tesh_in!M19/RES_summary!M$21)</f>
        <v>7.693078873304958</v>
      </c>
      <c r="N19" s="72">
        <f>IF(RES_hh_tesh_in!N19=0,0,RES_hh_tesh_in!N19/RES_summary!N$21)</f>
        <v>6.2515326690292623</v>
      </c>
      <c r="O19" s="72">
        <f>IF(RES_hh_tesh_in!O19=0,0,RES_hh_tesh_in!O19/RES_summary!O$21)</f>
        <v>5.0031101267194629</v>
      </c>
      <c r="P19" s="72">
        <f>IF(RES_hh_tesh_in!P19=0,0,RES_hh_tesh_in!P19/RES_summary!P$21)</f>
        <v>5.2437977936051734</v>
      </c>
      <c r="Q19" s="72">
        <f>IF(RES_hh_tesh_in!Q19=0,0,RES_hh_tesh_in!Q19/RES_summary!Q$21)</f>
        <v>4.9407295322947489</v>
      </c>
      <c r="R19" s="72">
        <f>IF(RES_hh_tesh_in!R19=0,0,RES_hh_tesh_in!R19/RES_summary!R$21)</f>
        <v>5.3829755962075581</v>
      </c>
      <c r="S19" s="72">
        <f>IF(RES_hh_tesh_in!S19=0,0,RES_hh_tesh_in!S19/RES_summary!S$21)</f>
        <v>5.6314553650285291</v>
      </c>
      <c r="T19" s="72">
        <f>IF(RES_hh_tesh_in!T19=0,0,RES_hh_tesh_in!T19/RES_summary!T$21)</f>
        <v>6.0911387284628793</v>
      </c>
      <c r="U19" s="72">
        <f>IF(RES_hh_tesh_in!U19=0,0,RES_hh_tesh_in!U19/RES_summary!U$21)</f>
        <v>6.0066974415580097</v>
      </c>
      <c r="V19" s="72">
        <f>IF(RES_hh_tesh_in!V19=0,0,RES_hh_tesh_in!V19/RES_summary!V$21)</f>
        <v>6.3812979646126893</v>
      </c>
      <c r="W19" s="72">
        <f>IF(RES_hh_tesh_in!W19=0,0,RES_hh_tesh_in!W19/RES_summary!W$21)</f>
        <v>11.483384761937545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6.8891695377479749</v>
      </c>
      <c r="H20" s="72">
        <f>IF(RES_hh_tesh_in!H20=0,0,RES_hh_tesh_in!H20/RES_summary!H$21)</f>
        <v>5.3684420045523265</v>
      </c>
      <c r="I20" s="72">
        <f>IF(RES_hh_tesh_in!I20=0,0,RES_hh_tesh_in!I20/RES_summary!I$21)</f>
        <v>4.1800038149106697</v>
      </c>
      <c r="J20" s="72">
        <f>IF(RES_hh_tesh_in!J20=0,0,RES_hh_tesh_in!J20/RES_summary!J$21)</f>
        <v>5.258470275894954</v>
      </c>
      <c r="K20" s="72">
        <f>IF(RES_hh_tesh_in!K20=0,0,RES_hh_tesh_in!K20/RES_summary!K$21)</f>
        <v>5.0634150173993797</v>
      </c>
      <c r="L20" s="72">
        <f>IF(RES_hh_tesh_in!L20=0,0,RES_hh_tesh_in!L20/RES_summary!L$21)</f>
        <v>7.5231675741309552</v>
      </c>
      <c r="M20" s="72">
        <f>IF(RES_hh_tesh_in!M20=0,0,RES_hh_tesh_in!M20/RES_summary!M$21)</f>
        <v>7.1361034703955948</v>
      </c>
      <c r="N20" s="72">
        <f>IF(RES_hh_tesh_in!N20=0,0,RES_hh_tesh_in!N20/RES_summary!N$21)</f>
        <v>7.3508799332257677</v>
      </c>
      <c r="O20" s="72">
        <f>IF(RES_hh_tesh_in!O20=0,0,RES_hh_tesh_in!O20/RES_summary!O$21)</f>
        <v>4.7204622483234608</v>
      </c>
      <c r="P20" s="72">
        <f>IF(RES_hh_tesh_in!P20=0,0,RES_hh_tesh_in!P20/RES_summary!P$21)</f>
        <v>5.5088834700802431</v>
      </c>
      <c r="Q20" s="72">
        <f>IF(RES_hh_tesh_in!Q20=0,0,RES_hh_tesh_in!Q20/RES_summary!Q$21)</f>
        <v>4.2135250014647774</v>
      </c>
      <c r="R20" s="72">
        <f>IF(RES_hh_tesh_in!R20=0,0,RES_hh_tesh_in!R20/RES_summary!R$21)</f>
        <v>5.4161624599890112</v>
      </c>
      <c r="S20" s="72">
        <f>IF(RES_hh_tesh_in!S20=0,0,RES_hh_tesh_in!S20/RES_summary!S$21)</f>
        <v>5.8886814312078668</v>
      </c>
      <c r="T20" s="72">
        <f>IF(RES_hh_tesh_in!T20=0,0,RES_hh_tesh_in!T20/RES_summary!T$21)</f>
        <v>6.4062422893913489</v>
      </c>
      <c r="U20" s="72">
        <f>IF(RES_hh_tesh_in!U20=0,0,RES_hh_tesh_in!U20/RES_summary!U$21)</f>
        <v>6.0342393558335967</v>
      </c>
      <c r="V20" s="72">
        <f>IF(RES_hh_tesh_in!V20=0,0,RES_hh_tesh_in!V20/RES_summary!V$21)</f>
        <v>6.7441617359663386</v>
      </c>
      <c r="W20" s="72">
        <f>IF(RES_hh_tesh_in!W20=0,0,RES_hh_tesh_in!W20/RES_summary!W$21)</f>
        <v>10.481291742547088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4.9066115146541556</v>
      </c>
      <c r="D21" s="72">
        <f>IF(RES_hh_tesh_in!D21=0,0,RES_hh_tesh_in!D21/RES_summary!D$21)</f>
        <v>4.5932922397540841</v>
      </c>
      <c r="E21" s="72">
        <f>IF(RES_hh_tesh_in!E21=0,0,RES_hh_tesh_in!E21/RES_summary!E$21)</f>
        <v>4.7314440788860122</v>
      </c>
      <c r="F21" s="72">
        <f>IF(RES_hh_tesh_in!F21=0,0,RES_hh_tesh_in!F21/RES_summary!F$21)</f>
        <v>5.3712313977663673</v>
      </c>
      <c r="G21" s="72">
        <f>IF(RES_hh_tesh_in!G21=0,0,RES_hh_tesh_in!G21/RES_summary!G$21)</f>
        <v>4.7572020035371807</v>
      </c>
      <c r="H21" s="72">
        <f>IF(RES_hh_tesh_in!H21=0,0,RES_hh_tesh_in!H21/RES_summary!H$21)</f>
        <v>5.3405551297248648</v>
      </c>
      <c r="I21" s="72">
        <f>IF(RES_hh_tesh_in!I21=0,0,RES_hh_tesh_in!I21/RES_summary!I$21)</f>
        <v>5.9473423753090531</v>
      </c>
      <c r="J21" s="72">
        <f>IF(RES_hh_tesh_in!J21=0,0,RES_hh_tesh_in!J21/RES_summary!J$21)</f>
        <v>6.1594316725958471</v>
      </c>
      <c r="K21" s="72">
        <f>IF(RES_hh_tesh_in!K21=0,0,RES_hh_tesh_in!K21/RES_summary!K$21)</f>
        <v>6.3721168210642407</v>
      </c>
      <c r="L21" s="72">
        <f>IF(RES_hh_tesh_in!L21=0,0,RES_hh_tesh_in!L21/RES_summary!L$21)</f>
        <v>7.2858725642118918</v>
      </c>
      <c r="M21" s="72">
        <f>IF(RES_hh_tesh_in!M21=0,0,RES_hh_tesh_in!M21/RES_summary!M$21)</f>
        <v>7.4315800977388697</v>
      </c>
      <c r="N21" s="72">
        <f>IF(RES_hh_tesh_in!N21=0,0,RES_hh_tesh_in!N21/RES_summary!N$21)</f>
        <v>5.8949007242448888</v>
      </c>
      <c r="O21" s="72">
        <f>IF(RES_hh_tesh_in!O21=0,0,RES_hh_tesh_in!O21/RES_summary!O$21)</f>
        <v>4.7252112155479313</v>
      </c>
      <c r="P21" s="72">
        <f>IF(RES_hh_tesh_in!P21=0,0,RES_hh_tesh_in!P21/RES_summary!P$21)</f>
        <v>5.1366716566432551</v>
      </c>
      <c r="Q21" s="72">
        <f>IF(RES_hh_tesh_in!Q21=0,0,RES_hh_tesh_in!Q21/RES_summary!Q$21)</f>
        <v>5.0906375893119558</v>
      </c>
      <c r="R21" s="72">
        <f>IF(RES_hh_tesh_in!R21=0,0,RES_hh_tesh_in!R21/RES_summary!R$21)</f>
        <v>5.6803129532745933</v>
      </c>
      <c r="S21" s="72">
        <f>IF(RES_hh_tesh_in!S21=0,0,RES_hh_tesh_in!S21/RES_summary!S$21)</f>
        <v>5.6146697174515383</v>
      </c>
      <c r="T21" s="72">
        <f>IF(RES_hh_tesh_in!T21=0,0,RES_hh_tesh_in!T21/RES_summary!T$21)</f>
        <v>6.046569933010761</v>
      </c>
      <c r="U21" s="72">
        <f>IF(RES_hh_tesh_in!U21=0,0,RES_hh_tesh_in!U21/RES_summary!U$21)</f>
        <v>5.8468673934348958</v>
      </c>
      <c r="V21" s="72">
        <f>IF(RES_hh_tesh_in!V21=0,0,RES_hh_tesh_in!V21/RES_summary!V$21)</f>
        <v>6.6783988168553332</v>
      </c>
      <c r="W21" s="72">
        <f>IF(RES_hh_tesh_in!W21=0,0,RES_hh_tesh_in!W21/RES_summary!W$21)</f>
        <v>10.841047307460618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4.8323250517479535</v>
      </c>
      <c r="D22" s="72">
        <f>IF(RES_hh_tesh_in!D22=0,0,RES_hh_tesh_in!D22/RES_summary!D$21)</f>
        <v>4.8418443526808952</v>
      </c>
      <c r="E22" s="72">
        <f>IF(RES_hh_tesh_in!E22=0,0,RES_hh_tesh_in!E22/RES_summary!E$21)</f>
        <v>4.9331003279885159</v>
      </c>
      <c r="F22" s="72">
        <f>IF(RES_hh_tesh_in!F22=0,0,RES_hh_tesh_in!F22/RES_summary!F$21)</f>
        <v>5.1138793771997095</v>
      </c>
      <c r="G22" s="72">
        <f>IF(RES_hh_tesh_in!G22=0,0,RES_hh_tesh_in!G22/RES_summary!G$21)</f>
        <v>4.6690494052275744</v>
      </c>
      <c r="H22" s="72">
        <f>IF(RES_hh_tesh_in!H22=0,0,RES_hh_tesh_in!H22/RES_summary!H$21)</f>
        <v>5.1242995214559901</v>
      </c>
      <c r="I22" s="72">
        <f>IF(RES_hh_tesh_in!I22=0,0,RES_hh_tesh_in!I22/RES_summary!I$21)</f>
        <v>5.8432491697728022</v>
      </c>
      <c r="J22" s="72">
        <f>IF(RES_hh_tesh_in!J22=0,0,RES_hh_tesh_in!J22/RES_summary!J$21)</f>
        <v>6.0381592439788481</v>
      </c>
      <c r="K22" s="72">
        <f>IF(RES_hh_tesh_in!K22=0,0,RES_hh_tesh_in!K22/RES_summary!K$21)</f>
        <v>6.4632703782419734</v>
      </c>
      <c r="L22" s="72">
        <f>IF(RES_hh_tesh_in!L22=0,0,RES_hh_tesh_in!L22/RES_summary!L$21)</f>
        <v>7.0971101891937627</v>
      </c>
      <c r="M22" s="72">
        <f>IF(RES_hh_tesh_in!M22=0,0,RES_hh_tesh_in!M22/RES_summary!M$21)</f>
        <v>7.3539099027994972</v>
      </c>
      <c r="N22" s="72">
        <f>IF(RES_hh_tesh_in!N22=0,0,RES_hh_tesh_in!N22/RES_summary!N$21)</f>
        <v>5.9775653982586459</v>
      </c>
      <c r="O22" s="72">
        <f>IF(RES_hh_tesh_in!O22=0,0,RES_hh_tesh_in!O22/RES_summary!O$21)</f>
        <v>5.0488441212680684</v>
      </c>
      <c r="P22" s="72">
        <f>IF(RES_hh_tesh_in!P22=0,0,RES_hh_tesh_in!P22/RES_summary!P$21)</f>
        <v>5.2931930254633697</v>
      </c>
      <c r="Q22" s="72">
        <f>IF(RES_hh_tesh_in!Q22=0,0,RES_hh_tesh_in!Q22/RES_summary!Q$21)</f>
        <v>5.3225034571576781</v>
      </c>
      <c r="R22" s="72">
        <f>IF(RES_hh_tesh_in!R22=0,0,RES_hh_tesh_in!R22/RES_summary!R$21)</f>
        <v>5.4413465981952003</v>
      </c>
      <c r="S22" s="72">
        <f>IF(RES_hh_tesh_in!S22=0,0,RES_hh_tesh_in!S22/RES_summary!S$21)</f>
        <v>5.4206415289070247</v>
      </c>
      <c r="T22" s="72">
        <f>IF(RES_hh_tesh_in!T22=0,0,RES_hh_tesh_in!T22/RES_summary!T$21)</f>
        <v>5.9202008404892998</v>
      </c>
      <c r="U22" s="72">
        <f>IF(RES_hh_tesh_in!U22=0,0,RES_hh_tesh_in!U22/RES_summary!U$21)</f>
        <v>6.0223197629254788</v>
      </c>
      <c r="V22" s="72">
        <f>IF(RES_hh_tesh_in!V22=0,0,RES_hh_tesh_in!V22/RES_summary!V$21)</f>
        <v>6.773641790845951</v>
      </c>
      <c r="W22" s="72">
        <f>IF(RES_hh_tesh_in!W22=0,0,RES_hh_tesh_in!W22/RES_summary!W$21)</f>
        <v>10.159136765363556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4.9209492515902031</v>
      </c>
      <c r="D24" s="72">
        <f>IF(RES_hh_tesh_in!D24=0,0,RES_hh_tesh_in!D24/RES_summary!D$21)</f>
        <v>4.7862736797215151</v>
      </c>
      <c r="E24" s="72">
        <f>IF(RES_hh_tesh_in!E24=0,0,RES_hh_tesh_in!E24/RES_summary!E$21)</f>
        <v>4.8132077001575713</v>
      </c>
      <c r="F24" s="72">
        <f>IF(RES_hh_tesh_in!F24=0,0,RES_hh_tesh_in!F24/RES_summary!F$21)</f>
        <v>5.2556140560968032</v>
      </c>
      <c r="G24" s="72">
        <f>IF(RES_hh_tesh_in!G24=0,0,RES_hh_tesh_in!G24/RES_summary!G$21)</f>
        <v>4.6285143758804486</v>
      </c>
      <c r="H24" s="72">
        <f>IF(RES_hh_tesh_in!H24=0,0,RES_hh_tesh_in!H24/RES_summary!H$21)</f>
        <v>5.5864096963087082</v>
      </c>
      <c r="I24" s="72">
        <f>IF(RES_hh_tesh_in!I24=0,0,RES_hh_tesh_in!I24/RES_summary!I$21)</f>
        <v>5.8023510404425371</v>
      </c>
      <c r="J24" s="72">
        <f>IF(RES_hh_tesh_in!J24=0,0,RES_hh_tesh_in!J24/RES_summary!J$21)</f>
        <v>6.0793762506773632</v>
      </c>
      <c r="K24" s="72">
        <f>IF(RES_hh_tesh_in!K24=0,0,RES_hh_tesh_in!K24/RES_summary!K$21)</f>
        <v>6.5578084083747799</v>
      </c>
      <c r="L24" s="72">
        <f>IF(RES_hh_tesh_in!L24=0,0,RES_hh_tesh_in!L24/RES_summary!L$21)</f>
        <v>6.9466915425219513</v>
      </c>
      <c r="M24" s="72">
        <f>IF(RES_hh_tesh_in!M24=0,0,RES_hh_tesh_in!M24/RES_summary!M$21)</f>
        <v>7.2414090710306622</v>
      </c>
      <c r="N24" s="72">
        <f>IF(RES_hh_tesh_in!N24=0,0,RES_hh_tesh_in!N24/RES_summary!N$21)</f>
        <v>6.0452616353897133</v>
      </c>
      <c r="O24" s="72">
        <f>IF(RES_hh_tesh_in!O24=0,0,RES_hh_tesh_in!O24/RES_summary!O$21)</f>
        <v>4.8570455825691861</v>
      </c>
      <c r="P24" s="72">
        <f>IF(RES_hh_tesh_in!P24=0,0,RES_hh_tesh_in!P24/RES_summary!P$21)</f>
        <v>5.314374905199986</v>
      </c>
      <c r="Q24" s="72">
        <f>IF(RES_hh_tesh_in!Q24=0,0,RES_hh_tesh_in!Q24/RES_summary!Q$21)</f>
        <v>5.1718768391620049</v>
      </c>
      <c r="R24" s="72">
        <f>IF(RES_hh_tesh_in!R24=0,0,RES_hh_tesh_in!R24/RES_summary!R$21)</f>
        <v>5.5432256873938597</v>
      </c>
      <c r="S24" s="72">
        <f>IF(RES_hh_tesh_in!S24=0,0,RES_hh_tesh_in!S24/RES_summary!S$21)</f>
        <v>5.5569592123991809</v>
      </c>
      <c r="T24" s="72">
        <f>IF(RES_hh_tesh_in!T24=0,0,RES_hh_tesh_in!T24/RES_summary!T$21)</f>
        <v>6.0731891081807445</v>
      </c>
      <c r="U24" s="72">
        <f>IF(RES_hh_tesh_in!U24=0,0,RES_hh_tesh_in!U24/RES_summary!U$21)</f>
        <v>6.0754046077397419</v>
      </c>
      <c r="V24" s="72">
        <f>IF(RES_hh_tesh_in!V24=0,0,RES_hh_tesh_in!V24/RES_summary!V$21)</f>
        <v>6.6069738727498279</v>
      </c>
      <c r="W24" s="72">
        <f>IF(RES_hh_tesh_in!W24=0,0,RES_hh_tesh_in!W24/RES_summary!W$21)</f>
        <v>10.350796029617543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5.3068855416839495</v>
      </c>
      <c r="D25" s="74">
        <f>IF(RES_hh_tesh_in!D25=0,0,RES_hh_tesh_in!D25/RES_summary!D$21)</f>
        <v>4.0708065729979763</v>
      </c>
      <c r="E25" s="74">
        <f>IF(RES_hh_tesh_in!E25=0,0,RES_hh_tesh_in!E25/RES_summary!E$21)</f>
        <v>4.2126592866964092</v>
      </c>
      <c r="F25" s="74">
        <f>IF(RES_hh_tesh_in!F25=0,0,RES_hh_tesh_in!F25/RES_summary!F$21)</f>
        <v>5.5989646464157765</v>
      </c>
      <c r="G25" s="74">
        <f>IF(RES_hh_tesh_in!G25=0,0,RES_hh_tesh_in!G25/RES_summary!G$21)</f>
        <v>4.7409071188103029</v>
      </c>
      <c r="H25" s="74">
        <f>IF(RES_hh_tesh_in!H25=0,0,RES_hh_tesh_in!H25/RES_summary!H$21)</f>
        <v>5.8985675801775663</v>
      </c>
      <c r="I25" s="74">
        <f>IF(RES_hh_tesh_in!I25=0,0,RES_hh_tesh_in!I25/RES_summary!I$21)</f>
        <v>5.436662006803191</v>
      </c>
      <c r="J25" s="74">
        <f>IF(RES_hh_tesh_in!J25=0,0,RES_hh_tesh_in!J25/RES_summary!J$21)</f>
        <v>6.4564568366157644</v>
      </c>
      <c r="K25" s="74">
        <f>IF(RES_hh_tesh_in!K25=0,0,RES_hh_tesh_in!K25/RES_summary!K$21)</f>
        <v>7.0526198223855108</v>
      </c>
      <c r="L25" s="74">
        <f>IF(RES_hh_tesh_in!L25=0,0,RES_hh_tesh_in!L25/RES_summary!L$21)</f>
        <v>6.2654894878889991</v>
      </c>
      <c r="M25" s="74">
        <f>IF(RES_hh_tesh_in!M25=0,0,RES_hh_tesh_in!M25/RES_summary!M$21)</f>
        <v>7.0918796846265275</v>
      </c>
      <c r="N25" s="74">
        <f>IF(RES_hh_tesh_in!N25=0,0,RES_hh_tesh_in!N25/RES_summary!N$21)</f>
        <v>5.9901037256124026</v>
      </c>
      <c r="O25" s="74">
        <f>IF(RES_hh_tesh_in!O25=0,0,RES_hh_tesh_in!O25/RES_summary!O$21)</f>
        <v>4.567257598613617</v>
      </c>
      <c r="P25" s="74">
        <f>IF(RES_hh_tesh_in!P25=0,0,RES_hh_tesh_in!P25/RES_summary!P$21)</f>
        <v>5.3935352807368737</v>
      </c>
      <c r="Q25" s="74">
        <f>IF(RES_hh_tesh_in!Q25=0,0,RES_hh_tesh_in!Q25/RES_summary!Q$21)</f>
        <v>5.25442863742252</v>
      </c>
      <c r="R25" s="74">
        <f>IF(RES_hh_tesh_in!R25=0,0,RES_hh_tesh_in!R25/RES_summary!R$21)</f>
        <v>5.5204108189002916</v>
      </c>
      <c r="S25" s="74">
        <f>IF(RES_hh_tesh_in!S25=0,0,RES_hh_tesh_in!S25/RES_summary!S$21)</f>
        <v>5.5304603088490012</v>
      </c>
      <c r="T25" s="74">
        <f>IF(RES_hh_tesh_in!T25=0,0,RES_hh_tesh_in!T25/RES_summary!T$21)</f>
        <v>6.1320549638232178</v>
      </c>
      <c r="U25" s="74">
        <f>IF(RES_hh_tesh_in!U25=0,0,RES_hh_tesh_in!U25/RES_summary!U$21)</f>
        <v>5.9434764848695298</v>
      </c>
      <c r="V25" s="74">
        <f>IF(RES_hh_tesh_in!V25=0,0,RES_hh_tesh_in!V25/RES_summary!V$21)</f>
        <v>6.8135399450120282</v>
      </c>
      <c r="W25" s="74">
        <f>IF(RES_hh_tesh_in!W25=0,0,RES_hh_tesh_in!W25/RES_summary!W$21)</f>
        <v>10.479918041804428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7.4755103807129633</v>
      </c>
      <c r="D27" s="69">
        <f>IF(RES_hh_tesh_in!D27=0,0,RES_hh_tesh_in!D27/RES_summary!D$21)</f>
        <v>6.9193962622656331</v>
      </c>
      <c r="E27" s="69">
        <f>IF(RES_hh_tesh_in!E27=0,0,RES_hh_tesh_in!E27/RES_summary!E$21)</f>
        <v>6.7226235037095563</v>
      </c>
      <c r="F27" s="69">
        <f>IF(RES_hh_tesh_in!F27=0,0,RES_hh_tesh_in!F27/RES_summary!F$21)</f>
        <v>6.9632911099130714</v>
      </c>
      <c r="G27" s="69">
        <f>IF(RES_hh_tesh_in!G27=0,0,RES_hh_tesh_in!G27/RES_summary!G$21)</f>
        <v>5.478913466134931</v>
      </c>
      <c r="H27" s="69">
        <f>IF(RES_hh_tesh_in!H27=0,0,RES_hh_tesh_in!H27/RES_summary!H$21)</f>
        <v>6.484003272045654</v>
      </c>
      <c r="I27" s="69">
        <f>IF(RES_hh_tesh_in!I27=0,0,RES_hh_tesh_in!I27/RES_summary!I$21)</f>
        <v>7.8146522168335677</v>
      </c>
      <c r="J27" s="69">
        <f>IF(RES_hh_tesh_in!J27=0,0,RES_hh_tesh_in!J27/RES_summary!J$21)</f>
        <v>7.8642398208852438</v>
      </c>
      <c r="K27" s="69">
        <f>IF(RES_hh_tesh_in!K27=0,0,RES_hh_tesh_in!K27/RES_summary!K$21)</f>
        <v>7.1299861989496032</v>
      </c>
      <c r="L27" s="69">
        <f>IF(RES_hh_tesh_in!L27=0,0,RES_hh_tesh_in!L27/RES_summary!L$21)</f>
        <v>7.4419622707907767</v>
      </c>
      <c r="M27" s="69">
        <f>IF(RES_hh_tesh_in!M27=0,0,RES_hh_tesh_in!M27/RES_summary!M$21)</f>
        <v>7.9431004084701531</v>
      </c>
      <c r="N27" s="69">
        <f>IF(RES_hh_tesh_in!N27=0,0,RES_hh_tesh_in!N27/RES_summary!N$21)</f>
        <v>6.2622906740817932</v>
      </c>
      <c r="O27" s="69">
        <f>IF(RES_hh_tesh_in!O27=0,0,RES_hh_tesh_in!O27/RES_summary!O$21)</f>
        <v>4.7214908245304112</v>
      </c>
      <c r="P27" s="69">
        <f>IF(RES_hh_tesh_in!P27=0,0,RES_hh_tesh_in!P27/RES_summary!P$21)</f>
        <v>4.7022258953954079</v>
      </c>
      <c r="Q27" s="69">
        <f>IF(RES_hh_tesh_in!Q27=0,0,RES_hh_tesh_in!Q27/RES_summary!Q$21)</f>
        <v>3.6792518992370979</v>
      </c>
      <c r="R27" s="69">
        <f>IF(RES_hh_tesh_in!R27=0,0,RES_hh_tesh_in!R27/RES_summary!R$21)</f>
        <v>3.8162060297554814</v>
      </c>
      <c r="S27" s="69">
        <f>IF(RES_hh_tesh_in!S27=0,0,RES_hh_tesh_in!S27/RES_summary!S$21)</f>
        <v>3.6515293257619845</v>
      </c>
      <c r="T27" s="69">
        <f>IF(RES_hh_tesh_in!T27=0,0,RES_hh_tesh_in!T27/RES_summary!T$21)</f>
        <v>4.6877866132154438</v>
      </c>
      <c r="U27" s="69">
        <f>IF(RES_hh_tesh_in!U27=0,0,RES_hh_tesh_in!U27/RES_summary!U$21)</f>
        <v>5.083832598009475</v>
      </c>
      <c r="V27" s="69">
        <f>IF(RES_hh_tesh_in!V27=0,0,RES_hh_tesh_in!V27/RES_summary!V$21)</f>
        <v>5.3604124141337337</v>
      </c>
      <c r="W27" s="69">
        <f>IF(RES_hh_tesh_in!W27=0,0,RES_hh_tesh_in!W27/RES_summary!W$21)</f>
        <v>5.9873997060059958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6.8774103946671694</v>
      </c>
      <c r="D28" s="72">
        <f>IF(RES_hh_tesh_in!D28=0,0,RES_hh_tesh_in!D28/RES_summary!D$21)</f>
        <v>7.5227388937935569</v>
      </c>
      <c r="E28" s="72">
        <f>IF(RES_hh_tesh_in!E28=0,0,RES_hh_tesh_in!E28/RES_summary!E$21)</f>
        <v>7.5734267964795761</v>
      </c>
      <c r="F28" s="72">
        <f>IF(RES_hh_tesh_in!F28=0,0,RES_hh_tesh_in!F28/RES_summary!F$21)</f>
        <v>6.2736798962088294</v>
      </c>
      <c r="G28" s="72">
        <f>IF(RES_hh_tesh_in!G28=0,0,RES_hh_tesh_in!G28/RES_summary!G$21)</f>
        <v>5.5685729339429653</v>
      </c>
      <c r="H28" s="72">
        <f>IF(RES_hh_tesh_in!H28=0,0,RES_hh_tesh_in!H28/RES_summary!H$21)</f>
        <v>6.7832342396099214</v>
      </c>
      <c r="I28" s="72">
        <f>IF(RES_hh_tesh_in!I28=0,0,RES_hh_tesh_in!I28/RES_summary!I$21)</f>
        <v>7.4359310485773387</v>
      </c>
      <c r="J28" s="72">
        <f>IF(RES_hh_tesh_in!J28=0,0,RES_hh_tesh_in!J28/RES_summary!J$21)</f>
        <v>7.3636980071257101</v>
      </c>
      <c r="K28" s="72">
        <f>IF(RES_hh_tesh_in!K28=0,0,RES_hh_tesh_in!K28/RES_summary!K$21)</f>
        <v>6.4044553872162782</v>
      </c>
      <c r="L28" s="72">
        <f>IF(RES_hh_tesh_in!L28=0,0,RES_hh_tesh_in!L28/RES_summary!L$21)</f>
        <v>7.8951340187567194</v>
      </c>
      <c r="M28" s="72">
        <f>IF(RES_hh_tesh_in!M28=0,0,RES_hh_tesh_in!M28/RES_summary!M$21)</f>
        <v>8.0290537888746698</v>
      </c>
      <c r="N28" s="72">
        <f>IF(RES_hh_tesh_in!N28=0,0,RES_hh_tesh_in!N28/RES_summary!N$21)</f>
        <v>5.9786583799376087</v>
      </c>
      <c r="O28" s="72">
        <f>IF(RES_hh_tesh_in!O28=0,0,RES_hh_tesh_in!O28/RES_summary!O$21)</f>
        <v>4.9732802813306565</v>
      </c>
      <c r="P28" s="72">
        <f>IF(RES_hh_tesh_in!P28=0,0,RES_hh_tesh_in!P28/RES_summary!P$21)</f>
        <v>4.5814450813195311</v>
      </c>
      <c r="Q28" s="72">
        <f>IF(RES_hh_tesh_in!Q28=0,0,RES_hh_tesh_in!Q28/RES_summary!Q$21)</f>
        <v>0</v>
      </c>
      <c r="R28" s="72">
        <f>IF(RES_hh_tesh_in!R28=0,0,RES_hh_tesh_in!R28/RES_summary!R$21)</f>
        <v>4.0934959386318353</v>
      </c>
      <c r="S28" s="72">
        <f>IF(RES_hh_tesh_in!S28=0,0,RES_hh_tesh_in!S28/RES_summary!S$21)</f>
        <v>4.5738756183761922</v>
      </c>
      <c r="T28" s="72">
        <f>IF(RES_hh_tesh_in!T28=0,0,RES_hh_tesh_in!T28/RES_summary!T$21)</f>
        <v>5.25953512018609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6.1443952532823518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7.4151668404256057</v>
      </c>
      <c r="D29" s="72">
        <f>IF(RES_hh_tesh_in!D29=0,0,RES_hh_tesh_in!D29/RES_summary!D$21)</f>
        <v>7.5152973528874885</v>
      </c>
      <c r="E29" s="72">
        <f>IF(RES_hh_tesh_in!E29=0,0,RES_hh_tesh_in!E29/RES_summary!E$21)</f>
        <v>7.1647219213745759</v>
      </c>
      <c r="F29" s="72">
        <f>IF(RES_hh_tesh_in!F29=0,0,RES_hh_tesh_in!F29/RES_summary!F$21)</f>
        <v>6.4646895029158875</v>
      </c>
      <c r="G29" s="72">
        <f>IF(RES_hh_tesh_in!G29=0,0,RES_hh_tesh_in!G29/RES_summary!G$21)</f>
        <v>6.0239887555445781</v>
      </c>
      <c r="H29" s="72">
        <f>IF(RES_hh_tesh_in!H29=0,0,RES_hh_tesh_in!H29/RES_summary!H$21)</f>
        <v>6.7900381667062231</v>
      </c>
      <c r="I29" s="72">
        <f>IF(RES_hh_tesh_in!I29=0,0,RES_hh_tesh_in!I29/RES_summary!I$21)</f>
        <v>6.406776925195083</v>
      </c>
      <c r="J29" s="72">
        <f>IF(RES_hh_tesh_in!J29=0,0,RES_hh_tesh_in!J29/RES_summary!J$21)</f>
        <v>6.6931920743181657</v>
      </c>
      <c r="K29" s="72">
        <f>IF(RES_hh_tesh_in!K29=0,0,RES_hh_tesh_in!K29/RES_summary!K$21)</f>
        <v>6.880958030319392</v>
      </c>
      <c r="L29" s="72">
        <f>IF(RES_hh_tesh_in!L29=0,0,RES_hh_tesh_in!L29/RES_summary!L$21)</f>
        <v>7.5945027439981256</v>
      </c>
      <c r="M29" s="72">
        <f>IF(RES_hh_tesh_in!M29=0,0,RES_hh_tesh_in!M29/RES_summary!M$21)</f>
        <v>8.1046538201527358</v>
      </c>
      <c r="N29" s="72">
        <f>IF(RES_hh_tesh_in!N29=0,0,RES_hh_tesh_in!N29/RES_summary!N$21)</f>
        <v>6.4537570506506725</v>
      </c>
      <c r="O29" s="72">
        <f>IF(RES_hh_tesh_in!O29=0,0,RES_hh_tesh_in!O29/RES_summary!O$21)</f>
        <v>4.6420953753634642</v>
      </c>
      <c r="P29" s="72">
        <f>IF(RES_hh_tesh_in!P29=0,0,RES_hh_tesh_in!P29/RES_summary!P$21)</f>
        <v>4.4914724345042014</v>
      </c>
      <c r="Q29" s="72">
        <f>IF(RES_hh_tesh_in!Q29=0,0,RES_hh_tesh_in!Q29/RES_summary!Q$21)</f>
        <v>3.6434189179691883</v>
      </c>
      <c r="R29" s="72">
        <f>IF(RES_hh_tesh_in!R29=0,0,RES_hh_tesh_in!R29/RES_summary!R$21)</f>
        <v>3.9188639009785824</v>
      </c>
      <c r="S29" s="72">
        <f>IF(RES_hh_tesh_in!S29=0,0,RES_hh_tesh_in!S29/RES_summary!S$21)</f>
        <v>4.2324287142331674</v>
      </c>
      <c r="T29" s="72">
        <f>IF(RES_hh_tesh_in!T29=0,0,RES_hh_tesh_in!T29/RES_summary!T$21)</f>
        <v>4.46634190122737</v>
      </c>
      <c r="U29" s="72">
        <f>IF(RES_hh_tesh_in!U29=0,0,RES_hh_tesh_in!U29/RES_summary!U$21)</f>
        <v>5.4075081033681229</v>
      </c>
      <c r="V29" s="72">
        <f>IF(RES_hh_tesh_in!V29=0,0,RES_hh_tesh_in!V29/RES_summary!V$21)</f>
        <v>5.8045208175186929</v>
      </c>
      <c r="W29" s="72">
        <f>IF(RES_hh_tesh_in!W29=0,0,RES_hh_tesh_in!W29/RES_summary!W$21)</f>
        <v>5.3265577882300557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7.4466966473060978</v>
      </c>
      <c r="D30" s="72">
        <f>IF(RES_hh_tesh_in!D30=0,0,RES_hh_tesh_in!D30/RES_summary!D$21)</f>
        <v>7.0467433582583849</v>
      </c>
      <c r="E30" s="72">
        <f>IF(RES_hh_tesh_in!E30=0,0,RES_hh_tesh_in!E30/RES_summary!E$21)</f>
        <v>6.8895200610552871</v>
      </c>
      <c r="F30" s="72">
        <f>IF(RES_hh_tesh_in!F30=0,0,RES_hh_tesh_in!F30/RES_summary!F$21)</f>
        <v>6.8196375750736227</v>
      </c>
      <c r="G30" s="72">
        <f>IF(RES_hh_tesh_in!G30=0,0,RES_hh_tesh_in!G30/RES_summary!G$21)</f>
        <v>5.8458757391775045</v>
      </c>
      <c r="H30" s="72">
        <f>IF(RES_hh_tesh_in!H30=0,0,RES_hh_tesh_in!H30/RES_summary!H$21)</f>
        <v>6.3990550529906089</v>
      </c>
      <c r="I30" s="72">
        <f>IF(RES_hh_tesh_in!I30=0,0,RES_hh_tesh_in!I30/RES_summary!I$21)</f>
        <v>7.4331501306209598</v>
      </c>
      <c r="J30" s="72">
        <f>IF(RES_hh_tesh_in!J30=0,0,RES_hh_tesh_in!J30/RES_summary!J$21)</f>
        <v>7.5839340524176757</v>
      </c>
      <c r="K30" s="72">
        <f>IF(RES_hh_tesh_in!K30=0,0,RES_hh_tesh_in!K30/RES_summary!K$21)</f>
        <v>7.2569049234172578</v>
      </c>
      <c r="L30" s="72">
        <f>IF(RES_hh_tesh_in!L30=0,0,RES_hh_tesh_in!L30/RES_summary!L$21)</f>
        <v>7.5309747526778095</v>
      </c>
      <c r="M30" s="72">
        <f>IF(RES_hh_tesh_in!M30=0,0,RES_hh_tesh_in!M30/RES_summary!M$21)</f>
        <v>7.9849668796966213</v>
      </c>
      <c r="N30" s="72">
        <f>IF(RES_hh_tesh_in!N30=0,0,RES_hh_tesh_in!N30/RES_summary!N$21)</f>
        <v>6.1176024331527019</v>
      </c>
      <c r="O30" s="72">
        <f>IF(RES_hh_tesh_in!O30=0,0,RES_hh_tesh_in!O30/RES_summary!O$21)</f>
        <v>4.5527729658054295</v>
      </c>
      <c r="P30" s="72">
        <f>IF(RES_hh_tesh_in!P30=0,0,RES_hh_tesh_in!P30/RES_summary!P$21)</f>
        <v>4.5173890838107535</v>
      </c>
      <c r="Q30" s="72">
        <f>IF(RES_hh_tesh_in!Q30=0,0,RES_hh_tesh_in!Q30/RES_summary!Q$21)</f>
        <v>3.6202037977313042</v>
      </c>
      <c r="R30" s="72">
        <f>IF(RES_hh_tesh_in!R30=0,0,RES_hh_tesh_in!R30/RES_summary!R$21)</f>
        <v>3.8967235171523229</v>
      </c>
      <c r="S30" s="72">
        <f>IF(RES_hh_tesh_in!S30=0,0,RES_hh_tesh_in!S30/RES_summary!S$21)</f>
        <v>3.5725737854674544</v>
      </c>
      <c r="T30" s="72">
        <f>IF(RES_hh_tesh_in!T30=0,0,RES_hh_tesh_in!T30/RES_summary!T$21)</f>
        <v>4.6984918642609346</v>
      </c>
      <c r="U30" s="72">
        <f>IF(RES_hh_tesh_in!U30=0,0,RES_hh_tesh_in!U30/RES_summary!U$21)</f>
        <v>4.9810606290669384</v>
      </c>
      <c r="V30" s="72">
        <f>IF(RES_hh_tesh_in!V30=0,0,RES_hh_tesh_in!V30/RES_summary!V$21)</f>
        <v>5.4864179974332217</v>
      </c>
      <c r="W30" s="72">
        <f>IF(RES_hh_tesh_in!W30=0,0,RES_hh_tesh_in!W30/RES_summary!W$21)</f>
        <v>6.0200894854850802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7.478770952139481</v>
      </c>
      <c r="D31" s="72">
        <f>IF(RES_hh_tesh_in!D31=0,0,RES_hh_tesh_in!D31/RES_summary!D$21)</f>
        <v>7.2627114647481328</v>
      </c>
      <c r="E31" s="72">
        <f>IF(RES_hh_tesh_in!E31=0,0,RES_hh_tesh_in!E31/RES_summary!E$21)</f>
        <v>6.9582343179124519</v>
      </c>
      <c r="F31" s="72">
        <f>IF(RES_hh_tesh_in!F31=0,0,RES_hh_tesh_in!F31/RES_summary!F$21)</f>
        <v>6.7362440630299254</v>
      </c>
      <c r="G31" s="72">
        <f>IF(RES_hh_tesh_in!G31=0,0,RES_hh_tesh_in!G31/RES_summary!G$21)</f>
        <v>5.8879859469735596</v>
      </c>
      <c r="H31" s="72">
        <f>IF(RES_hh_tesh_in!H31=0,0,RES_hh_tesh_in!H31/RES_summary!H$21)</f>
        <v>6.4763870973597015</v>
      </c>
      <c r="I31" s="72">
        <f>IF(RES_hh_tesh_in!I31=0,0,RES_hh_tesh_in!I31/RES_summary!I$21)</f>
        <v>6.9925827524547719</v>
      </c>
      <c r="J31" s="72">
        <f>IF(RES_hh_tesh_in!J31=0,0,RES_hh_tesh_in!J31/RES_summary!J$21)</f>
        <v>7.3460380369438569</v>
      </c>
      <c r="K31" s="72">
        <f>IF(RES_hh_tesh_in!K31=0,0,RES_hh_tesh_in!K31/RES_summary!K$21)</f>
        <v>7.3579789573751935</v>
      </c>
      <c r="L31" s="72">
        <f>IF(RES_hh_tesh_in!L31=0,0,RES_hh_tesh_in!L31/RES_summary!L$21)</f>
        <v>7.5121621787622939</v>
      </c>
      <c r="M31" s="72">
        <f>IF(RES_hh_tesh_in!M31=0,0,RES_hh_tesh_in!M31/RES_summary!M$21)</f>
        <v>7.7370468017737872</v>
      </c>
      <c r="N31" s="72">
        <f>IF(RES_hh_tesh_in!N31=0,0,RES_hh_tesh_in!N31/RES_summary!N$21)</f>
        <v>6.0491080334455329</v>
      </c>
      <c r="O31" s="72">
        <f>IF(RES_hh_tesh_in!O31=0,0,RES_hh_tesh_in!O31/RES_summary!O$21)</f>
        <v>4.6164635881005651</v>
      </c>
      <c r="P31" s="72">
        <f>IF(RES_hh_tesh_in!P31=0,0,RES_hh_tesh_in!P31/RES_summary!P$21)</f>
        <v>4.466414992447711</v>
      </c>
      <c r="Q31" s="72">
        <f>IF(RES_hh_tesh_in!Q31=0,0,RES_hh_tesh_in!Q31/RES_summary!Q$21)</f>
        <v>3.9749065431273016</v>
      </c>
      <c r="R31" s="72">
        <f>IF(RES_hh_tesh_in!R31=0,0,RES_hh_tesh_in!R31/RES_summary!R$21)</f>
        <v>3.8711642624417193</v>
      </c>
      <c r="S31" s="72">
        <f>IF(RES_hh_tesh_in!S31=0,0,RES_hh_tesh_in!S31/RES_summary!S$21)</f>
        <v>3.8449887001348833</v>
      </c>
      <c r="T31" s="72">
        <f>IF(RES_hh_tesh_in!T31=0,0,RES_hh_tesh_in!T31/RES_summary!T$21)</f>
        <v>4.4904314800391765</v>
      </c>
      <c r="U31" s="72">
        <f>IF(RES_hh_tesh_in!U31=0,0,RES_hh_tesh_in!U31/RES_summary!U$21)</f>
        <v>4.8763409280267949</v>
      </c>
      <c r="V31" s="72">
        <f>IF(RES_hh_tesh_in!V31=0,0,RES_hh_tesh_in!V31/RES_summary!V$21)</f>
        <v>5.5240445704001839</v>
      </c>
      <c r="W31" s="72">
        <f>IF(RES_hh_tesh_in!W31=0,0,RES_hh_tesh_in!W31/RES_summary!W$21)</f>
        <v>5.8197281387584239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8.4543655586692683</v>
      </c>
      <c r="D32" s="77">
        <f>IF(RES_hh_tesh_in!D32=0,0,RES_hh_tesh_in!D32/RES_summary!D$21)</f>
        <v>4.3323076888111647</v>
      </c>
      <c r="E32" s="77">
        <f>IF(RES_hh_tesh_in!E32=0,0,RES_hh_tesh_in!E32/RES_summary!E$21)</f>
        <v>5.7436920501439541</v>
      </c>
      <c r="F32" s="77">
        <f>IF(RES_hh_tesh_in!F32=0,0,RES_hh_tesh_in!F32/RES_summary!F$21)</f>
        <v>7.5061998854325385</v>
      </c>
      <c r="G32" s="77">
        <f>IF(RES_hh_tesh_in!G32=0,0,RES_hh_tesh_in!G32/RES_summary!G$21)</f>
        <v>4.8292978629992618</v>
      </c>
      <c r="H32" s="77">
        <f>IF(RES_hh_tesh_in!H32=0,0,RES_hh_tesh_in!H32/RES_summary!H$21)</f>
        <v>6.3974050743258744</v>
      </c>
      <c r="I32" s="77">
        <f>IF(RES_hh_tesh_in!I32=0,0,RES_hh_tesh_in!I32/RES_summary!I$21)</f>
        <v>8.0509315166941313</v>
      </c>
      <c r="J32" s="77">
        <f>IF(RES_hh_tesh_in!J32=0,0,RES_hh_tesh_in!J32/RES_summary!J$21)</f>
        <v>8.2697884292905357</v>
      </c>
      <c r="K32" s="77">
        <f>IF(RES_hh_tesh_in!K32=0,0,RES_hh_tesh_in!K32/RES_summary!K$21)</f>
        <v>8.0270989285942864</v>
      </c>
      <c r="L32" s="77">
        <f>IF(RES_hh_tesh_in!L32=0,0,RES_hh_tesh_in!L32/RES_summary!L$21)</f>
        <v>6.6228071688971486</v>
      </c>
      <c r="M32" s="77">
        <f>IF(RES_hh_tesh_in!M32=0,0,RES_hh_tesh_in!M32/RES_summary!M$21)</f>
        <v>7.5815627782488137</v>
      </c>
      <c r="N32" s="77">
        <f>IF(RES_hh_tesh_in!N32=0,0,RES_hh_tesh_in!N32/RES_summary!N$21)</f>
        <v>6.1461273671898589</v>
      </c>
      <c r="O32" s="77">
        <f>IF(RES_hh_tesh_in!O32=0,0,RES_hh_tesh_in!O32/RES_summary!O$21)</f>
        <v>4.8085452626527116</v>
      </c>
      <c r="P32" s="77">
        <f>IF(RES_hh_tesh_in!P32=0,0,RES_hh_tesh_in!P32/RES_summary!P$21)</f>
        <v>4.9852354255815499</v>
      </c>
      <c r="Q32" s="77">
        <f>IF(RES_hh_tesh_in!Q32=0,0,RES_hh_tesh_in!Q32/RES_summary!Q$21)</f>
        <v>3.7299103785048953</v>
      </c>
      <c r="R32" s="77">
        <f>IF(RES_hh_tesh_in!R32=0,0,RES_hh_tesh_in!R32/RES_summary!R$21)</f>
        <v>3.5310558243202186</v>
      </c>
      <c r="S32" s="77">
        <f>IF(RES_hh_tesh_in!S32=0,0,RES_hh_tesh_in!S32/RES_summary!S$21)</f>
        <v>2.2625083678302835</v>
      </c>
      <c r="T32" s="77">
        <f>IF(RES_hh_tesh_in!T32=0,0,RES_hh_tesh_in!T32/RES_summary!T$21)</f>
        <v>5.2420675327049411</v>
      </c>
      <c r="U32" s="77">
        <f>IF(RES_hh_tesh_in!U32=0,0,RES_hh_tesh_in!U32/RES_summary!U$21)</f>
        <v>4.9520964817594164</v>
      </c>
      <c r="V32" s="77">
        <f>IF(RES_hh_tesh_in!V32=0,0,RES_hh_tesh_in!V32/RES_summary!V$21)</f>
        <v>5.2158594082126397</v>
      </c>
      <c r="W32" s="77">
        <f>IF(RES_hh_tesh_in!W32=0,0,RES_hh_tesh_in!W32/RES_summary!W$21)</f>
        <v>6.1269370102794172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6.8044795357120949</v>
      </c>
      <c r="D3" s="65">
        <f>IF(RES_hh_emih_in!D3=0,0,RES_hh_emih_in!D3/RES_summary!D$21)</f>
        <v>9.425476274325451</v>
      </c>
      <c r="E3" s="65">
        <f>IF(RES_hh_emih_in!E3=0,0,RES_hh_emih_in!E3/RES_summary!E$21)</f>
        <v>8.8262909018377513</v>
      </c>
      <c r="F3" s="65">
        <f>IF(RES_hh_emih_in!F3=0,0,RES_hh_emih_in!F3/RES_summary!F$21)</f>
        <v>7.7599583200599973</v>
      </c>
      <c r="G3" s="65">
        <f>IF(RES_hh_emih_in!G3=0,0,RES_hh_emih_in!G3/RES_summary!G$21)</f>
        <v>8.7565147590194758</v>
      </c>
      <c r="H3" s="65">
        <f>IF(RES_hh_emih_in!H3=0,0,RES_hh_emih_in!H3/RES_summary!H$21)</f>
        <v>11.432804372526812</v>
      </c>
      <c r="I3" s="65">
        <f>IF(RES_hh_emih_in!I3=0,0,RES_hh_emih_in!I3/RES_summary!I$21)</f>
        <v>8.5224717496017313</v>
      </c>
      <c r="J3" s="65">
        <f>IF(RES_hh_emih_in!J3=0,0,RES_hh_emih_in!J3/RES_summary!J$21)</f>
        <v>5.0099480856285137</v>
      </c>
      <c r="K3" s="65">
        <f>IF(RES_hh_emih_in!K3=0,0,RES_hh_emih_in!K3/RES_summary!K$21)</f>
        <v>7.6411202351619938</v>
      </c>
      <c r="L3" s="65">
        <f>IF(RES_hh_emih_in!L3=0,0,RES_hh_emih_in!L3/RES_summary!L$21)</f>
        <v>9.1859049522807013</v>
      </c>
      <c r="M3" s="65">
        <f>IF(RES_hh_emih_in!M3=0,0,RES_hh_emih_in!M3/RES_summary!M$21)</f>
        <v>8.1737212680969549</v>
      </c>
      <c r="N3" s="65">
        <f>IF(RES_hh_emih_in!N3=0,0,RES_hh_emih_in!N3/RES_summary!N$21)</f>
        <v>5.1637951896319683</v>
      </c>
      <c r="O3" s="65">
        <f>IF(RES_hh_emih_in!O3=0,0,RES_hh_emih_in!O3/RES_summary!O$21)</f>
        <v>3.4601511906297677</v>
      </c>
      <c r="P3" s="65">
        <f>IF(RES_hh_emih_in!P3=0,0,RES_hh_emih_in!P3/RES_summary!P$21)</f>
        <v>5.3410101082934656</v>
      </c>
      <c r="Q3" s="65">
        <f>IF(RES_hh_emih_in!Q3=0,0,RES_hh_emih_in!Q3/RES_summary!Q$21)</f>
        <v>5.3464195291951739</v>
      </c>
      <c r="R3" s="65">
        <f>IF(RES_hh_emih_in!R3=0,0,RES_hh_emih_in!R3/RES_summary!R$21)</f>
        <v>7.1500871645669521</v>
      </c>
      <c r="S3" s="65">
        <f>IF(RES_hh_emih_in!S3=0,0,RES_hh_emih_in!S3/RES_summary!S$21)</f>
        <v>8.2132706543806293</v>
      </c>
      <c r="T3" s="65">
        <f>IF(RES_hh_emih_in!T3=0,0,RES_hh_emih_in!T3/RES_summary!T$21)</f>
        <v>8.7581188257306462</v>
      </c>
      <c r="U3" s="65">
        <f>IF(RES_hh_emih_in!U3=0,0,RES_hh_emih_in!U3/RES_summary!U$21)</f>
        <v>5.1735927363345704</v>
      </c>
      <c r="V3" s="65">
        <f>IF(RES_hh_emih_in!V3=0,0,RES_hh_emih_in!V3/RES_summary!V$21)</f>
        <v>5.7389481027408786</v>
      </c>
      <c r="W3" s="65">
        <f>IF(RES_hh_emih_in!W3=0,0,RES_hh_emih_in!W3/RES_summary!W$21)</f>
        <v>4.8429066588959575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3.8928265903999582</v>
      </c>
      <c r="D4" s="69">
        <f>IF(RES_hh_emih_in!D4=0,0,RES_hh_emih_in!D4/RES_summary!D$21)</f>
        <v>6.731763068525777</v>
      </c>
      <c r="E4" s="69">
        <f>IF(RES_hh_emih_in!E4=0,0,RES_hh_emih_in!E4/RES_summary!E$21)</f>
        <v>6.6210701593455692</v>
      </c>
      <c r="F4" s="69">
        <f>IF(RES_hh_emih_in!F4=0,0,RES_hh_emih_in!F4/RES_summary!F$21)</f>
        <v>6.127171033543628</v>
      </c>
      <c r="G4" s="69">
        <f>IF(RES_hh_emih_in!G4=0,0,RES_hh_emih_in!G4/RES_summary!G$21)</f>
        <v>7.2280927088883677</v>
      </c>
      <c r="H4" s="69">
        <f>IF(RES_hh_emih_in!H4=0,0,RES_hh_emih_in!H4/RES_summary!H$21)</f>
        <v>10.111405962511055</v>
      </c>
      <c r="I4" s="69">
        <f>IF(RES_hh_emih_in!I4=0,0,RES_hh_emih_in!I4/RES_summary!I$21)</f>
        <v>7.559228972413977</v>
      </c>
      <c r="J4" s="69">
        <f>IF(RES_hh_emih_in!J4=0,0,RES_hh_emih_in!J4/RES_summary!J$21)</f>
        <v>4.0955822055080588</v>
      </c>
      <c r="K4" s="69">
        <f>IF(RES_hh_emih_in!K4=0,0,RES_hh_emih_in!K4/RES_summary!K$21)</f>
        <v>5.2803499650651311</v>
      </c>
      <c r="L4" s="69">
        <f>IF(RES_hh_emih_in!L4=0,0,RES_hh_emih_in!L4/RES_summary!L$21)</f>
        <v>6.5385748657452174</v>
      </c>
      <c r="M4" s="69">
        <f>IF(RES_hh_emih_in!M4=0,0,RES_hh_emih_in!M4/RES_summary!M$21)</f>
        <v>5.7519039791163245</v>
      </c>
      <c r="N4" s="69">
        <f>IF(RES_hh_emih_in!N4=0,0,RES_hh_emih_in!N4/RES_summary!N$21)</f>
        <v>3.8261075708101417</v>
      </c>
      <c r="O4" s="69">
        <f>IF(RES_hh_emih_in!O4=0,0,RES_hh_emih_in!O4/RES_summary!O$21)</f>
        <v>2.6110850543084099</v>
      </c>
      <c r="P4" s="69">
        <f>IF(RES_hh_emih_in!P4=0,0,RES_hh_emih_in!P4/RES_summary!P$21)</f>
        <v>4.2574883464996507</v>
      </c>
      <c r="Q4" s="69">
        <f>IF(RES_hh_emih_in!Q4=0,0,RES_hh_emih_in!Q4/RES_summary!Q$21)</f>
        <v>4.0430335185030062</v>
      </c>
      <c r="R4" s="69">
        <f>IF(RES_hh_emih_in!R4=0,0,RES_hh_emih_in!R4/RES_summary!R$21)</f>
        <v>5.692495286114907</v>
      </c>
      <c r="S4" s="69">
        <f>IF(RES_hh_emih_in!S4=0,0,RES_hh_emih_in!S4/RES_summary!S$21)</f>
        <v>6.6362655579995318</v>
      </c>
      <c r="T4" s="69">
        <f>IF(RES_hh_emih_in!T4=0,0,RES_hh_emih_in!T4/RES_summary!T$21)</f>
        <v>7.0203322914432063</v>
      </c>
      <c r="U4" s="69">
        <f>IF(RES_hh_emih_in!U4=0,0,RES_hh_emih_in!U4/RES_summary!U$21)</f>
        <v>3.959720846951801</v>
      </c>
      <c r="V4" s="69">
        <f>IF(RES_hh_emih_in!V4=0,0,RES_hh_emih_in!V4/RES_summary!V$21)</f>
        <v>4.677227192382519</v>
      </c>
      <c r="W4" s="69">
        <f>IF(RES_hh_emih_in!W4=0,0,RES_hh_emih_in!W4/RES_summary!W$21)</f>
        <v>3.830119993111162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47.889422147264831</v>
      </c>
      <c r="D5" s="72">
        <f>IF(RES_hh_emih_in!D5=0,0,RES_hh_emih_in!D5/RES_summary!D$21)</f>
        <v>54.403383850689373</v>
      </c>
      <c r="E5" s="72">
        <f>IF(RES_hh_emih_in!E5=0,0,RES_hh_emih_in!E5/RES_summary!E$21)</f>
        <v>56.772691486309363</v>
      </c>
      <c r="F5" s="72">
        <f>IF(RES_hh_emih_in!F5=0,0,RES_hh_emih_in!F5/RES_summary!F$21)</f>
        <v>48.151665782836112</v>
      </c>
      <c r="G5" s="72">
        <f>IF(RES_hh_emih_in!G5=0,0,RES_hh_emih_in!G5/RES_summary!G$21)</f>
        <v>47.96733603839111</v>
      </c>
      <c r="H5" s="72">
        <f>IF(RES_hh_emih_in!H5=0,0,RES_hh_emih_in!H5/RES_summary!H$21)</f>
        <v>54.597506591918503</v>
      </c>
      <c r="I5" s="72">
        <f>IF(RES_hh_emih_in!I5=0,0,RES_hh_emih_in!I5/RES_summary!I$21)</f>
        <v>53.706889578567029</v>
      </c>
      <c r="J5" s="72">
        <f>IF(RES_hh_emih_in!J5=0,0,RES_hh_emih_in!J5/RES_summary!J$21)</f>
        <v>51.636956093084692</v>
      </c>
      <c r="K5" s="72">
        <f>IF(RES_hh_emih_in!K5=0,0,RES_hh_emih_in!K5/RES_summary!K$21)</f>
        <v>45.688199191248096</v>
      </c>
      <c r="L5" s="72">
        <f>IF(RES_hh_emih_in!L5=0,0,RES_hh_emih_in!L5/RES_summary!L$21)</f>
        <v>55.347639631788546</v>
      </c>
      <c r="M5" s="72">
        <f>IF(RES_hh_emih_in!M5=0,0,RES_hh_emih_in!M5/RES_summary!M$21)</f>
        <v>51.95521594542187</v>
      </c>
      <c r="N5" s="72">
        <f>IF(RES_hh_emih_in!N5=0,0,RES_hh_emih_in!N5/RES_summary!N$21)</f>
        <v>46.697733095508767</v>
      </c>
      <c r="O5" s="72">
        <f>IF(RES_hh_emih_in!O5=0,0,RES_hh_emih_in!O5/RES_summary!O$21)</f>
        <v>45.986237835646683</v>
      </c>
      <c r="P5" s="72">
        <f>IF(RES_hh_emih_in!P5=0,0,RES_hh_emih_in!P5/RES_summary!P$21)</f>
        <v>40.313893144097847</v>
      </c>
      <c r="Q5" s="72">
        <f>IF(RES_hh_emih_in!Q5=0,0,RES_hh_emih_in!Q5/RES_summary!Q$21)</f>
        <v>0</v>
      </c>
      <c r="R5" s="72">
        <f>IF(RES_hh_emih_in!R5=0,0,RES_hh_emih_in!R5/RES_summary!R$21)</f>
        <v>35.715876961031405</v>
      </c>
      <c r="S5" s="72">
        <f>IF(RES_hh_emih_in!S5=0,0,RES_hh_emih_in!S5/RES_summary!S$21)</f>
        <v>38.10900598013005</v>
      </c>
      <c r="T5" s="72">
        <f>IF(RES_hh_emih_in!T5=0,0,RES_hh_emih_in!T5/RES_summary!T$21)</f>
        <v>39.515513744828844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33.628086416627553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35.065512809677301</v>
      </c>
      <c r="D6" s="72">
        <f>IF(RES_hh_emih_in!D6=0,0,RES_hh_emih_in!D6/RES_summary!D$21)</f>
        <v>36.641453033027204</v>
      </c>
      <c r="E6" s="72">
        <f>IF(RES_hh_emih_in!E6=0,0,RES_hh_emih_in!E6/RES_summary!E$21)</f>
        <v>36.339218651476017</v>
      </c>
      <c r="F6" s="72">
        <f>IF(RES_hh_emih_in!F6=0,0,RES_hh_emih_in!F6/RES_summary!F$21)</f>
        <v>33.807267916396633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27.251364652578616</v>
      </c>
      <c r="K6" s="72">
        <f>IF(RES_hh_emih_in!K6=0,0,RES_hh_emih_in!K6/RES_summary!K$21)</f>
        <v>28.218042938229239</v>
      </c>
      <c r="L6" s="72">
        <f>IF(RES_hh_emih_in!L6=0,0,RES_hh_emih_in!L6/RES_summary!L$21)</f>
        <v>32.997900003849544</v>
      </c>
      <c r="M6" s="72">
        <f>IF(RES_hh_emih_in!M6=0,0,RES_hh_emih_in!M6/RES_summary!M$21)</f>
        <v>34.741215997177271</v>
      </c>
      <c r="N6" s="72">
        <f>IF(RES_hh_emih_in!N6=0,0,RES_hh_emih_in!N6/RES_summary!N$21)</f>
        <v>32.621056369701435</v>
      </c>
      <c r="O6" s="72">
        <f>IF(RES_hh_emih_in!O6=0,0,RES_hh_emih_in!O6/RES_summary!O$21)</f>
        <v>27.744887984005675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58.812669527319279</v>
      </c>
      <c r="H7" s="72">
        <f>IF(RES_hh_emih_in!H7=0,0,RES_hh_emih_in!H7/RES_summary!H$21)</f>
        <v>41.282933012014375</v>
      </c>
      <c r="I7" s="72">
        <f>IF(RES_hh_emih_in!I7=0,0,RES_hh_emih_in!I7/RES_summary!I$21)</f>
        <v>30.270365171638073</v>
      </c>
      <c r="J7" s="72">
        <f>IF(RES_hh_emih_in!J7=0,0,RES_hh_emih_in!J7/RES_summary!J$21)</f>
        <v>35.324437354748682</v>
      </c>
      <c r="K7" s="72">
        <f>IF(RES_hh_emih_in!K7=0,0,RES_hh_emih_in!K7/RES_summary!K$21)</f>
        <v>32.790997284628098</v>
      </c>
      <c r="L7" s="72">
        <f>IF(RES_hh_emih_in!L7=0,0,RES_hh_emih_in!L7/RES_summary!L$21)</f>
        <v>48.127010892262497</v>
      </c>
      <c r="M7" s="72">
        <f>IF(RES_hh_emih_in!M7=0,0,RES_hh_emih_in!M7/RES_summary!M$21)</f>
        <v>40.486931355296534</v>
      </c>
      <c r="N7" s="72">
        <f>IF(RES_hh_emih_in!N7=0,0,RES_hh_emih_in!N7/RES_summary!N$21)</f>
        <v>46.888893955247582</v>
      </c>
      <c r="O7" s="72">
        <f>IF(RES_hh_emih_in!O7=0,0,RES_hh_emih_in!O7/RES_summary!O$21)</f>
        <v>32.587832747978247</v>
      </c>
      <c r="P7" s="72">
        <f>IF(RES_hh_emih_in!P7=0,0,RES_hh_emih_in!P7/RES_summary!P$21)</f>
        <v>31.055448442277829</v>
      </c>
      <c r="Q7" s="72">
        <f>IF(RES_hh_emih_in!Q7=0,0,RES_hh_emih_in!Q7/RES_summary!Q$21)</f>
        <v>22.101108061549173</v>
      </c>
      <c r="R7" s="72">
        <f>IF(RES_hh_emih_in!R7=0,0,RES_hh_emih_in!R7/RES_summary!R$21)</f>
        <v>27.07766439019829</v>
      </c>
      <c r="S7" s="72">
        <f>IF(RES_hh_emih_in!S7=0,0,RES_hh_emih_in!S7/RES_summary!S$21)</f>
        <v>29.002311274527557</v>
      </c>
      <c r="T7" s="72">
        <f>IF(RES_hh_emih_in!T7=0,0,RES_hh_emih_in!T7/RES_summary!T$21)</f>
        <v>29.341114396216796</v>
      </c>
      <c r="U7" s="72">
        <f>IF(RES_hh_emih_in!U7=0,0,RES_hh_emih_in!U7/RES_summary!U$21)</f>
        <v>25.671763713710632</v>
      </c>
      <c r="V7" s="72">
        <f>IF(RES_hh_emih_in!V7=0,0,RES_hh_emih_in!V7/RES_summary!V$21)</f>
        <v>25.192957711618511</v>
      </c>
      <c r="W7" s="72">
        <f>IF(RES_hh_emih_in!W7=0,0,RES_hh_emih_in!W7/RES_summary!W$21)</f>
        <v>26.669940541314137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30.984359804462191</v>
      </c>
      <c r="D8" s="72">
        <f>IF(RES_hh_emih_in!D8=0,0,RES_hh_emih_in!D8/RES_summary!D$21)</f>
        <v>31.020713182630196</v>
      </c>
      <c r="E8" s="72">
        <f>IF(RES_hh_emih_in!E8=0,0,RES_hh_emih_in!E8/RES_summary!E$21)</f>
        <v>30.825432332351166</v>
      </c>
      <c r="F8" s="72">
        <f>IF(RES_hh_emih_in!F8=0,0,RES_hh_emih_in!F8/RES_summary!F$21)</f>
        <v>30.736715955508956</v>
      </c>
      <c r="G8" s="72">
        <f>IF(RES_hh_emih_in!G8=0,0,RES_hh_emih_in!G8/RES_summary!G$21)</f>
        <v>29.836362355299922</v>
      </c>
      <c r="H8" s="72">
        <f>IF(RES_hh_emih_in!H8=0,0,RES_hh_emih_in!H8/RES_summary!H$21)</f>
        <v>29.943659082767375</v>
      </c>
      <c r="I8" s="72">
        <f>IF(RES_hh_emih_in!I8=0,0,RES_hh_emih_in!I8/RES_summary!I$21)</f>
        <v>30.797605838983912</v>
      </c>
      <c r="J8" s="72">
        <f>IF(RES_hh_emih_in!J8=0,0,RES_hh_emih_in!J8/RES_summary!J$21)</f>
        <v>29.105706938252496</v>
      </c>
      <c r="K8" s="72">
        <f>IF(RES_hh_emih_in!K8=0,0,RES_hh_emih_in!K8/RES_summary!K$21)</f>
        <v>28.534069924526182</v>
      </c>
      <c r="L8" s="72">
        <f>IF(RES_hh_emih_in!L8=0,0,RES_hh_emih_in!L8/RES_summary!L$21)</f>
        <v>31.552209410397833</v>
      </c>
      <c r="M8" s="72">
        <f>IF(RES_hh_emih_in!M8=0,0,RES_hh_emih_in!M8/RES_summary!M$21)</f>
        <v>28.413033085507056</v>
      </c>
      <c r="N8" s="72">
        <f>IF(RES_hh_emih_in!N8=0,0,RES_hh_emih_in!N8/RES_summary!N$21)</f>
        <v>25.57713700706493</v>
      </c>
      <c r="O8" s="72">
        <f>IF(RES_hh_emih_in!O8=0,0,RES_hh_emih_in!O8/RES_summary!O$21)</f>
        <v>22.404000341951331</v>
      </c>
      <c r="P8" s="72">
        <f>IF(RES_hh_emih_in!P8=0,0,RES_hh_emih_in!P8/RES_summary!P$21)</f>
        <v>20.163724097767048</v>
      </c>
      <c r="Q8" s="72">
        <f>IF(RES_hh_emih_in!Q8=0,0,RES_hh_emih_in!Q8/RES_summary!Q$21)</f>
        <v>18.703947501033902</v>
      </c>
      <c r="R8" s="72">
        <f>IF(RES_hh_emih_in!R8=0,0,RES_hh_emih_in!R8/RES_summary!R$21)</f>
        <v>19.947073745821722</v>
      </c>
      <c r="S8" s="72">
        <f>IF(RES_hh_emih_in!S8=0,0,RES_hh_emih_in!S8/RES_summary!S$21)</f>
        <v>19.44666399438406</v>
      </c>
      <c r="T8" s="72">
        <f>IF(RES_hh_emih_in!T8=0,0,RES_hh_emih_in!T8/RES_summary!T$21)</f>
        <v>19.474122393679043</v>
      </c>
      <c r="U8" s="72">
        <f>IF(RES_hh_emih_in!U8=0,0,RES_hh_emih_in!U8/RES_summary!U$21)</f>
        <v>17.517563346069565</v>
      </c>
      <c r="V8" s="72">
        <f>IF(RES_hh_emih_in!V8=0,0,RES_hh_emih_in!V8/RES_summary!V$21)</f>
        <v>17.63442727427066</v>
      </c>
      <c r="W8" s="72">
        <f>IF(RES_hh_emih_in!W8=0,0,RES_hh_emih_in!W8/RES_summary!W$21)</f>
        <v>19.685096442316325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0.20843010309813936</v>
      </c>
      <c r="D17" s="69">
        <f>IF(RES_hh_emih_in!D17=0,0,RES_hh_emih_in!D17/RES_summary!D$21)</f>
        <v>0.34097898355909817</v>
      </c>
      <c r="E17" s="69">
        <f>IF(RES_hh_emih_in!E17=0,0,RES_hh_emih_in!E17/RES_summary!E$21)</f>
        <v>0.31143721305321581</v>
      </c>
      <c r="F17" s="69">
        <f>IF(RES_hh_emih_in!F17=0,0,RES_hh_emih_in!F17/RES_summary!F$21)</f>
        <v>0.27942044359369461</v>
      </c>
      <c r="G17" s="69">
        <f>IF(RES_hh_emih_in!G17=0,0,RES_hh_emih_in!G17/RES_summary!G$21)</f>
        <v>0.31290337568623744</v>
      </c>
      <c r="H17" s="69">
        <f>IF(RES_hh_emih_in!H17=0,0,RES_hh_emih_in!H17/RES_summary!H$21)</f>
        <v>0.44051072227234989</v>
      </c>
      <c r="I17" s="69">
        <f>IF(RES_hh_emih_in!I17=0,0,RES_hh_emih_in!I17/RES_summary!I$21)</f>
        <v>0.43465239452631377</v>
      </c>
      <c r="J17" s="69">
        <f>IF(RES_hh_emih_in!J17=0,0,RES_hh_emih_in!J17/RES_summary!J$21)</f>
        <v>0.23632333588006782</v>
      </c>
      <c r="K17" s="69">
        <f>IF(RES_hh_emih_in!K17=0,0,RES_hh_emih_in!K17/RES_summary!K$21)</f>
        <v>0.34349698472940948</v>
      </c>
      <c r="L17" s="69">
        <f>IF(RES_hh_emih_in!L17=0,0,RES_hh_emih_in!L17/RES_summary!L$21)</f>
        <v>0.37614675069926562</v>
      </c>
      <c r="M17" s="69">
        <f>IF(RES_hh_emih_in!M17=0,0,RES_hh_emih_in!M17/RES_summary!M$21)</f>
        <v>0.27839657671759865</v>
      </c>
      <c r="N17" s="69">
        <f>IF(RES_hh_emih_in!N17=0,0,RES_hh_emih_in!N17/RES_summary!N$21)</f>
        <v>0.19897496317865518</v>
      </c>
      <c r="O17" s="69">
        <f>IF(RES_hh_emih_in!O17=0,0,RES_hh_emih_in!O17/RES_summary!O$21)</f>
        <v>0.12707600197363103</v>
      </c>
      <c r="P17" s="69">
        <f>IF(RES_hh_emih_in!P17=0,0,RES_hh_emih_in!P17/RES_summary!P$21)</f>
        <v>0.27689959480067039</v>
      </c>
      <c r="Q17" s="69">
        <f>IF(RES_hh_emih_in!Q17=0,0,RES_hh_emih_in!Q17/RES_summary!Q$21)</f>
        <v>0.27910795968611912</v>
      </c>
      <c r="R17" s="69">
        <f>IF(RES_hh_emih_in!R17=0,0,RES_hh_emih_in!R17/RES_summary!R$21)</f>
        <v>0.3954076806340156</v>
      </c>
      <c r="S17" s="69">
        <f>IF(RES_hh_emih_in!S17=0,0,RES_hh_emih_in!S17/RES_summary!S$21)</f>
        <v>0.44708025478801661</v>
      </c>
      <c r="T17" s="69">
        <f>IF(RES_hh_emih_in!T17=0,0,RES_hh_emih_in!T17/RES_summary!T$21)</f>
        <v>0.45857999573486596</v>
      </c>
      <c r="U17" s="69">
        <f>IF(RES_hh_emih_in!U17=0,0,RES_hh_emih_in!U17/RES_summary!U$21)</f>
        <v>0.30840432443522808</v>
      </c>
      <c r="V17" s="69">
        <f>IF(RES_hh_emih_in!V17=0,0,RES_hh_emih_in!V17/RES_summary!V$21)</f>
        <v>0.41101974768860433</v>
      </c>
      <c r="W17" s="69">
        <f>IF(RES_hh_emih_in!W17=0,0,RES_hh_emih_in!W17/RES_summary!W$21)</f>
        <v>0.46011686433650084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2.5770706078276713</v>
      </c>
      <c r="D18" s="72">
        <f>IF(RES_hh_emih_in!D18=0,0,RES_hh_emih_in!D18/RES_summary!D$21)</f>
        <v>2.8673268440500888</v>
      </c>
      <c r="E18" s="72">
        <f>IF(RES_hh_emih_in!E18=0,0,RES_hh_emih_in!E18/RES_summary!E$21)</f>
        <v>3.0725339632277184</v>
      </c>
      <c r="F18" s="72">
        <f>IF(RES_hh_emih_in!F18=0,0,RES_hh_emih_in!F18/RES_summary!F$21)</f>
        <v>2.7131181463090814</v>
      </c>
      <c r="G18" s="72">
        <f>IF(RES_hh_emih_in!G18=0,0,RES_hh_emih_in!G18/RES_summary!G$21)</f>
        <v>2.4990193333186772</v>
      </c>
      <c r="H18" s="72">
        <f>IF(RES_hh_emih_in!H18=0,0,RES_hh_emih_in!H18/RES_summary!H$21)</f>
        <v>3.0124708429906724</v>
      </c>
      <c r="I18" s="72">
        <f>IF(RES_hh_emih_in!I18=0,0,RES_hh_emih_in!I18/RES_summary!I$21)</f>
        <v>3.4357555321434639</v>
      </c>
      <c r="J18" s="72">
        <f>IF(RES_hh_emih_in!J18=0,0,RES_hh_emih_in!J18/RES_summary!J$21)</f>
        <v>3.3284427208672791</v>
      </c>
      <c r="K18" s="72">
        <f>IF(RES_hh_emih_in!K18=0,0,RES_hh_emih_in!K18/RES_summary!K$21)</f>
        <v>3.0690787866848823</v>
      </c>
      <c r="L18" s="72">
        <f>IF(RES_hh_emih_in!L18=0,0,RES_hh_emih_in!L18/RES_summary!L$21)</f>
        <v>4.1913911300624296</v>
      </c>
      <c r="M18" s="72">
        <f>IF(RES_hh_emih_in!M18=0,0,RES_hh_emih_in!M18/RES_summary!M$21)</f>
        <v>4.4787216803998842</v>
      </c>
      <c r="N18" s="72">
        <f>IF(RES_hh_emih_in!N18=0,0,RES_hh_emih_in!N18/RES_summary!N$21)</f>
        <v>3.4083199849450252</v>
      </c>
      <c r="O18" s="72">
        <f>IF(RES_hh_emih_in!O18=0,0,RES_hh_emih_in!O18/RES_summary!O$21)</f>
        <v>3.0651031865452794</v>
      </c>
      <c r="P18" s="72">
        <f>IF(RES_hh_emih_in!P18=0,0,RES_hh_emih_in!P18/RES_summary!P$21)</f>
        <v>2.8773400695474418</v>
      </c>
      <c r="Q18" s="72">
        <f>IF(RES_hh_emih_in!Q18=0,0,RES_hh_emih_in!Q18/RES_summary!Q$21)</f>
        <v>0</v>
      </c>
      <c r="R18" s="72">
        <f>IF(RES_hh_emih_in!R18=0,0,RES_hh_emih_in!R18/RES_summary!R$21)</f>
        <v>2.6384206929489373</v>
      </c>
      <c r="S18" s="72">
        <f>IF(RES_hh_emih_in!S18=0,0,RES_hh_emih_in!S18/RES_summary!S$21)</f>
        <v>2.8792954253520437</v>
      </c>
      <c r="T18" s="72">
        <f>IF(RES_hh_emih_in!T18=0,0,RES_hh_emih_in!T18/RES_summary!T$21)</f>
        <v>3.042145302274466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4.6274508409074828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2.0122101705566786</v>
      </c>
      <c r="D19" s="72">
        <f>IF(RES_hh_emih_in!D19=0,0,RES_hh_emih_in!D19/RES_summary!D$21)</f>
        <v>2.0824268997817463</v>
      </c>
      <c r="E19" s="72">
        <f>IF(RES_hh_emih_in!E19=0,0,RES_hh_emih_in!E19/RES_summary!E$21)</f>
        <v>2.0965408762967082</v>
      </c>
      <c r="F19" s="72">
        <f>IF(RES_hh_emih_in!F19=0,0,RES_hh_emih_in!F19/RES_summary!F$21)</f>
        <v>2.0226843749349004</v>
      </c>
      <c r="G19" s="72">
        <f>IF(RES_hh_emih_in!G19=0,0,RES_hh_emih_in!G19/RES_summary!G$21)</f>
        <v>1.9826823039375854</v>
      </c>
      <c r="H19" s="72">
        <f>IF(RES_hh_emih_in!H19=0,0,RES_hh_emih_in!H19/RES_summary!H$21)</f>
        <v>2.1879546694635534</v>
      </c>
      <c r="I19" s="72">
        <f>IF(RES_hh_emih_in!I19=0,0,RES_hh_emih_in!I19/RES_summary!I$21)</f>
        <v>2.1943369608259888</v>
      </c>
      <c r="J19" s="72">
        <f>IF(RES_hh_emih_in!J19=0,0,RES_hh_emih_in!J19/RES_summary!J$21)</f>
        <v>2.2031026475445028</v>
      </c>
      <c r="K19" s="72">
        <f>IF(RES_hh_emih_in!K19=0,0,RES_hh_emih_in!K19/RES_summary!K$21)</f>
        <v>2.3869866667368624</v>
      </c>
      <c r="L19" s="72">
        <f>IF(RES_hh_emih_in!L19=0,0,RES_hh_emih_in!L19/RES_summary!L$21)</f>
        <v>2.8012558942083525</v>
      </c>
      <c r="M19" s="72">
        <f>IF(RES_hh_emih_in!M19=0,0,RES_hh_emih_in!M19/RES_summary!M$21)</f>
        <v>2.8987663922051254</v>
      </c>
      <c r="N19" s="72">
        <f>IF(RES_hh_emih_in!N19=0,0,RES_hh_emih_in!N19/RES_summary!N$21)</f>
        <v>2.2469640925233136</v>
      </c>
      <c r="O19" s="72">
        <f>IF(RES_hh_emih_in!O19=0,0,RES_hh_emih_in!O19/RES_summary!O$21)</f>
        <v>1.683968300616745</v>
      </c>
      <c r="P19" s="72">
        <f>IF(RES_hh_emih_in!P19=0,0,RES_hh_emih_in!P19/RES_summary!P$21)</f>
        <v>1.6381331490387707</v>
      </c>
      <c r="Q19" s="72">
        <f>IF(RES_hh_emih_in!Q19=0,0,RES_hh_emih_in!Q19/RES_summary!Q$21)</f>
        <v>1.4489100951779843</v>
      </c>
      <c r="R19" s="72">
        <f>IF(RES_hh_emih_in!R19=0,0,RES_hh_emih_in!R19/RES_summary!R$21)</f>
        <v>1.5159331247499424</v>
      </c>
      <c r="S19" s="72">
        <f>IF(RES_hh_emih_in!S19=0,0,RES_hh_emih_in!S19/RES_summary!S$21)</f>
        <v>1.5274745532539324</v>
      </c>
      <c r="T19" s="72">
        <f>IF(RES_hh_emih_in!T19=0,0,RES_hh_emih_in!T19/RES_summary!T$21)</f>
        <v>1.5988067473912571</v>
      </c>
      <c r="U19" s="72">
        <f>IF(RES_hh_emih_in!U19=0,0,RES_hh_emih_in!U19/RES_summary!U$21)</f>
        <v>1.5353263669158683</v>
      </c>
      <c r="V19" s="72">
        <f>IF(RES_hh_emih_in!V19=0,0,RES_hh_emih_in!V19/RES_summary!V$21)</f>
        <v>1.6006645557434442</v>
      </c>
      <c r="W19" s="72">
        <f>IF(RES_hh_emih_in!W19=0,0,RES_hh_emih_in!W19/RES_summary!W$21)</f>
        <v>2.8554134056593954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3.1736453473799386</v>
      </c>
      <c r="H20" s="72">
        <f>IF(RES_hh_emih_in!H20=0,0,RES_hh_emih_in!H20/RES_summary!H$21)</f>
        <v>2.4604972441379864</v>
      </c>
      <c r="I20" s="72">
        <f>IF(RES_hh_emih_in!I20=0,0,RES_hh_emih_in!I20/RES_summary!I$21)</f>
        <v>1.9049986157825882</v>
      </c>
      <c r="J20" s="72">
        <f>IF(RES_hh_emih_in!J20=0,0,RES_hh_emih_in!J20/RES_summary!J$21)</f>
        <v>2.3806264571263602</v>
      </c>
      <c r="K20" s="72">
        <f>IF(RES_hh_emih_in!K20=0,0,RES_hh_emih_in!K20/RES_summary!K$21)</f>
        <v>2.2740747097234535</v>
      </c>
      <c r="L20" s="72">
        <f>IF(RES_hh_emih_in!L20=0,0,RES_hh_emih_in!L20/RES_summary!L$21)</f>
        <v>3.3471682817136337</v>
      </c>
      <c r="M20" s="72">
        <f>IF(RES_hh_emih_in!M20=0,0,RES_hh_emih_in!M20/RES_summary!M$21)</f>
        <v>3.1136576831249188</v>
      </c>
      <c r="N20" s="72">
        <f>IF(RES_hh_emih_in!N20=0,0,RES_hh_emih_in!N20/RES_summary!N$21)</f>
        <v>3.1073443137253891</v>
      </c>
      <c r="O20" s="72">
        <f>IF(RES_hh_emih_in!O20=0,0,RES_hh_emih_in!O20/RES_summary!O$21)</f>
        <v>1.907859301900857</v>
      </c>
      <c r="P20" s="72">
        <f>IF(RES_hh_emih_in!P20=0,0,RES_hh_emih_in!P20/RES_summary!P$21)</f>
        <v>2.1135097548739781</v>
      </c>
      <c r="Q20" s="72">
        <f>IF(RES_hh_emih_in!Q20=0,0,RES_hh_emih_in!Q20/RES_summary!Q$21)</f>
        <v>1.5453273901935658</v>
      </c>
      <c r="R20" s="72">
        <f>IF(RES_hh_emih_in!R20=0,0,RES_hh_emih_in!R20/RES_summary!R$21)</f>
        <v>1.9290494392112738</v>
      </c>
      <c r="S20" s="72">
        <f>IF(RES_hh_emih_in!S20=0,0,RES_hh_emih_in!S20/RES_summary!S$21)</f>
        <v>2.0405724943764381</v>
      </c>
      <c r="T20" s="72">
        <f>IF(RES_hh_emih_in!T20=0,0,RES_hh_emih_in!T20/RES_summary!T$21)</f>
        <v>2.1668012969365082</v>
      </c>
      <c r="U20" s="72">
        <f>IF(RES_hh_emih_in!U20=0,0,RES_hh_emih_in!U20/RES_summary!U$21)</f>
        <v>2.0010758890302212</v>
      </c>
      <c r="V20" s="72">
        <f>IF(RES_hh_emih_in!V20=0,0,RES_hh_emih_in!V20/RES_summary!V$21)</f>
        <v>2.2052434017555842</v>
      </c>
      <c r="W20" s="72">
        <f>IF(RES_hh_emih_in!W20=0,0,RES_hh_emih_in!W20/RES_summary!W$21)</f>
        <v>3.404847092061988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1.834590926071396</v>
      </c>
      <c r="D21" s="72">
        <f>IF(RES_hh_emih_in!D21=0,0,RES_hh_emih_in!D21/RES_summary!D$21)</f>
        <v>1.6936119864528878</v>
      </c>
      <c r="E21" s="72">
        <f>IF(RES_hh_emih_in!E21=0,0,RES_hh_emih_in!E21/RES_summary!E$21)</f>
        <v>1.7196598503934575</v>
      </c>
      <c r="F21" s="72">
        <f>IF(RES_hh_emih_in!F21=0,0,RES_hh_emih_in!F21/RES_summary!F$21)</f>
        <v>1.9245125210985758</v>
      </c>
      <c r="G21" s="72">
        <f>IF(RES_hh_emih_in!G21=0,0,RES_hh_emih_in!G21/RES_summary!G$21)</f>
        <v>1.6797940526843833</v>
      </c>
      <c r="H21" s="72">
        <f>IF(RES_hh_emih_in!H21=0,0,RES_hh_emih_in!H21/RES_summary!H$21)</f>
        <v>1.8579720460229261</v>
      </c>
      <c r="I21" s="72">
        <f>IF(RES_hh_emih_in!I21=0,0,RES_hh_emih_in!I21/RES_summary!I$21)</f>
        <v>2.037888472252825</v>
      </c>
      <c r="J21" s="72">
        <f>IF(RES_hh_emih_in!J21=0,0,RES_hh_emih_in!J21/RES_summary!J$21)</f>
        <v>2.0772962452030939</v>
      </c>
      <c r="K21" s="72">
        <f>IF(RES_hh_emih_in!K21=0,0,RES_hh_emih_in!K21/RES_summary!K$21)</f>
        <v>2.1130757899161234</v>
      </c>
      <c r="L21" s="72">
        <f>IF(RES_hh_emih_in!L21=0,0,RES_hh_emih_in!L21/RES_summary!L$21)</f>
        <v>2.3732916774104647</v>
      </c>
      <c r="M21" s="72">
        <f>IF(RES_hh_emih_in!M21=0,0,RES_hh_emih_in!M21/RES_summary!M$21)</f>
        <v>2.3576005868062961</v>
      </c>
      <c r="N21" s="72">
        <f>IF(RES_hh_emih_in!N21=0,0,RES_hh_emih_in!N21/RES_summary!N$21)</f>
        <v>1.8029234694281144</v>
      </c>
      <c r="O21" s="72">
        <f>IF(RES_hh_emih_in!O21=0,0,RES_hh_emih_in!O21/RES_summary!O$21)</f>
        <v>1.3785184392110703</v>
      </c>
      <c r="P21" s="72">
        <f>IF(RES_hh_emih_in!P21=0,0,RES_hh_emih_in!P21/RES_summary!P$21)</f>
        <v>1.4222175014041774</v>
      </c>
      <c r="Q21" s="72">
        <f>IF(RES_hh_emih_in!Q21=0,0,RES_hh_emih_in!Q21/RES_summary!Q$21)</f>
        <v>1.3484308288611513</v>
      </c>
      <c r="R21" s="72">
        <f>IF(RES_hh_emih_in!R21=0,0,RES_hh_emih_in!R21/RES_summary!R$21)</f>
        <v>1.462967353827868</v>
      </c>
      <c r="S21" s="72">
        <f>IF(RES_hh_emih_in!S21=0,0,RES_hh_emih_in!S21/RES_summary!S$21)</f>
        <v>1.4104291753158504</v>
      </c>
      <c r="T21" s="72">
        <f>IF(RES_hh_emih_in!T21=0,0,RES_hh_emih_in!T21/RES_summary!T$21)</f>
        <v>1.4867566285171423</v>
      </c>
      <c r="U21" s="72">
        <f>IF(RES_hh_emih_in!U21=0,0,RES_hh_emih_in!U21/RES_summary!U$21)</f>
        <v>1.4128716645814052</v>
      </c>
      <c r="V21" s="72">
        <f>IF(RES_hh_emih_in!V21=0,0,RES_hh_emih_in!V21/RES_summary!V$21)</f>
        <v>1.5932401547716339</v>
      </c>
      <c r="W21" s="72">
        <f>IF(RES_hh_emih_in!W21=0,0,RES_hh_emih_in!W21/RES_summary!W$21)</f>
        <v>2.5694063279762198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2.7032228422139983</v>
      </c>
      <c r="D27" s="69">
        <f>IF(RES_hh_emih_in!D27=0,0,RES_hh_emih_in!D27/RES_summary!D$21)</f>
        <v>2.3527342222405743</v>
      </c>
      <c r="E27" s="69">
        <f>IF(RES_hh_emih_in!E27=0,0,RES_hh_emih_in!E27/RES_summary!E$21)</f>
        <v>1.8937835294389662</v>
      </c>
      <c r="F27" s="69">
        <f>IF(RES_hh_emih_in!F27=0,0,RES_hh_emih_in!F27/RES_summary!F$21)</f>
        <v>1.3533668429226731</v>
      </c>
      <c r="G27" s="69">
        <f>IF(RES_hh_emih_in!G27=0,0,RES_hh_emih_in!G27/RES_summary!G$21)</f>
        <v>1.2155186744448723</v>
      </c>
      <c r="H27" s="69">
        <f>IF(RES_hh_emih_in!H27=0,0,RES_hh_emih_in!H27/RES_summary!H$21)</f>
        <v>0.88088768774340664</v>
      </c>
      <c r="I27" s="69">
        <f>IF(RES_hh_emih_in!I27=0,0,RES_hh_emih_in!I27/RES_summary!I$21)</f>
        <v>0.52859038266144187</v>
      </c>
      <c r="J27" s="69">
        <f>IF(RES_hh_emih_in!J27=0,0,RES_hh_emih_in!J27/RES_summary!J$21)</f>
        <v>0.67804254424038746</v>
      </c>
      <c r="K27" s="69">
        <f>IF(RES_hh_emih_in!K27=0,0,RES_hh_emih_in!K27/RES_summary!K$21)</f>
        <v>2.0172732853674527</v>
      </c>
      <c r="L27" s="69">
        <f>IF(RES_hh_emih_in!L27=0,0,RES_hh_emih_in!L27/RES_summary!L$21)</f>
        <v>2.2711833358362186</v>
      </c>
      <c r="M27" s="69">
        <f>IF(RES_hh_emih_in!M27=0,0,RES_hh_emih_in!M27/RES_summary!M$21)</f>
        <v>2.1434207122630302</v>
      </c>
      <c r="N27" s="69">
        <f>IF(RES_hh_emih_in!N27=0,0,RES_hh_emih_in!N27/RES_summary!N$21)</f>
        <v>1.138712655643171</v>
      </c>
      <c r="O27" s="69">
        <f>IF(RES_hh_emih_in!O27=0,0,RES_hh_emih_in!O27/RES_summary!O$21)</f>
        <v>0.72199013434772752</v>
      </c>
      <c r="P27" s="69">
        <f>IF(RES_hh_emih_in!P27=0,0,RES_hh_emih_in!P27/RES_summary!P$21)</f>
        <v>0.80662216699314448</v>
      </c>
      <c r="Q27" s="69">
        <f>IF(RES_hh_emih_in!Q27=0,0,RES_hh_emih_in!Q27/RES_summary!Q$21)</f>
        <v>1.0242780510060483</v>
      </c>
      <c r="R27" s="69">
        <f>IF(RES_hh_emih_in!R27=0,0,RES_hh_emih_in!R27/RES_summary!R$21)</f>
        <v>1.0621841978180318</v>
      </c>
      <c r="S27" s="69">
        <f>IF(RES_hh_emih_in!S27=0,0,RES_hh_emih_in!S27/RES_summary!S$21)</f>
        <v>1.12992484159308</v>
      </c>
      <c r="T27" s="69">
        <f>IF(RES_hh_emih_in!T27=0,0,RES_hh_emih_in!T27/RES_summary!T$21)</f>
        <v>1.2792065385525728</v>
      </c>
      <c r="U27" s="69">
        <f>IF(RES_hh_emih_in!U27=0,0,RES_hh_emih_in!U27/RES_summary!U$21)</f>
        <v>0.9054675649475421</v>
      </c>
      <c r="V27" s="69">
        <f>IF(RES_hh_emih_in!V27=0,0,RES_hh_emih_in!V27/RES_summary!V$21)</f>
        <v>0.65070116266975431</v>
      </c>
      <c r="W27" s="69">
        <f>IF(RES_hh_emih_in!W27=0,0,RES_hh_emih_in!W27/RES_summary!W$21)</f>
        <v>0.55266980144829392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4.1864975756887395</v>
      </c>
      <c r="D28" s="72">
        <f>IF(RES_hh_emih_in!D28=0,0,RES_hh_emih_in!D28/RES_summary!D$21)</f>
        <v>4.5768335970964529</v>
      </c>
      <c r="E28" s="72">
        <f>IF(RES_hh_emih_in!E28=0,0,RES_hh_emih_in!E28/RES_summary!E$21)</f>
        <v>4.6044305267684846</v>
      </c>
      <c r="F28" s="72">
        <f>IF(RES_hh_emih_in!F28=0,0,RES_hh_emih_in!F28/RES_summary!F$21)</f>
        <v>3.8142592424869579</v>
      </c>
      <c r="G28" s="72">
        <f>IF(RES_hh_emih_in!G28=0,0,RES_hh_emih_in!G28/RES_summary!G$21)</f>
        <v>3.3934987679412494</v>
      </c>
      <c r="H28" s="72">
        <f>IF(RES_hh_emih_in!H28=0,0,RES_hh_emih_in!H28/RES_summary!H$21)</f>
        <v>4.1138403416468092</v>
      </c>
      <c r="I28" s="72">
        <f>IF(RES_hh_emih_in!I28=0,0,RES_hh_emih_in!I28/RES_summary!I$21)</f>
        <v>4.4842283903508262</v>
      </c>
      <c r="J28" s="72">
        <f>IF(RES_hh_emih_in!J28=0,0,RES_hh_emih_in!J28/RES_summary!J$21)</f>
        <v>4.4534859162619691</v>
      </c>
      <c r="K28" s="72">
        <f>IF(RES_hh_emih_in!K28=0,0,RES_hh_emih_in!K28/RES_summary!K$21)</f>
        <v>3.8754527502014855</v>
      </c>
      <c r="L28" s="72">
        <f>IF(RES_hh_emih_in!L28=0,0,RES_hh_emih_in!L28/RES_summary!L$21)</f>
        <v>4.7582860656174253</v>
      </c>
      <c r="M28" s="72">
        <f>IF(RES_hh_emih_in!M28=0,0,RES_hh_emih_in!M28/RES_summary!M$21)</f>
        <v>4.81991760860525</v>
      </c>
      <c r="N28" s="72">
        <f>IF(RES_hh_emih_in!N28=0,0,RES_hh_emih_in!N28/RES_summary!N$21)</f>
        <v>3.5981605043163354</v>
      </c>
      <c r="O28" s="72">
        <f>IF(RES_hh_emih_in!O28=0,0,RES_hh_emih_in!O28/RES_summary!O$21)</f>
        <v>2.9869537703907452</v>
      </c>
      <c r="P28" s="72">
        <f>IF(RES_hh_emih_in!P28=0,0,RES_hh_emih_in!P28/RES_summary!P$21)</f>
        <v>2.7498156867043448</v>
      </c>
      <c r="Q28" s="72">
        <f>IF(RES_hh_emih_in!Q28=0,0,RES_hh_emih_in!Q28/RES_summary!Q$21)</f>
        <v>0</v>
      </c>
      <c r="R28" s="72">
        <f>IF(RES_hh_emih_in!R28=0,0,RES_hh_emih_in!R28/RES_summary!R$21)</f>
        <v>2.4605148851662886</v>
      </c>
      <c r="S28" s="72">
        <f>IF(RES_hh_emih_in!S28=0,0,RES_hh_emih_in!S28/RES_summary!S$21)</f>
        <v>2.738420487223975</v>
      </c>
      <c r="T28" s="72">
        <f>IF(RES_hh_emih_in!T28=0,0,RES_hh_emih_in!T28/RES_summary!T$21)</f>
        <v>3.1458154973891896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3.6325820155816477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2.9187765061350333</v>
      </c>
      <c r="D29" s="72">
        <f>IF(RES_hh_emih_in!D29=0,0,RES_hh_emih_in!D29/RES_summary!D$21)</f>
        <v>2.9540603543123578</v>
      </c>
      <c r="E29" s="72">
        <f>IF(RES_hh_emih_in!E29=0,0,RES_hh_emih_in!E29/RES_summary!E$21)</f>
        <v>2.8123877678158209</v>
      </c>
      <c r="F29" s="72">
        <f>IF(RES_hh_emih_in!F29=0,0,RES_hh_emih_in!F29/RES_summary!F$21)</f>
        <v>2.5341258610205748</v>
      </c>
      <c r="G29" s="72">
        <f>IF(RES_hh_emih_in!G29=0,0,RES_hh_emih_in!G29/RES_summary!G$21)</f>
        <v>2.3581855247441581</v>
      </c>
      <c r="H29" s="72">
        <f>IF(RES_hh_emih_in!H29=0,0,RES_hh_emih_in!H29/RES_summary!H$21)</f>
        <v>2.6545269896819361</v>
      </c>
      <c r="I29" s="72">
        <f>IF(RES_hh_emih_in!I29=0,0,RES_hh_emih_in!I29/RES_summary!I$21)</f>
        <v>2.5014110525364242</v>
      </c>
      <c r="J29" s="72">
        <f>IF(RES_hh_emih_in!J29=0,0,RES_hh_emih_in!J29/RES_summary!J$21)</f>
        <v>2.6099091014019939</v>
      </c>
      <c r="K29" s="72">
        <f>IF(RES_hh_emih_in!K29=0,0,RES_hh_emih_in!K29/RES_summary!K$21)</f>
        <v>2.6798431718064761</v>
      </c>
      <c r="L29" s="72">
        <f>IF(RES_hh_emih_in!L29=0,0,RES_hh_emih_in!L29/RES_summary!L$21)</f>
        <v>2.9542781358582775</v>
      </c>
      <c r="M29" s="72">
        <f>IF(RES_hh_emih_in!M29=0,0,RES_hh_emih_in!M29/RES_summary!M$21)</f>
        <v>3.1507442177931062</v>
      </c>
      <c r="N29" s="72">
        <f>IF(RES_hh_emih_in!N29=0,0,RES_hh_emih_in!N29/RES_summary!N$21)</f>
        <v>2.5089458675973271</v>
      </c>
      <c r="O29" s="72">
        <f>IF(RES_hh_emih_in!O29=0,0,RES_hh_emih_in!O29/RES_summary!O$21)</f>
        <v>1.8046489692134586</v>
      </c>
      <c r="P29" s="72">
        <f>IF(RES_hh_emih_in!P29=0,0,RES_hh_emih_in!P29/RES_summary!P$21)</f>
        <v>1.746093185029407</v>
      </c>
      <c r="Q29" s="72">
        <f>IF(RES_hh_emih_in!Q29=0,0,RES_hh_emih_in!Q29/RES_summary!Q$21)</f>
        <v>1.4164060974751294</v>
      </c>
      <c r="R29" s="72">
        <f>IF(RES_hh_emih_in!R29=0,0,RES_hh_emih_in!R29/RES_summary!R$21)</f>
        <v>1.5174550323028198</v>
      </c>
      <c r="S29" s="72">
        <f>IF(RES_hh_emih_in!S29=0,0,RES_hh_emih_in!S29/RES_summary!S$21)</f>
        <v>1.6283299232158612</v>
      </c>
      <c r="T29" s="72">
        <f>IF(RES_hh_emih_in!T29=0,0,RES_hh_emih_in!T29/RES_summary!T$21)</f>
        <v>1.7055221763389261</v>
      </c>
      <c r="U29" s="72">
        <f>IF(RES_hh_emih_in!U29=0,0,RES_hh_emih_in!U29/RES_summary!U$21)</f>
        <v>2.049107129397282</v>
      </c>
      <c r="V29" s="72">
        <f>IF(RES_hh_emih_in!V29=0,0,RES_hh_emih_in!V29/RES_summary!V$21)</f>
        <v>2.1839818966357409</v>
      </c>
      <c r="W29" s="72">
        <f>IF(RES_hh_emih_in!W29=0,0,RES_hh_emih_in!W29/RES_summary!W$21)</f>
        <v>1.991096878096402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2.6272650924415362</v>
      </c>
      <c r="D30" s="72">
        <f>IF(RES_hh_emih_in!D30=0,0,RES_hh_emih_in!D30/RES_summary!D$21)</f>
        <v>2.4815298423239183</v>
      </c>
      <c r="E30" s="72">
        <f>IF(RES_hh_emih_in!E30=0,0,RES_hh_emih_in!E30/RES_summary!E$21)</f>
        <v>2.4217188165797947</v>
      </c>
      <c r="F30" s="72">
        <f>IF(RES_hh_emih_in!F30=0,0,RES_hh_emih_in!F30/RES_summary!F$21)</f>
        <v>2.3927798802828053</v>
      </c>
      <c r="G30" s="72">
        <f>IF(RES_hh_emih_in!G30=0,0,RES_hh_emih_in!G30/RES_summary!G$21)</f>
        <v>2.0474326668317957</v>
      </c>
      <c r="H30" s="72">
        <f>IF(RES_hh_emih_in!H30=0,0,RES_hh_emih_in!H30/RES_summary!H$21)</f>
        <v>2.2372021652387382</v>
      </c>
      <c r="I30" s="72">
        <f>IF(RES_hh_emih_in!I30=0,0,RES_hh_emih_in!I30/RES_summary!I$21)</f>
        <v>2.5942062147902676</v>
      </c>
      <c r="J30" s="72">
        <f>IF(RES_hh_emih_in!J30=0,0,RES_hh_emih_in!J30/RES_summary!J$21)</f>
        <v>2.6423484272899822</v>
      </c>
      <c r="K30" s="72">
        <f>IF(RES_hh_emih_in!K30=0,0,RES_hh_emih_in!K30/RES_summary!K$21)</f>
        <v>2.5242951315232403</v>
      </c>
      <c r="L30" s="72">
        <f>IF(RES_hh_emih_in!L30=0,0,RES_hh_emih_in!L30/RES_summary!L$21)</f>
        <v>2.615556753406894</v>
      </c>
      <c r="M30" s="72">
        <f>IF(RES_hh_emih_in!M30=0,0,RES_hh_emih_in!M30/RES_summary!M$21)</f>
        <v>2.7709128864678405</v>
      </c>
      <c r="N30" s="72">
        <f>IF(RES_hh_emih_in!N30=0,0,RES_hh_emih_in!N30/RES_summary!N$21)</f>
        <v>2.1229071668928303</v>
      </c>
      <c r="O30" s="72">
        <f>IF(RES_hh_emih_in!O30=0,0,RES_hh_emih_in!O30/RES_summary!O$21)</f>
        <v>1.5798859870276598</v>
      </c>
      <c r="P30" s="72">
        <f>IF(RES_hh_emih_in!P30=0,0,RES_hh_emih_in!P30/RES_summary!P$21)</f>
        <v>1.5676072066558084</v>
      </c>
      <c r="Q30" s="72">
        <f>IF(RES_hh_emih_in!Q30=0,0,RES_hh_emih_in!Q30/RES_summary!Q$21)</f>
        <v>1.2562693754284691</v>
      </c>
      <c r="R30" s="72">
        <f>IF(RES_hh_emih_in!R30=0,0,RES_hh_emih_in!R30/RES_summary!R$21)</f>
        <v>1.3451221785582204</v>
      </c>
      <c r="S30" s="72">
        <f>IF(RES_hh_emih_in!S30=0,0,RES_hh_emih_in!S30/RES_summary!S$21)</f>
        <v>1.222723764034338</v>
      </c>
      <c r="T30" s="72">
        <f>IF(RES_hh_emih_in!T30=0,0,RES_hh_emih_in!T30/RES_summary!T$21)</f>
        <v>1.5922499741432636</v>
      </c>
      <c r="U30" s="72">
        <f>IF(RES_hh_emih_in!U30=0,0,RES_hh_emih_in!U30/RES_summary!U$21)</f>
        <v>1.670979690632812</v>
      </c>
      <c r="V30" s="72">
        <f>IF(RES_hh_emih_in!V30=0,0,RES_hh_emih_in!V30/RES_summary!V$21)</f>
        <v>1.8233844362654763</v>
      </c>
      <c r="W30" s="72">
        <f>IF(RES_hh_emih_in!W30=0,0,RES_hh_emih_in!W30/RES_summary!W$21)</f>
        <v>1.9836570473510462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136.80666318016054</v>
      </c>
      <c r="C3" s="19">
        <f t="shared" ref="C3:V3" si="0">SUM(C4,C9,C12)</f>
        <v>139.50826080663936</v>
      </c>
      <c r="D3" s="19">
        <f t="shared" si="0"/>
        <v>141.98492654497417</v>
      </c>
      <c r="E3" s="19">
        <f t="shared" si="0"/>
        <v>146.88155145372792</v>
      </c>
      <c r="F3" s="19">
        <f t="shared" si="0"/>
        <v>150.46700585459286</v>
      </c>
      <c r="G3" s="19">
        <f t="shared" si="0"/>
        <v>153.56705323460946</v>
      </c>
      <c r="H3" s="19">
        <f t="shared" si="0"/>
        <v>155.10039404392774</v>
      </c>
      <c r="I3" s="19">
        <f t="shared" si="0"/>
        <v>156.4313182480326</v>
      </c>
      <c r="J3" s="19">
        <f t="shared" si="0"/>
        <v>162.34516753061544</v>
      </c>
      <c r="K3" s="19">
        <f t="shared" si="0"/>
        <v>164.96419055398087</v>
      </c>
      <c r="L3" s="19">
        <f t="shared" si="0"/>
        <v>168.18770947541407</v>
      </c>
      <c r="M3" s="19">
        <f t="shared" si="0"/>
        <v>166.87783956258724</v>
      </c>
      <c r="N3" s="19">
        <f t="shared" si="0"/>
        <v>165.78587301782704</v>
      </c>
      <c r="O3" s="19">
        <f t="shared" si="0"/>
        <v>168.8073778256275</v>
      </c>
      <c r="P3" s="19">
        <f t="shared" si="0"/>
        <v>169.74153571476126</v>
      </c>
      <c r="Q3" s="19">
        <f t="shared" si="0"/>
        <v>172.69610866146874</v>
      </c>
      <c r="R3" s="19">
        <f t="shared" si="0"/>
        <v>179.28433064441521</v>
      </c>
      <c r="S3" s="19">
        <f t="shared" si="0"/>
        <v>184.18218022728121</v>
      </c>
      <c r="T3" s="19">
        <f t="shared" si="0"/>
        <v>192.31653792411669</v>
      </c>
      <c r="U3" s="19">
        <f t="shared" si="0"/>
        <v>189.13886778787759</v>
      </c>
      <c r="V3" s="19">
        <f t="shared" si="0"/>
        <v>194.09958143754849</v>
      </c>
      <c r="W3" s="19">
        <f t="shared" ref="W3" si="1">SUM(W4,W9,W12)</f>
        <v>205.62249137889728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90.261293956076287</v>
      </c>
      <c r="C4" s="22">
        <f t="shared" ref="C4:V4" si="2">SUM(C5:C8)</f>
        <v>89.943244440845547</v>
      </c>
      <c r="D4" s="22">
        <f t="shared" si="2"/>
        <v>89.137143938917063</v>
      </c>
      <c r="E4" s="22">
        <f t="shared" si="2"/>
        <v>89.402114382432586</v>
      </c>
      <c r="F4" s="22">
        <f t="shared" si="2"/>
        <v>88.035996128659647</v>
      </c>
      <c r="G4" s="22">
        <f t="shared" si="2"/>
        <v>86.119642035511191</v>
      </c>
      <c r="H4" s="22">
        <f t="shared" si="2"/>
        <v>84.591013286363776</v>
      </c>
      <c r="I4" s="22">
        <f t="shared" si="2"/>
        <v>82.52184731980276</v>
      </c>
      <c r="J4" s="22">
        <f t="shared" si="2"/>
        <v>83.34924324196794</v>
      </c>
      <c r="K4" s="22">
        <f t="shared" si="2"/>
        <v>81.203133814657221</v>
      </c>
      <c r="L4" s="22">
        <f t="shared" si="2"/>
        <v>80.083465722718486</v>
      </c>
      <c r="M4" s="22">
        <f t="shared" si="2"/>
        <v>77.804921054981776</v>
      </c>
      <c r="N4" s="22">
        <f t="shared" si="2"/>
        <v>75.843409457115015</v>
      </c>
      <c r="O4" s="22">
        <f t="shared" si="2"/>
        <v>74.372730673847329</v>
      </c>
      <c r="P4" s="22">
        <f t="shared" si="2"/>
        <v>71.889393511463808</v>
      </c>
      <c r="Q4" s="22">
        <f t="shared" si="2"/>
        <v>69.779752337797447</v>
      </c>
      <c r="R4" s="22">
        <f t="shared" si="2"/>
        <v>68.319627285360255</v>
      </c>
      <c r="S4" s="22">
        <f t="shared" si="2"/>
        <v>66.624495964993784</v>
      </c>
      <c r="T4" s="22">
        <f t="shared" si="2"/>
        <v>64.956387031854732</v>
      </c>
      <c r="U4" s="22">
        <f t="shared" si="2"/>
        <v>62.457253993279664</v>
      </c>
      <c r="V4" s="22">
        <f t="shared" si="2"/>
        <v>61.477672281913641</v>
      </c>
      <c r="W4" s="22">
        <f t="shared" ref="W4" si="3">SUM(W5:W8)</f>
        <v>62.205013070668365</v>
      </c>
      <c r="DA4" s="57"/>
    </row>
    <row r="5" spans="1:105" ht="12" customHeight="1" x14ac:dyDescent="0.25">
      <c r="A5" s="28" t="s">
        <v>32</v>
      </c>
      <c r="B5" s="29">
        <f>B18*B70/11630</f>
        <v>61.702909531438728</v>
      </c>
      <c r="C5" s="29">
        <f t="shared" ref="C5:V5" si="4">C18*C70/11630</f>
        <v>60.926029243370458</v>
      </c>
      <c r="D5" s="29">
        <f t="shared" si="4"/>
        <v>60.017658527227816</v>
      </c>
      <c r="E5" s="29">
        <f t="shared" si="4"/>
        <v>59.202644035966948</v>
      </c>
      <c r="F5" s="29">
        <f t="shared" si="4"/>
        <v>58.248809354579919</v>
      </c>
      <c r="G5" s="29">
        <f t="shared" si="4"/>
        <v>57.163223506642851</v>
      </c>
      <c r="H5" s="29">
        <f t="shared" si="4"/>
        <v>54.959547176630409</v>
      </c>
      <c r="I5" s="29">
        <f t="shared" si="4"/>
        <v>53.27337443270352</v>
      </c>
      <c r="J5" s="29">
        <f t="shared" si="4"/>
        <v>53.232944359255342</v>
      </c>
      <c r="K5" s="29">
        <f t="shared" si="4"/>
        <v>51.546020313621185</v>
      </c>
      <c r="L5" s="29">
        <f t="shared" si="4"/>
        <v>50.93910691621155</v>
      </c>
      <c r="M5" s="29">
        <f t="shared" si="4"/>
        <v>49.426953511951524</v>
      </c>
      <c r="N5" s="29">
        <f t="shared" si="4"/>
        <v>48.090772805789683</v>
      </c>
      <c r="O5" s="29">
        <f t="shared" si="4"/>
        <v>47.104180908842288</v>
      </c>
      <c r="P5" s="29">
        <f t="shared" si="4"/>
        <v>45.546526152635494</v>
      </c>
      <c r="Q5" s="29">
        <f t="shared" si="4"/>
        <v>44.128114186741286</v>
      </c>
      <c r="R5" s="29">
        <f t="shared" si="4"/>
        <v>42.785795659561984</v>
      </c>
      <c r="S5" s="29">
        <f t="shared" si="4"/>
        <v>41.119079113135669</v>
      </c>
      <c r="T5" s="29">
        <f t="shared" si="4"/>
        <v>39.057756495338126</v>
      </c>
      <c r="U5" s="29">
        <f t="shared" si="4"/>
        <v>38.117404292769216</v>
      </c>
      <c r="V5" s="29">
        <f t="shared" si="4"/>
        <v>37.109875924221221</v>
      </c>
      <c r="W5" s="29">
        <f t="shared" ref="W5" si="5">W18*W70/11630</f>
        <v>37.315685695915811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26.826915951656417</v>
      </c>
      <c r="C6" s="29">
        <f t="shared" ref="C6:V6" si="6">C19*C71/11630</f>
        <v>27.230324298611151</v>
      </c>
      <c r="D6" s="29">
        <f t="shared" si="6"/>
        <v>27.282133390949486</v>
      </c>
      <c r="E6" s="29">
        <f t="shared" si="6"/>
        <v>28.277219880341526</v>
      </c>
      <c r="F6" s="29">
        <f t="shared" si="6"/>
        <v>27.762839781935764</v>
      </c>
      <c r="G6" s="29">
        <f t="shared" si="6"/>
        <v>26.858039102592027</v>
      </c>
      <c r="H6" s="29">
        <f t="shared" si="6"/>
        <v>27.515934647698781</v>
      </c>
      <c r="I6" s="29">
        <f t="shared" si="6"/>
        <v>27.083710949662095</v>
      </c>
      <c r="J6" s="29">
        <f t="shared" si="6"/>
        <v>27.841439702722468</v>
      </c>
      <c r="K6" s="29">
        <f t="shared" si="6"/>
        <v>27.297316905454139</v>
      </c>
      <c r="L6" s="29">
        <f t="shared" si="6"/>
        <v>26.720883350082119</v>
      </c>
      <c r="M6" s="29">
        <f t="shared" si="6"/>
        <v>25.787419909161514</v>
      </c>
      <c r="N6" s="29">
        <f t="shared" si="6"/>
        <v>24.910023073753798</v>
      </c>
      <c r="O6" s="29">
        <f t="shared" si="6"/>
        <v>24.14415165883052</v>
      </c>
      <c r="P6" s="29">
        <f t="shared" si="6"/>
        <v>22.975777525214863</v>
      </c>
      <c r="Q6" s="29">
        <f t="shared" si="6"/>
        <v>22.092892225178662</v>
      </c>
      <c r="R6" s="29">
        <f t="shared" si="6"/>
        <v>21.685484368254606</v>
      </c>
      <c r="S6" s="29">
        <f t="shared" si="6"/>
        <v>21.364938417706998</v>
      </c>
      <c r="T6" s="29">
        <f t="shared" si="6"/>
        <v>21.292377051644369</v>
      </c>
      <c r="U6" s="29">
        <f t="shared" si="6"/>
        <v>19.825314773974316</v>
      </c>
      <c r="V6" s="29">
        <f t="shared" si="6"/>
        <v>19.61388425263446</v>
      </c>
      <c r="W6" s="29">
        <f t="shared" ref="W6" si="7">W19*W71/11630</f>
        <v>19.681451101455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0.51170871264881135</v>
      </c>
      <c r="C7" s="29">
        <f t="shared" ref="C7:V7" si="8">C20*C72/11630</f>
        <v>0.54291436427406425</v>
      </c>
      <c r="D7" s="29">
        <f t="shared" si="8"/>
        <v>0.57487379086583212</v>
      </c>
      <c r="E7" s="29">
        <f t="shared" si="8"/>
        <v>0.62010344766825254</v>
      </c>
      <c r="F7" s="29">
        <f t="shared" si="8"/>
        <v>0.6682580455210555</v>
      </c>
      <c r="G7" s="29">
        <f t="shared" si="8"/>
        <v>0.70633925309827528</v>
      </c>
      <c r="H7" s="29">
        <f t="shared" si="8"/>
        <v>0.7395755398393673</v>
      </c>
      <c r="I7" s="29">
        <f t="shared" si="8"/>
        <v>0.78181734031939665</v>
      </c>
      <c r="J7" s="29">
        <f t="shared" si="8"/>
        <v>0.84184269982810045</v>
      </c>
      <c r="K7" s="29">
        <f t="shared" si="8"/>
        <v>0.89293809717904826</v>
      </c>
      <c r="L7" s="29">
        <f t="shared" si="8"/>
        <v>0.93924143446147068</v>
      </c>
      <c r="M7" s="29">
        <f t="shared" si="8"/>
        <v>0.99545620971262394</v>
      </c>
      <c r="N7" s="29">
        <f t="shared" si="8"/>
        <v>1.1042010331517627</v>
      </c>
      <c r="O7" s="29">
        <f t="shared" si="8"/>
        <v>1.2160401545906765</v>
      </c>
      <c r="P7" s="29">
        <f t="shared" si="8"/>
        <v>1.3258820645845752</v>
      </c>
      <c r="Q7" s="29">
        <f t="shared" si="8"/>
        <v>1.3838975414102319</v>
      </c>
      <c r="R7" s="29">
        <f t="shared" si="8"/>
        <v>1.4735902726366634</v>
      </c>
      <c r="S7" s="29">
        <f t="shared" si="8"/>
        <v>1.5407798076986929</v>
      </c>
      <c r="T7" s="29">
        <f t="shared" si="8"/>
        <v>1.6667282512924544</v>
      </c>
      <c r="U7" s="29">
        <f t="shared" si="8"/>
        <v>1.6375579609687914</v>
      </c>
      <c r="V7" s="29">
        <f t="shared" si="8"/>
        <v>1.681880576717999</v>
      </c>
      <c r="W7" s="29">
        <f t="shared" ref="W7" si="9">W20*W72/11630</f>
        <v>1.8439246869849024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1.2197597603323287</v>
      </c>
      <c r="C8" s="29">
        <f t="shared" ref="C8:V8" si="10">C21*C73/11630</f>
        <v>1.2439765345898686</v>
      </c>
      <c r="D8" s="29">
        <f t="shared" si="10"/>
        <v>1.2624782298739183</v>
      </c>
      <c r="E8" s="29">
        <f t="shared" si="10"/>
        <v>1.3021470184558566</v>
      </c>
      <c r="F8" s="29">
        <f t="shared" si="10"/>
        <v>1.3560889466229</v>
      </c>
      <c r="G8" s="29">
        <f t="shared" si="10"/>
        <v>1.3920401731780345</v>
      </c>
      <c r="H8" s="29">
        <f t="shared" si="10"/>
        <v>1.3759559221952118</v>
      </c>
      <c r="I8" s="29">
        <f t="shared" si="10"/>
        <v>1.3829445971177543</v>
      </c>
      <c r="J8" s="29">
        <f t="shared" si="10"/>
        <v>1.4330164801620175</v>
      </c>
      <c r="K8" s="29">
        <f t="shared" si="10"/>
        <v>1.4668584984028472</v>
      </c>
      <c r="L8" s="29">
        <f t="shared" si="10"/>
        <v>1.4842340219633521</v>
      </c>
      <c r="M8" s="29">
        <f t="shared" si="10"/>
        <v>1.5950914241561143</v>
      </c>
      <c r="N8" s="29">
        <f t="shared" si="10"/>
        <v>1.7384125444197613</v>
      </c>
      <c r="O8" s="29">
        <f t="shared" si="10"/>
        <v>1.908357951583852</v>
      </c>
      <c r="P8" s="29">
        <f t="shared" si="10"/>
        <v>2.0412077690288757</v>
      </c>
      <c r="Q8" s="29">
        <f t="shared" si="10"/>
        <v>2.174848384467273</v>
      </c>
      <c r="R8" s="29">
        <f t="shared" si="10"/>
        <v>2.3747569849069983</v>
      </c>
      <c r="S8" s="29">
        <f t="shared" si="10"/>
        <v>2.5996986264524176</v>
      </c>
      <c r="T8" s="29">
        <f t="shared" si="10"/>
        <v>2.9395252335797841</v>
      </c>
      <c r="U8" s="29">
        <f t="shared" si="10"/>
        <v>2.876976965567335</v>
      </c>
      <c r="V8" s="29">
        <f t="shared" si="10"/>
        <v>3.0720315283399651</v>
      </c>
      <c r="W8" s="29">
        <f t="shared" ref="W8" si="11">W21*W73/11630</f>
        <v>3.3639515863126452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14.018968372415946</v>
      </c>
      <c r="C9" s="22">
        <f t="shared" ref="C9:V9" si="12">SUM(C10:C11)</f>
        <v>15.752192221064226</v>
      </c>
      <c r="D9" s="22">
        <f t="shared" si="12"/>
        <v>17.66984966816365</v>
      </c>
      <c r="E9" s="22">
        <f t="shared" si="12"/>
        <v>20.255238363097128</v>
      </c>
      <c r="F9" s="22">
        <f t="shared" si="12"/>
        <v>22.723080896748662</v>
      </c>
      <c r="G9" s="22">
        <f t="shared" si="12"/>
        <v>25.268498869844642</v>
      </c>
      <c r="H9" s="22">
        <f t="shared" si="12"/>
        <v>27.096581826206005</v>
      </c>
      <c r="I9" s="22">
        <f t="shared" si="12"/>
        <v>29.493550706076505</v>
      </c>
      <c r="J9" s="22">
        <f t="shared" si="12"/>
        <v>32.688735766935778</v>
      </c>
      <c r="K9" s="22">
        <f t="shared" si="12"/>
        <v>36.319604464865336</v>
      </c>
      <c r="L9" s="22">
        <f t="shared" si="12"/>
        <v>39.009412571361672</v>
      </c>
      <c r="M9" s="22">
        <f t="shared" si="12"/>
        <v>40.140684973443435</v>
      </c>
      <c r="N9" s="22">
        <f t="shared" si="12"/>
        <v>40.717239142392522</v>
      </c>
      <c r="O9" s="22">
        <f t="shared" si="12"/>
        <v>44.11925574365096</v>
      </c>
      <c r="P9" s="22">
        <f t="shared" si="12"/>
        <v>47.680810379125106</v>
      </c>
      <c r="Q9" s="22">
        <f t="shared" si="12"/>
        <v>52.554249486229558</v>
      </c>
      <c r="R9" s="22">
        <f t="shared" si="12"/>
        <v>60.379190199569514</v>
      </c>
      <c r="S9" s="22">
        <f t="shared" si="12"/>
        <v>66.854508322318523</v>
      </c>
      <c r="T9" s="22">
        <f t="shared" si="12"/>
        <v>76.6306167627435</v>
      </c>
      <c r="U9" s="22">
        <f t="shared" si="12"/>
        <v>78.743043692737672</v>
      </c>
      <c r="V9" s="22">
        <f t="shared" si="12"/>
        <v>84.725344943545508</v>
      </c>
      <c r="W9" s="22">
        <f t="shared" ref="W9" si="13">SUM(W10:W11)</f>
        <v>92.721162636655521</v>
      </c>
      <c r="DA9" s="57"/>
    </row>
    <row r="10" spans="1:105" ht="12" customHeight="1" x14ac:dyDescent="0.25">
      <c r="A10" s="28" t="s">
        <v>28</v>
      </c>
      <c r="B10" s="29">
        <f>B23*B75/11630</f>
        <v>12.274792215448166</v>
      </c>
      <c r="C10" s="29">
        <f t="shared" ref="C10:V10" si="14">C23*C75/11630</f>
        <v>13.282150675246816</v>
      </c>
      <c r="D10" s="29">
        <f t="shared" si="14"/>
        <v>14.445772320355488</v>
      </c>
      <c r="E10" s="29">
        <f t="shared" si="14"/>
        <v>16.283992568785507</v>
      </c>
      <c r="F10" s="29">
        <f t="shared" si="14"/>
        <v>17.957720525529439</v>
      </c>
      <c r="G10" s="29">
        <f t="shared" si="14"/>
        <v>19.552421819340424</v>
      </c>
      <c r="H10" s="29">
        <f t="shared" si="14"/>
        <v>20.709559713021438</v>
      </c>
      <c r="I10" s="29">
        <f t="shared" si="14"/>
        <v>21.989307718047904</v>
      </c>
      <c r="J10" s="29">
        <f t="shared" si="14"/>
        <v>24.020258845583118</v>
      </c>
      <c r="K10" s="29">
        <f t="shared" si="14"/>
        <v>26.341909616516258</v>
      </c>
      <c r="L10" s="29">
        <f t="shared" si="14"/>
        <v>28.235855090578514</v>
      </c>
      <c r="M10" s="29">
        <f t="shared" si="14"/>
        <v>28.950382636586742</v>
      </c>
      <c r="N10" s="29">
        <f t="shared" si="14"/>
        <v>29.105489331775338</v>
      </c>
      <c r="O10" s="29">
        <f t="shared" si="14"/>
        <v>31.949968178477345</v>
      </c>
      <c r="P10" s="29">
        <f t="shared" si="14"/>
        <v>34.424542171373311</v>
      </c>
      <c r="Q10" s="29">
        <f t="shared" si="14"/>
        <v>37.669329734368532</v>
      </c>
      <c r="R10" s="29">
        <f t="shared" si="14"/>
        <v>43.262770358902891</v>
      </c>
      <c r="S10" s="29">
        <f t="shared" si="14"/>
        <v>47.5781857944121</v>
      </c>
      <c r="T10" s="29">
        <f t="shared" si="14"/>
        <v>54.098500332065562</v>
      </c>
      <c r="U10" s="29">
        <f t="shared" si="14"/>
        <v>55.234167946145242</v>
      </c>
      <c r="V10" s="29">
        <f t="shared" si="14"/>
        <v>58.982262355133642</v>
      </c>
      <c r="W10" s="29">
        <f t="shared" ref="W10" si="15">W23*W75/11630</f>
        <v>63.975825774177927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1.7441761569677798</v>
      </c>
      <c r="C11" s="29">
        <f t="shared" ref="C11:V11" si="16">C24*C76/11630</f>
        <v>2.4700415458174096</v>
      </c>
      <c r="D11" s="29">
        <f t="shared" si="16"/>
        <v>3.224077347808163</v>
      </c>
      <c r="E11" s="29">
        <f t="shared" si="16"/>
        <v>3.9712457943116211</v>
      </c>
      <c r="F11" s="29">
        <f t="shared" si="16"/>
        <v>4.7653603712192236</v>
      </c>
      <c r="G11" s="29">
        <f t="shared" si="16"/>
        <v>5.7160770505042198</v>
      </c>
      <c r="H11" s="29">
        <f t="shared" si="16"/>
        <v>6.3870221131845657</v>
      </c>
      <c r="I11" s="29">
        <f t="shared" si="16"/>
        <v>7.5042429880286017</v>
      </c>
      <c r="J11" s="29">
        <f t="shared" si="16"/>
        <v>8.6684769213526636</v>
      </c>
      <c r="K11" s="29">
        <f t="shared" si="16"/>
        <v>9.9776948483490813</v>
      </c>
      <c r="L11" s="29">
        <f t="shared" si="16"/>
        <v>10.773557480783159</v>
      </c>
      <c r="M11" s="29">
        <f t="shared" si="16"/>
        <v>11.190302336856691</v>
      </c>
      <c r="N11" s="29">
        <f t="shared" si="16"/>
        <v>11.611749810617185</v>
      </c>
      <c r="O11" s="29">
        <f t="shared" si="16"/>
        <v>12.169287565173615</v>
      </c>
      <c r="P11" s="29">
        <f t="shared" si="16"/>
        <v>13.256268207751793</v>
      </c>
      <c r="Q11" s="29">
        <f t="shared" si="16"/>
        <v>14.884919751861027</v>
      </c>
      <c r="R11" s="29">
        <f t="shared" si="16"/>
        <v>17.116419840666623</v>
      </c>
      <c r="S11" s="29">
        <f t="shared" si="16"/>
        <v>19.276322527906423</v>
      </c>
      <c r="T11" s="29">
        <f t="shared" si="16"/>
        <v>22.532116430677934</v>
      </c>
      <c r="U11" s="29">
        <f t="shared" si="16"/>
        <v>23.508875746592434</v>
      </c>
      <c r="V11" s="29">
        <f t="shared" si="16"/>
        <v>25.743082588411866</v>
      </c>
      <c r="W11" s="29">
        <f t="shared" ref="W11" si="17">W24*W76/11630</f>
        <v>28.74533686247759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32.526400851668321</v>
      </c>
      <c r="C12" s="22">
        <f t="shared" ref="C12:V12" si="18">SUM(C13:C14)</f>
        <v>33.812824144729589</v>
      </c>
      <c r="D12" s="22">
        <f t="shared" si="18"/>
        <v>35.177932937893459</v>
      </c>
      <c r="E12" s="22">
        <f t="shared" si="18"/>
        <v>37.224198708198188</v>
      </c>
      <c r="F12" s="22">
        <f t="shared" si="18"/>
        <v>39.707928829184524</v>
      </c>
      <c r="G12" s="22">
        <f t="shared" si="18"/>
        <v>42.17891232925362</v>
      </c>
      <c r="H12" s="22">
        <f t="shared" si="18"/>
        <v>43.412798931357941</v>
      </c>
      <c r="I12" s="22">
        <f t="shared" si="18"/>
        <v>44.415920222153346</v>
      </c>
      <c r="J12" s="22">
        <f t="shared" si="18"/>
        <v>46.307188521711723</v>
      </c>
      <c r="K12" s="22">
        <f t="shared" si="18"/>
        <v>47.441452274458314</v>
      </c>
      <c r="L12" s="22">
        <f t="shared" si="18"/>
        <v>49.09483118133393</v>
      </c>
      <c r="M12" s="22">
        <f t="shared" si="18"/>
        <v>48.93223353416203</v>
      </c>
      <c r="N12" s="22">
        <f t="shared" si="18"/>
        <v>49.225224418319485</v>
      </c>
      <c r="O12" s="22">
        <f t="shared" si="18"/>
        <v>50.315391408129202</v>
      </c>
      <c r="P12" s="22">
        <f t="shared" si="18"/>
        <v>50.171331824172356</v>
      </c>
      <c r="Q12" s="22">
        <f t="shared" si="18"/>
        <v>50.362106837441722</v>
      </c>
      <c r="R12" s="22">
        <f t="shared" si="18"/>
        <v>50.585513159485416</v>
      </c>
      <c r="S12" s="22">
        <f t="shared" si="18"/>
        <v>50.703175939968887</v>
      </c>
      <c r="T12" s="22">
        <f t="shared" si="18"/>
        <v>50.729534129518484</v>
      </c>
      <c r="U12" s="22">
        <f t="shared" si="18"/>
        <v>47.93857010186025</v>
      </c>
      <c r="V12" s="22">
        <f t="shared" si="18"/>
        <v>47.896564212089338</v>
      </c>
      <c r="W12" s="22">
        <f t="shared" ref="W12" si="19">SUM(W13:W14)</f>
        <v>50.696315671573373</v>
      </c>
      <c r="DA12" s="57"/>
    </row>
    <row r="13" spans="1:105" ht="12" customHeight="1" x14ac:dyDescent="0.25">
      <c r="A13" s="30" t="s">
        <v>44</v>
      </c>
      <c r="B13" s="31">
        <f>B26*B78/11630</f>
        <v>24.77120564266864</v>
      </c>
      <c r="C13" s="31">
        <f t="shared" ref="C13:V13" si="20">C26*C78/11630</f>
        <v>25.615087958071548</v>
      </c>
      <c r="D13" s="31">
        <f t="shared" si="20"/>
        <v>26.721326709315498</v>
      </c>
      <c r="E13" s="31">
        <f t="shared" si="20"/>
        <v>28.015169775334247</v>
      </c>
      <c r="F13" s="31">
        <f t="shared" si="20"/>
        <v>29.353035832809155</v>
      </c>
      <c r="G13" s="31">
        <f t="shared" si="20"/>
        <v>30.417791817040612</v>
      </c>
      <c r="H13" s="31">
        <f t="shared" si="20"/>
        <v>30.5577596436679</v>
      </c>
      <c r="I13" s="31">
        <f t="shared" si="20"/>
        <v>30.906875991300645</v>
      </c>
      <c r="J13" s="31">
        <f t="shared" si="20"/>
        <v>31.801712499906294</v>
      </c>
      <c r="K13" s="31">
        <f t="shared" si="20"/>
        <v>32.414695881596259</v>
      </c>
      <c r="L13" s="31">
        <f t="shared" si="20"/>
        <v>33.001157672600385</v>
      </c>
      <c r="M13" s="31">
        <f t="shared" si="20"/>
        <v>32.5121769956299</v>
      </c>
      <c r="N13" s="31">
        <f t="shared" si="20"/>
        <v>32.198730720504422</v>
      </c>
      <c r="O13" s="31">
        <f t="shared" si="20"/>
        <v>32.197076720701091</v>
      </c>
      <c r="P13" s="31">
        <f t="shared" si="20"/>
        <v>31.243273756945481</v>
      </c>
      <c r="Q13" s="31">
        <f t="shared" si="20"/>
        <v>30.399682633001294</v>
      </c>
      <c r="R13" s="31">
        <f t="shared" si="20"/>
        <v>29.310038496601305</v>
      </c>
      <c r="S13" s="31">
        <f t="shared" si="20"/>
        <v>28.246996469433171</v>
      </c>
      <c r="T13" s="31">
        <f t="shared" si="20"/>
        <v>27.940449725624219</v>
      </c>
      <c r="U13" s="31">
        <f t="shared" si="20"/>
        <v>24.8552773616601</v>
      </c>
      <c r="V13" s="31">
        <f t="shared" si="20"/>
        <v>23.550136845749229</v>
      </c>
      <c r="W13" s="31">
        <f t="shared" ref="W13" si="21">W26*W78/11630</f>
        <v>24.041363661554151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7.755195208999683</v>
      </c>
      <c r="C14" s="33">
        <f t="shared" ref="C14:V14" si="22">C27*C79/11630</f>
        <v>8.1977361866580445</v>
      </c>
      <c r="D14" s="33">
        <f t="shared" si="22"/>
        <v>8.4566062285779608</v>
      </c>
      <c r="E14" s="33">
        <f t="shared" si="22"/>
        <v>9.209028932863939</v>
      </c>
      <c r="F14" s="33">
        <f t="shared" si="22"/>
        <v>10.354892996375369</v>
      </c>
      <c r="G14" s="33">
        <f t="shared" si="22"/>
        <v>11.761120512213008</v>
      </c>
      <c r="H14" s="33">
        <f t="shared" si="22"/>
        <v>12.855039287690039</v>
      </c>
      <c r="I14" s="33">
        <f t="shared" si="22"/>
        <v>13.509044230852698</v>
      </c>
      <c r="J14" s="33">
        <f t="shared" si="22"/>
        <v>14.50547602180543</v>
      </c>
      <c r="K14" s="33">
        <f t="shared" si="22"/>
        <v>15.026756392862051</v>
      </c>
      <c r="L14" s="33">
        <f t="shared" si="22"/>
        <v>16.093673508733541</v>
      </c>
      <c r="M14" s="33">
        <f t="shared" si="22"/>
        <v>16.42005653853213</v>
      </c>
      <c r="N14" s="33">
        <f t="shared" si="22"/>
        <v>17.026493697815063</v>
      </c>
      <c r="O14" s="33">
        <f t="shared" si="22"/>
        <v>18.118314687428111</v>
      </c>
      <c r="P14" s="33">
        <f t="shared" si="22"/>
        <v>18.928058067226878</v>
      </c>
      <c r="Q14" s="33">
        <f t="shared" si="22"/>
        <v>19.962424204440428</v>
      </c>
      <c r="R14" s="33">
        <f t="shared" si="22"/>
        <v>21.275474662884111</v>
      </c>
      <c r="S14" s="33">
        <f t="shared" si="22"/>
        <v>22.456179470535716</v>
      </c>
      <c r="T14" s="33">
        <f t="shared" si="22"/>
        <v>22.789084403894261</v>
      </c>
      <c r="U14" s="33">
        <f t="shared" si="22"/>
        <v>23.083292740200147</v>
      </c>
      <c r="V14" s="33">
        <f t="shared" si="22"/>
        <v>24.346427366340109</v>
      </c>
      <c r="W14" s="33">
        <f t="shared" ref="W14" si="23">W27*W79/11630</f>
        <v>26.654952010019219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4293.1616427617391</v>
      </c>
      <c r="C16" s="19">
        <f t="shared" ref="C16:Q16" si="24">SUM(C17,C22,C25)</f>
        <v>4476.2291495990939</v>
      </c>
      <c r="D16" s="19">
        <f t="shared" si="24"/>
        <v>4598.8056975726558</v>
      </c>
      <c r="E16" s="19">
        <f t="shared" si="24"/>
        <v>4930.5630400965019</v>
      </c>
      <c r="F16" s="19">
        <f t="shared" si="24"/>
        <v>5349.2185548585439</v>
      </c>
      <c r="G16" s="19">
        <f t="shared" si="24"/>
        <v>5842.6602039738154</v>
      </c>
      <c r="H16" s="19">
        <f t="shared" si="24"/>
        <v>6241.7573657571338</v>
      </c>
      <c r="I16" s="19">
        <f t="shared" si="24"/>
        <v>6490.2268747460339</v>
      </c>
      <c r="J16" s="19">
        <f t="shared" si="24"/>
        <v>6944.1954373626868</v>
      </c>
      <c r="K16" s="19">
        <f t="shared" si="24"/>
        <v>7210.7280790334535</v>
      </c>
      <c r="L16" s="19">
        <f t="shared" si="24"/>
        <v>7660.8994381811135</v>
      </c>
      <c r="M16" s="19">
        <f t="shared" si="24"/>
        <v>7763.4839141339398</v>
      </c>
      <c r="N16" s="19">
        <f t="shared" si="24"/>
        <v>7972.0208828059367</v>
      </c>
      <c r="O16" s="19">
        <f t="shared" si="24"/>
        <v>8393.5836917142042</v>
      </c>
      <c r="P16" s="19">
        <f t="shared" si="24"/>
        <v>8673.680771236146</v>
      </c>
      <c r="Q16" s="19">
        <f t="shared" si="24"/>
        <v>9058.7297828246938</v>
      </c>
      <c r="R16" s="19">
        <f t="shared" ref="R16" si="25">SUM(R17,R22,R25)</f>
        <v>9333.748311354002</v>
      </c>
      <c r="S16" s="19">
        <f t="shared" ref="S16" si="26">SUM(S17,S22,S25)</f>
        <v>9530.9817590827533</v>
      </c>
      <c r="T16" s="19">
        <f t="shared" ref="T16" si="27">SUM(T17,T22,T25)</f>
        <v>9656.1067815772985</v>
      </c>
      <c r="U16" s="19">
        <f t="shared" ref="U16" si="28">SUM(U17,U22,U25)</f>
        <v>9813.5318900898819</v>
      </c>
      <c r="V16" s="19">
        <f t="shared" ref="V16:W16" si="29">SUM(V17,V22,V25)</f>
        <v>9911.7176840669017</v>
      </c>
      <c r="W16" s="19">
        <f t="shared" si="29"/>
        <v>10172.686552199853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974.62147436688031</v>
      </c>
      <c r="C17" s="22">
        <f t="shared" ref="C17:Q17" si="30">SUM(C18:C21)</f>
        <v>975.76075878145912</v>
      </c>
      <c r="D17" s="22">
        <f t="shared" si="30"/>
        <v>963.64683174244874</v>
      </c>
      <c r="E17" s="22">
        <f t="shared" si="30"/>
        <v>985.76840039081469</v>
      </c>
      <c r="F17" s="22">
        <f t="shared" si="30"/>
        <v>963.29544343341706</v>
      </c>
      <c r="G17" s="22">
        <f t="shared" si="30"/>
        <v>928.90870880141904</v>
      </c>
      <c r="H17" s="22">
        <f t="shared" si="30"/>
        <v>937.59596320104242</v>
      </c>
      <c r="I17" s="22">
        <f t="shared" si="30"/>
        <v>918.05080332743398</v>
      </c>
      <c r="J17" s="22">
        <f t="shared" si="30"/>
        <v>937.88999041233956</v>
      </c>
      <c r="K17" s="22">
        <f t="shared" si="30"/>
        <v>915.8109350949004</v>
      </c>
      <c r="L17" s="22">
        <f t="shared" si="30"/>
        <v>904.56345654556833</v>
      </c>
      <c r="M17" s="22">
        <f t="shared" si="30"/>
        <v>879.27964015734426</v>
      </c>
      <c r="N17" s="22">
        <f t="shared" si="30"/>
        <v>857.56131952804208</v>
      </c>
      <c r="O17" s="22">
        <f t="shared" si="30"/>
        <v>843.02965434548173</v>
      </c>
      <c r="P17" s="22">
        <f t="shared" si="30"/>
        <v>818.50873290951836</v>
      </c>
      <c r="Q17" s="22">
        <f t="shared" si="30"/>
        <v>796.45011373298337</v>
      </c>
      <c r="R17" s="22">
        <f t="shared" ref="R17" si="31">SUM(R18:R21)</f>
        <v>785.65319169628617</v>
      </c>
      <c r="S17" s="22">
        <f t="shared" ref="S17" si="32">SUM(S18:S21)</f>
        <v>774.65706858057763</v>
      </c>
      <c r="T17" s="22">
        <f t="shared" ref="T17" si="33">SUM(T18:T21)</f>
        <v>744.41072143226813</v>
      </c>
      <c r="U17" s="22">
        <f t="shared" ref="U17" si="34">SUM(U18:U21)</f>
        <v>738.03521804808156</v>
      </c>
      <c r="V17" s="22">
        <f t="shared" ref="V17:W17" si="35">SUM(V18:V21)</f>
        <v>732.99256669190595</v>
      </c>
      <c r="W17" s="22">
        <f t="shared" si="35"/>
        <v>736.51373369996008</v>
      </c>
      <c r="DA17" s="57"/>
    </row>
    <row r="18" spans="1:105" ht="12" customHeight="1" x14ac:dyDescent="0.25">
      <c r="A18" s="28" t="s">
        <v>32</v>
      </c>
      <c r="B18" s="29">
        <f>B31*B83/1000000</f>
        <v>81.918360485232071</v>
      </c>
      <c r="C18" s="29">
        <f t="shared" ref="C18:Q18" si="36">C31*C83/1000000</f>
        <v>80.886954349360622</v>
      </c>
      <c r="D18" s="29">
        <f t="shared" si="36"/>
        <v>79.680978158865258</v>
      </c>
      <c r="E18" s="29">
        <f t="shared" si="36"/>
        <v>78.598944079714173</v>
      </c>
      <c r="F18" s="29">
        <f t="shared" si="36"/>
        <v>77.332608766411553</v>
      </c>
      <c r="G18" s="29">
        <f t="shared" si="36"/>
        <v>75.891357235417388</v>
      </c>
      <c r="H18" s="29">
        <f t="shared" si="36"/>
        <v>72.965700189978563</v>
      </c>
      <c r="I18" s="29">
        <f t="shared" si="36"/>
        <v>70.727094138395259</v>
      </c>
      <c r="J18" s="29">
        <f t="shared" si="36"/>
        <v>70.673418139057091</v>
      </c>
      <c r="K18" s="29">
        <f t="shared" si="36"/>
        <v>68.433814640115884</v>
      </c>
      <c r="L18" s="29">
        <f t="shared" si="36"/>
        <v>67.628060894468135</v>
      </c>
      <c r="M18" s="29">
        <f t="shared" si="36"/>
        <v>65.62048736803618</v>
      </c>
      <c r="N18" s="29">
        <f t="shared" si="36"/>
        <v>63.846539695357798</v>
      </c>
      <c r="O18" s="29">
        <f t="shared" si="36"/>
        <v>62.536715065049776</v>
      </c>
      <c r="P18" s="29">
        <f t="shared" si="36"/>
        <v>60.468732780268382</v>
      </c>
      <c r="Q18" s="29">
        <f t="shared" si="36"/>
        <v>58.585612784452238</v>
      </c>
      <c r="R18" s="29">
        <f t="shared" ref="R18:V18" si="37">R31*R83/1000000</f>
        <v>56.803516383642275</v>
      </c>
      <c r="S18" s="29">
        <f t="shared" si="37"/>
        <v>54.590740877370791</v>
      </c>
      <c r="T18" s="29">
        <f t="shared" si="37"/>
        <v>51.854076260363314</v>
      </c>
      <c r="U18" s="29">
        <f t="shared" si="37"/>
        <v>50.60564063069706</v>
      </c>
      <c r="V18" s="29">
        <f t="shared" si="37"/>
        <v>49.268020205330245</v>
      </c>
      <c r="W18" s="29">
        <f t="shared" ref="W18" si="38">W31*W83/1000000</f>
        <v>49.541258520947622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839.86352125770304</v>
      </c>
      <c r="C19" s="29">
        <f t="shared" ref="C19:Q19" si="39">C32*C84/1000000</f>
        <v>840.09391893912118</v>
      </c>
      <c r="D19" s="29">
        <f t="shared" si="39"/>
        <v>827.2248323822962</v>
      </c>
      <c r="E19" s="29">
        <f t="shared" si="39"/>
        <v>847.60069518219518</v>
      </c>
      <c r="F19" s="29">
        <f t="shared" si="39"/>
        <v>822.78298526729111</v>
      </c>
      <c r="G19" s="29">
        <f t="shared" si="39"/>
        <v>787.08617842308558</v>
      </c>
      <c r="H19" s="29">
        <f t="shared" si="39"/>
        <v>797.51108931135013</v>
      </c>
      <c r="I19" s="29">
        <f t="shared" si="39"/>
        <v>777.89907414273637</v>
      </c>
      <c r="J19" s="29">
        <f t="shared" si="39"/>
        <v>793.24409397157069</v>
      </c>
      <c r="K19" s="29">
        <f t="shared" si="39"/>
        <v>769.38683406757639</v>
      </c>
      <c r="L19" s="29">
        <f t="shared" si="39"/>
        <v>755.53906790992608</v>
      </c>
      <c r="M19" s="29">
        <f t="shared" si="39"/>
        <v>726.38887184324199</v>
      </c>
      <c r="N19" s="29">
        <f t="shared" si="39"/>
        <v>697.7136272209591</v>
      </c>
      <c r="O19" s="29">
        <f t="shared" si="39"/>
        <v>675.30073312620675</v>
      </c>
      <c r="P19" s="29">
        <f t="shared" si="39"/>
        <v>644.62439825303068</v>
      </c>
      <c r="Q19" s="29">
        <f t="shared" si="39"/>
        <v>618.69834113889135</v>
      </c>
      <c r="R19" s="29">
        <f t="shared" ref="R19:V19" si="40">R32*R84/1000000</f>
        <v>602.00850270840942</v>
      </c>
      <c r="S19" s="29">
        <f t="shared" si="40"/>
        <v>586.9072952751776</v>
      </c>
      <c r="T19" s="29">
        <f t="shared" si="40"/>
        <v>554.2588149154069</v>
      </c>
      <c r="U19" s="29">
        <f t="shared" si="40"/>
        <v>545.59530305399812</v>
      </c>
      <c r="V19" s="29">
        <f t="shared" si="40"/>
        <v>538.1924002346658</v>
      </c>
      <c r="W19" s="29">
        <f t="shared" ref="W19" si="41">W32*W84/1000000</f>
        <v>534.06910940057037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20.241616920928873</v>
      </c>
      <c r="C20" s="29">
        <f t="shared" ref="C20:Q20" si="43">C33*C85/1000000</f>
        <v>21.566870224483932</v>
      </c>
      <c r="D20" s="29">
        <f t="shared" si="43"/>
        <v>23.022787142231262</v>
      </c>
      <c r="E20" s="29">
        <f t="shared" si="43"/>
        <v>24.81958222099335</v>
      </c>
      <c r="F20" s="29">
        <f t="shared" si="43"/>
        <v>27.021572688384687</v>
      </c>
      <c r="G20" s="29">
        <f t="shared" si="43"/>
        <v>28.872834367698989</v>
      </c>
      <c r="H20" s="29">
        <f t="shared" si="43"/>
        <v>30.556660231694025</v>
      </c>
      <c r="I20" s="29">
        <f t="shared" si="43"/>
        <v>32.689495749374174</v>
      </c>
      <c r="J20" s="29">
        <f t="shared" si="43"/>
        <v>35.7600350058704</v>
      </c>
      <c r="K20" s="29">
        <f t="shared" si="43"/>
        <v>38.659979528301342</v>
      </c>
      <c r="L20" s="29">
        <f t="shared" si="43"/>
        <v>41.487640917244008</v>
      </c>
      <c r="M20" s="29">
        <f t="shared" si="43"/>
        <v>44.546095114742116</v>
      </c>
      <c r="N20" s="29">
        <f t="shared" si="43"/>
        <v>49.658935302586642</v>
      </c>
      <c r="O20" s="29">
        <f t="shared" si="43"/>
        <v>54.594607008763184</v>
      </c>
      <c r="P20" s="29">
        <f t="shared" si="43"/>
        <v>59.566585000653141</v>
      </c>
      <c r="Q20" s="29">
        <f t="shared" si="43"/>
        <v>62.116448751288267</v>
      </c>
      <c r="R20" s="29">
        <f t="shared" ref="R20:V20" si="44">R33*R85/1000000</f>
        <v>64.941923035710374</v>
      </c>
      <c r="S20" s="29">
        <f t="shared" si="44"/>
        <v>66.921556703485152</v>
      </c>
      <c r="T20" s="29">
        <f t="shared" si="44"/>
        <v>68.375204506695766</v>
      </c>
      <c r="U20" s="29">
        <f t="shared" si="44"/>
        <v>70.630550423665966</v>
      </c>
      <c r="V20" s="29">
        <f t="shared" si="44"/>
        <v>72.801533649369418</v>
      </c>
      <c r="W20" s="29">
        <f t="shared" ref="W20" si="45">W33*W85/1000000</f>
        <v>78.726015669893627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32.597975703016303</v>
      </c>
      <c r="C21" s="29">
        <f t="shared" ref="C21:Q21" si="47">C34*C86/1000000</f>
        <v>33.21301526849328</v>
      </c>
      <c r="D21" s="29">
        <f t="shared" si="47"/>
        <v>33.718234059056101</v>
      </c>
      <c r="E21" s="29">
        <f t="shared" si="47"/>
        <v>34.749178907912004</v>
      </c>
      <c r="F21" s="29">
        <f t="shared" si="47"/>
        <v>36.158276711329705</v>
      </c>
      <c r="G21" s="29">
        <f t="shared" si="47"/>
        <v>37.058338775217067</v>
      </c>
      <c r="H21" s="29">
        <f t="shared" si="47"/>
        <v>36.562513468019695</v>
      </c>
      <c r="I21" s="29">
        <f t="shared" si="47"/>
        <v>36.735139296928196</v>
      </c>
      <c r="J21" s="29">
        <f t="shared" si="47"/>
        <v>38.212443295841432</v>
      </c>
      <c r="K21" s="29">
        <f t="shared" si="47"/>
        <v>39.330306858906773</v>
      </c>
      <c r="L21" s="29">
        <f t="shared" si="47"/>
        <v>39.90868682393014</v>
      </c>
      <c r="M21" s="29">
        <f t="shared" si="47"/>
        <v>42.724185831324029</v>
      </c>
      <c r="N21" s="29">
        <f t="shared" si="47"/>
        <v>46.342217309138547</v>
      </c>
      <c r="O21" s="29">
        <f t="shared" si="47"/>
        <v>50.597599145462077</v>
      </c>
      <c r="P21" s="29">
        <f t="shared" si="47"/>
        <v>53.8490168755661</v>
      </c>
      <c r="Q21" s="29">
        <f t="shared" si="47"/>
        <v>57.049711058351519</v>
      </c>
      <c r="R21" s="29">
        <f t="shared" ref="R21:V21" si="48">R34*R86/1000000</f>
        <v>61.899249568524056</v>
      </c>
      <c r="S21" s="29">
        <f t="shared" si="48"/>
        <v>66.237475724544126</v>
      </c>
      <c r="T21" s="29">
        <f t="shared" si="48"/>
        <v>69.922625749802137</v>
      </c>
      <c r="U21" s="29">
        <f t="shared" si="48"/>
        <v>71.203723939720533</v>
      </c>
      <c r="V21" s="29">
        <f t="shared" si="48"/>
        <v>72.730612602540589</v>
      </c>
      <c r="W21" s="29">
        <f t="shared" ref="W21" si="49">W34*W86/1000000</f>
        <v>74.177350108548524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155.38691106185973</v>
      </c>
      <c r="C22" s="22">
        <f t="shared" ref="C22:Q22" si="50">SUM(C23:C24)</f>
        <v>177.46795986127051</v>
      </c>
      <c r="D22" s="22">
        <f t="shared" si="50"/>
        <v>201.00947177168658</v>
      </c>
      <c r="E22" s="22">
        <f t="shared" si="50"/>
        <v>229.82344055732528</v>
      </c>
      <c r="F22" s="22">
        <f t="shared" si="50"/>
        <v>257.41802472067303</v>
      </c>
      <c r="G22" s="22">
        <f t="shared" si="50"/>
        <v>286.9513823308211</v>
      </c>
      <c r="H22" s="22">
        <f t="shared" si="50"/>
        <v>306.11183835330104</v>
      </c>
      <c r="I22" s="22">
        <f t="shared" si="50"/>
        <v>335.0766414997305</v>
      </c>
      <c r="J22" s="22">
        <f t="shared" si="50"/>
        <v>372.15939468738463</v>
      </c>
      <c r="K22" s="22">
        <f t="shared" si="50"/>
        <v>414.73831378684622</v>
      </c>
      <c r="L22" s="22">
        <f t="shared" si="50"/>
        <v>442.88815363083359</v>
      </c>
      <c r="M22" s="22">
        <f t="shared" si="50"/>
        <v>452.00258341567701</v>
      </c>
      <c r="N22" s="22">
        <f t="shared" si="50"/>
        <v>456.89480316543757</v>
      </c>
      <c r="O22" s="22">
        <f t="shared" si="50"/>
        <v>484.74267692294586</v>
      </c>
      <c r="P22" s="22">
        <f t="shared" si="50"/>
        <v>514.42431146123704</v>
      </c>
      <c r="Q22" s="22">
        <f t="shared" si="50"/>
        <v>562.21032366505199</v>
      </c>
      <c r="R22" s="22">
        <f t="shared" ref="R22" si="51">SUM(R23:R24)</f>
        <v>624.12043598701257</v>
      </c>
      <c r="S22" s="22">
        <f t="shared" ref="S22" si="52">SUM(S23:S24)</f>
        <v>673.97403019326555</v>
      </c>
      <c r="T22" s="22">
        <f t="shared" ref="T22" si="53">SUM(T23:T24)</f>
        <v>723.37885120644046</v>
      </c>
      <c r="U22" s="22">
        <f t="shared" ref="U22" si="54">SUM(U23:U24)</f>
        <v>774.60571040150558</v>
      </c>
      <c r="V22" s="22">
        <f t="shared" ref="V22:W22" si="55">SUM(V23:V24)</f>
        <v>821.38819926283645</v>
      </c>
      <c r="W22" s="22">
        <f t="shared" si="55"/>
        <v>847.83849286058376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115.89556328393694</v>
      </c>
      <c r="C23" s="29">
        <f t="shared" ref="C23:Q23" si="57">C36*C88/1000000</f>
        <v>122.85978154803287</v>
      </c>
      <c r="D23" s="29">
        <f t="shared" si="57"/>
        <v>131.24956193181416</v>
      </c>
      <c r="E23" s="29">
        <f t="shared" si="57"/>
        <v>145.59818364332779</v>
      </c>
      <c r="F23" s="29">
        <f t="shared" si="57"/>
        <v>158.22942666712197</v>
      </c>
      <c r="G23" s="29">
        <f t="shared" si="57"/>
        <v>170.03369624250416</v>
      </c>
      <c r="H23" s="29">
        <f t="shared" si="57"/>
        <v>177.75563047140636</v>
      </c>
      <c r="I23" s="29">
        <f t="shared" si="57"/>
        <v>186.65985314150205</v>
      </c>
      <c r="J23" s="29">
        <f t="shared" si="57"/>
        <v>202.6083216302969</v>
      </c>
      <c r="K23" s="29">
        <f t="shared" si="57"/>
        <v>221.32418017667092</v>
      </c>
      <c r="L23" s="29">
        <f t="shared" si="57"/>
        <v>236.09851219817949</v>
      </c>
      <c r="M23" s="29">
        <f t="shared" si="57"/>
        <v>240.11057138578229</v>
      </c>
      <c r="N23" s="29">
        <f t="shared" si="57"/>
        <v>239.75247779122219</v>
      </c>
      <c r="O23" s="29">
        <f t="shared" si="57"/>
        <v>261.56110095104748</v>
      </c>
      <c r="P23" s="29">
        <f t="shared" si="57"/>
        <v>279.72490886939011</v>
      </c>
      <c r="Q23" s="29">
        <f t="shared" si="57"/>
        <v>303.90885303550795</v>
      </c>
      <c r="R23" s="29">
        <f t="shared" ref="R23:V23" si="58">R36*R88/1000000</f>
        <v>338.57924212498614</v>
      </c>
      <c r="S23" s="29">
        <f t="shared" si="58"/>
        <v>363.18506034234133</v>
      </c>
      <c r="T23" s="29">
        <f t="shared" si="58"/>
        <v>385.90412920696753</v>
      </c>
      <c r="U23" s="29">
        <f t="shared" si="58"/>
        <v>410.22194651100028</v>
      </c>
      <c r="V23" s="29">
        <f t="shared" si="58"/>
        <v>431.18011273769736</v>
      </c>
      <c r="W23" s="29">
        <f t="shared" ref="W23" si="59">W36*W88/1000000</f>
        <v>439.16797731013156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39.491347777922797</v>
      </c>
      <c r="C24" s="29">
        <f t="shared" ref="C24:Q24" si="61">C37*C89/1000000</f>
        <v>54.608178313237651</v>
      </c>
      <c r="D24" s="29">
        <f t="shared" si="61"/>
        <v>69.759909839872421</v>
      </c>
      <c r="E24" s="29">
        <f t="shared" si="61"/>
        <v>84.225256913997498</v>
      </c>
      <c r="F24" s="29">
        <f t="shared" si="61"/>
        <v>99.188598053551047</v>
      </c>
      <c r="G24" s="29">
        <f t="shared" si="61"/>
        <v>116.91768608831694</v>
      </c>
      <c r="H24" s="29">
        <f t="shared" si="61"/>
        <v>128.35620788189468</v>
      </c>
      <c r="I24" s="29">
        <f t="shared" si="61"/>
        <v>148.41678835822847</v>
      </c>
      <c r="J24" s="29">
        <f t="shared" si="61"/>
        <v>169.55107305708771</v>
      </c>
      <c r="K24" s="29">
        <f t="shared" si="61"/>
        <v>193.4141336101753</v>
      </c>
      <c r="L24" s="29">
        <f t="shared" si="61"/>
        <v>206.78964143265412</v>
      </c>
      <c r="M24" s="29">
        <f t="shared" si="61"/>
        <v>211.89201202989474</v>
      </c>
      <c r="N24" s="29">
        <f t="shared" si="61"/>
        <v>217.14232537421537</v>
      </c>
      <c r="O24" s="29">
        <f t="shared" si="61"/>
        <v>223.18157597189841</v>
      </c>
      <c r="P24" s="29">
        <f t="shared" si="61"/>
        <v>234.69940259184699</v>
      </c>
      <c r="Q24" s="29">
        <f t="shared" si="61"/>
        <v>258.30147062954404</v>
      </c>
      <c r="R24" s="29">
        <f t="shared" ref="R24:V24" si="62">R37*R89/1000000</f>
        <v>285.54119386202643</v>
      </c>
      <c r="S24" s="29">
        <f t="shared" si="62"/>
        <v>310.78896985092422</v>
      </c>
      <c r="T24" s="29">
        <f t="shared" si="62"/>
        <v>337.47472199947299</v>
      </c>
      <c r="U24" s="29">
        <f t="shared" si="62"/>
        <v>364.38376389050524</v>
      </c>
      <c r="V24" s="29">
        <f t="shared" si="62"/>
        <v>390.20808652513915</v>
      </c>
      <c r="W24" s="29">
        <f t="shared" ref="W24" si="63">W37*W89/1000000</f>
        <v>408.67051555045219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3163.1532573329996</v>
      </c>
      <c r="C25" s="22">
        <f t="shared" ref="C25:Q25" si="64">SUM(C26:C27)</f>
        <v>3323.0004309563647</v>
      </c>
      <c r="D25" s="22">
        <f t="shared" si="64"/>
        <v>3434.1493940585206</v>
      </c>
      <c r="E25" s="22">
        <f t="shared" si="64"/>
        <v>3714.9711991483618</v>
      </c>
      <c r="F25" s="22">
        <f t="shared" si="64"/>
        <v>4128.5050867044538</v>
      </c>
      <c r="G25" s="22">
        <f t="shared" si="64"/>
        <v>4626.8001128415754</v>
      </c>
      <c r="H25" s="22">
        <f t="shared" si="64"/>
        <v>4998.0495642027909</v>
      </c>
      <c r="I25" s="22">
        <f t="shared" si="64"/>
        <v>5237.0994299188696</v>
      </c>
      <c r="J25" s="22">
        <f t="shared" si="64"/>
        <v>5634.1460522629632</v>
      </c>
      <c r="K25" s="22">
        <f t="shared" si="64"/>
        <v>5880.1788301517063</v>
      </c>
      <c r="L25" s="22">
        <f t="shared" si="64"/>
        <v>6313.4478280047115</v>
      </c>
      <c r="M25" s="22">
        <f t="shared" si="64"/>
        <v>6432.2016905609189</v>
      </c>
      <c r="N25" s="22">
        <f t="shared" si="64"/>
        <v>6657.5647601124574</v>
      </c>
      <c r="O25" s="22">
        <f t="shared" si="64"/>
        <v>7065.8113604457758</v>
      </c>
      <c r="P25" s="22">
        <f t="shared" si="64"/>
        <v>7340.7477268653911</v>
      </c>
      <c r="Q25" s="22">
        <f t="shared" si="64"/>
        <v>7700.0693454266584</v>
      </c>
      <c r="R25" s="22">
        <f t="shared" ref="R25" si="65">SUM(R26:R27)</f>
        <v>7923.9746836707027</v>
      </c>
      <c r="S25" s="22">
        <f t="shared" ref="S25" si="66">SUM(S26:S27)</f>
        <v>8082.3506603089099</v>
      </c>
      <c r="T25" s="22">
        <f t="shared" ref="T25" si="67">SUM(T26:T27)</f>
        <v>8188.3172089385898</v>
      </c>
      <c r="U25" s="22">
        <f t="shared" ref="U25" si="68">SUM(U26:U27)</f>
        <v>8300.8909616402943</v>
      </c>
      <c r="V25" s="22">
        <f t="shared" ref="V25:W25" si="69">SUM(V26:V27)</f>
        <v>8357.3369181121598</v>
      </c>
      <c r="W25" s="22">
        <f t="shared" si="69"/>
        <v>8588.3343256393091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634.15651308908684</v>
      </c>
      <c r="C26" s="31">
        <f t="shared" ref="C26:Q26" si="71">C39*C91/1000000</f>
        <v>646.01260892080631</v>
      </c>
      <c r="D26" s="31">
        <f t="shared" si="71"/>
        <v>664.54871563068139</v>
      </c>
      <c r="E26" s="31">
        <f t="shared" si="71"/>
        <v>687.33621584151592</v>
      </c>
      <c r="F26" s="31">
        <f t="shared" si="71"/>
        <v>710.29025769297505</v>
      </c>
      <c r="G26" s="31">
        <f t="shared" si="71"/>
        <v>726.1244809795146</v>
      </c>
      <c r="H26" s="31">
        <f t="shared" si="71"/>
        <v>718.6526488840816</v>
      </c>
      <c r="I26" s="31">
        <f t="shared" si="71"/>
        <v>716.83844096681821</v>
      </c>
      <c r="J26" s="31">
        <f t="shared" si="71"/>
        <v>730.8430354638823</v>
      </c>
      <c r="K26" s="31">
        <f t="shared" si="71"/>
        <v>739.23538606446937</v>
      </c>
      <c r="L26" s="31">
        <f t="shared" si="71"/>
        <v>745.94319419212275</v>
      </c>
      <c r="M26" s="31">
        <f t="shared" si="71"/>
        <v>733.39483358667326</v>
      </c>
      <c r="N26" s="31">
        <f t="shared" si="71"/>
        <v>725.13857329184179</v>
      </c>
      <c r="O26" s="31">
        <f t="shared" si="71"/>
        <v>724.19317521037067</v>
      </c>
      <c r="P26" s="31">
        <f t="shared" si="71"/>
        <v>700.1447641580653</v>
      </c>
      <c r="Q26" s="31">
        <f t="shared" si="71"/>
        <v>678.70318585637813</v>
      </c>
      <c r="R26" s="31">
        <f t="shared" ref="R26:V26" si="72">R39*R91/1000000</f>
        <v>649.37589167530098</v>
      </c>
      <c r="S26" s="31">
        <f t="shared" si="72"/>
        <v>617.61024784433175</v>
      </c>
      <c r="T26" s="31">
        <f t="shared" si="72"/>
        <v>575.90539989726494</v>
      </c>
      <c r="U26" s="31">
        <f t="shared" si="72"/>
        <v>536.61066632796462</v>
      </c>
      <c r="V26" s="31">
        <f t="shared" si="72"/>
        <v>502.24853352727882</v>
      </c>
      <c r="W26" s="31">
        <f t="shared" ref="W26" si="73">W39*W91/1000000</f>
        <v>484.28881935574259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2528.9967442439129</v>
      </c>
      <c r="C27" s="33">
        <f t="shared" ref="C27:Q27" si="75">C40*C92/1000000</f>
        <v>2676.9878220355581</v>
      </c>
      <c r="D27" s="33">
        <f t="shared" si="75"/>
        <v>2769.6006784278393</v>
      </c>
      <c r="E27" s="33">
        <f t="shared" si="75"/>
        <v>3027.6349833068457</v>
      </c>
      <c r="F27" s="33">
        <f t="shared" si="75"/>
        <v>3418.2148290114792</v>
      </c>
      <c r="G27" s="33">
        <f t="shared" si="75"/>
        <v>3900.675631862061</v>
      </c>
      <c r="H27" s="33">
        <f t="shared" si="75"/>
        <v>4279.396915318709</v>
      </c>
      <c r="I27" s="33">
        <f t="shared" si="75"/>
        <v>4520.2609889520518</v>
      </c>
      <c r="J27" s="33">
        <f t="shared" si="75"/>
        <v>4903.303016799081</v>
      </c>
      <c r="K27" s="33">
        <f t="shared" si="75"/>
        <v>5140.9434440872374</v>
      </c>
      <c r="L27" s="33">
        <f t="shared" si="75"/>
        <v>5567.5046338125885</v>
      </c>
      <c r="M27" s="33">
        <f t="shared" si="75"/>
        <v>5698.8068569742454</v>
      </c>
      <c r="N27" s="33">
        <f t="shared" si="75"/>
        <v>5932.4261868206158</v>
      </c>
      <c r="O27" s="33">
        <f t="shared" si="75"/>
        <v>6341.6181852354048</v>
      </c>
      <c r="P27" s="33">
        <f t="shared" si="75"/>
        <v>6640.6029627073258</v>
      </c>
      <c r="Q27" s="33">
        <f t="shared" si="75"/>
        <v>7021.3661595702806</v>
      </c>
      <c r="R27" s="33">
        <f t="shared" ref="R27:V27" si="76">R40*R92/1000000</f>
        <v>7274.5987919954014</v>
      </c>
      <c r="S27" s="33">
        <f t="shared" si="76"/>
        <v>7464.7404124645782</v>
      </c>
      <c r="T27" s="33">
        <f t="shared" si="76"/>
        <v>7612.4118090413249</v>
      </c>
      <c r="U27" s="33">
        <f t="shared" si="76"/>
        <v>7764.2802953123291</v>
      </c>
      <c r="V27" s="33">
        <f t="shared" si="76"/>
        <v>7855.0883845848812</v>
      </c>
      <c r="W27" s="33">
        <f t="shared" ref="W27" si="77">W40*W92/1000000</f>
        <v>8104.0455062835663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1643965</v>
      </c>
      <c r="C31" s="34">
        <v>1630676</v>
      </c>
      <c r="D31" s="34">
        <v>1615352</v>
      </c>
      <c r="E31" s="34">
        <v>1605019</v>
      </c>
      <c r="F31" s="34">
        <v>1592576</v>
      </c>
      <c r="G31" s="34">
        <v>1578680</v>
      </c>
      <c r="H31" s="34">
        <v>1529133</v>
      </c>
      <c r="I31" s="34">
        <v>1499453</v>
      </c>
      <c r="J31" s="34">
        <v>1532932</v>
      </c>
      <c r="K31" s="34">
        <v>1508894</v>
      </c>
      <c r="L31" s="34">
        <v>1530874</v>
      </c>
      <c r="M31" s="34">
        <v>1519222</v>
      </c>
      <c r="N31" s="34">
        <v>1519160</v>
      </c>
      <c r="O31" s="34">
        <v>1539537</v>
      </c>
      <c r="P31" s="34">
        <v>1539416</v>
      </c>
      <c r="Q31" s="34">
        <v>1553758</v>
      </c>
      <c r="R31" s="34">
        <v>1575686</v>
      </c>
      <c r="S31" s="34">
        <v>1583056</v>
      </c>
      <c r="T31" s="34">
        <v>1571469</v>
      </c>
      <c r="U31" s="34">
        <v>1583167</v>
      </c>
      <c r="V31" s="34">
        <v>1586470</v>
      </c>
      <c r="W31" s="34">
        <v>1658819</v>
      </c>
      <c r="DA31" s="58" t="s">
        <v>984</v>
      </c>
    </row>
    <row r="32" spans="1:105" ht="12" customHeight="1" x14ac:dyDescent="0.25">
      <c r="A32" s="28" t="s">
        <v>47</v>
      </c>
      <c r="B32" s="34">
        <v>1054878</v>
      </c>
      <c r="C32" s="34">
        <v>1064820</v>
      </c>
      <c r="D32" s="34">
        <v>1058802</v>
      </c>
      <c r="E32" s="34">
        <v>1109709</v>
      </c>
      <c r="F32" s="34">
        <v>1089779</v>
      </c>
      <c r="G32" s="34">
        <v>1053088</v>
      </c>
      <c r="H32" s="34">
        <v>1099631</v>
      </c>
      <c r="I32" s="34">
        <v>1096073</v>
      </c>
      <c r="J32" s="34">
        <v>1166076</v>
      </c>
      <c r="K32" s="34">
        <v>1162616</v>
      </c>
      <c r="L32" s="34">
        <v>1185620</v>
      </c>
      <c r="M32" s="34">
        <v>1178056</v>
      </c>
      <c r="N32" s="34">
        <v>1174424</v>
      </c>
      <c r="O32" s="34">
        <v>1188850</v>
      </c>
      <c r="P32" s="34">
        <v>1184961</v>
      </c>
      <c r="Q32" s="34">
        <v>1195041</v>
      </c>
      <c r="R32" s="34">
        <v>1207400</v>
      </c>
      <c r="S32" s="34">
        <v>1208708</v>
      </c>
      <c r="T32" s="34">
        <v>1195493</v>
      </c>
      <c r="U32" s="34">
        <v>1200218</v>
      </c>
      <c r="V32" s="34">
        <v>1197900</v>
      </c>
      <c r="W32" s="34">
        <v>1246219</v>
      </c>
      <c r="DA32" s="58" t="s">
        <v>985</v>
      </c>
    </row>
    <row r="33" spans="1:105" ht="12" customHeight="1" x14ac:dyDescent="0.25">
      <c r="A33" s="28" t="s">
        <v>46</v>
      </c>
      <c r="B33" s="34">
        <v>12371</v>
      </c>
      <c r="C33" s="34">
        <v>13234</v>
      </c>
      <c r="D33" s="34">
        <v>14198</v>
      </c>
      <c r="E33" s="34">
        <v>15402</v>
      </c>
      <c r="F33" s="34">
        <v>16905</v>
      </c>
      <c r="G33" s="34">
        <v>18206</v>
      </c>
      <c r="H33" s="34">
        <v>19419</v>
      </c>
      <c r="I33" s="34">
        <v>20959</v>
      </c>
      <c r="J33" s="34">
        <v>23170</v>
      </c>
      <c r="K33" s="34">
        <v>25296</v>
      </c>
      <c r="L33" s="34">
        <v>27414</v>
      </c>
      <c r="M33" s="34">
        <v>29803</v>
      </c>
      <c r="N33" s="34">
        <v>33949</v>
      </c>
      <c r="O33" s="34">
        <v>38456</v>
      </c>
      <c r="P33" s="34">
        <v>43679</v>
      </c>
      <c r="Q33" s="34">
        <v>47363</v>
      </c>
      <c r="R33" s="34">
        <v>51833</v>
      </c>
      <c r="S33" s="34">
        <v>55434</v>
      </c>
      <c r="T33" s="34">
        <v>58491</v>
      </c>
      <c r="U33" s="34">
        <v>62799</v>
      </c>
      <c r="V33" s="34">
        <v>67533</v>
      </c>
      <c r="W33" s="34">
        <v>76691</v>
      </c>
      <c r="DA33" s="58" t="s">
        <v>986</v>
      </c>
    </row>
    <row r="34" spans="1:105" ht="12" customHeight="1" x14ac:dyDescent="0.25">
      <c r="A34" s="28" t="s">
        <v>45</v>
      </c>
      <c r="B34" s="34">
        <v>43516</v>
      </c>
      <c r="C34" s="34">
        <v>44699</v>
      </c>
      <c r="D34" s="34">
        <v>45871</v>
      </c>
      <c r="E34" s="34">
        <v>48060</v>
      </c>
      <c r="F34" s="34">
        <v>51061</v>
      </c>
      <c r="G34" s="34">
        <v>53368</v>
      </c>
      <c r="H34" s="34">
        <v>53343</v>
      </c>
      <c r="I34" s="34">
        <v>54667</v>
      </c>
      <c r="J34" s="34">
        <v>58651</v>
      </c>
      <c r="K34" s="34">
        <v>62276</v>
      </c>
      <c r="L34" s="34">
        <v>65043</v>
      </c>
      <c r="M34" s="34">
        <v>72642.900000000009</v>
      </c>
      <c r="N34" s="34">
        <v>82124.400000000009</v>
      </c>
      <c r="O34" s="34">
        <v>93199.60000000002</v>
      </c>
      <c r="P34" s="34">
        <v>102372.20000000003</v>
      </c>
      <c r="Q34" s="34">
        <v>111589.50000000003</v>
      </c>
      <c r="R34" s="34">
        <v>123368.00000000004</v>
      </c>
      <c r="S34" s="34">
        <v>134058.60000000003</v>
      </c>
      <c r="T34" s="34">
        <v>143742.60000000006</v>
      </c>
      <c r="U34" s="34">
        <v>148361.4</v>
      </c>
      <c r="V34" s="34">
        <v>153313.20000000001</v>
      </c>
      <c r="W34" s="34">
        <v>157362.19999999998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279915.01117481303</v>
      </c>
      <c r="C36" s="34">
        <v>300068.37924690364</v>
      </c>
      <c r="D36" s="34">
        <v>325687.08122547041</v>
      </c>
      <c r="E36" s="34">
        <v>369248.94116833049</v>
      </c>
      <c r="F36" s="34">
        <v>409605.30161225592</v>
      </c>
      <c r="G36" s="34">
        <v>449206.87653792894</v>
      </c>
      <c r="H36" s="34">
        <v>479531.4294835414</v>
      </c>
      <c r="I36" s="34">
        <v>516815.82663815428</v>
      </c>
      <c r="J36" s="34">
        <v>579941.75793914043</v>
      </c>
      <c r="K36" s="34">
        <v>652437.43616227387</v>
      </c>
      <c r="L36" s="34">
        <v>720635.82689158304</v>
      </c>
      <c r="M36" s="34">
        <v>764476.24260239454</v>
      </c>
      <c r="N36" s="34">
        <v>795753.85739644757</v>
      </c>
      <c r="O36" s="34">
        <v>928766.88742760906</v>
      </c>
      <c r="P36" s="34">
        <v>1059385.3062554267</v>
      </c>
      <c r="Q36" s="34">
        <v>1270946.002375236</v>
      </c>
      <c r="R36" s="34">
        <v>1608282.5783301112</v>
      </c>
      <c r="S36" s="34">
        <v>1912849.5834496988</v>
      </c>
      <c r="T36" s="34">
        <v>2200220.95985401</v>
      </c>
      <c r="U36" s="34">
        <v>2485912.6820069728</v>
      </c>
      <c r="V36" s="34">
        <v>2745166.4894029154</v>
      </c>
      <c r="W36" s="34">
        <v>2977894.8549776487</v>
      </c>
      <c r="DA36" s="58" t="s">
        <v>988</v>
      </c>
    </row>
    <row r="37" spans="1:105" ht="12" customHeight="1" x14ac:dyDescent="0.25">
      <c r="A37" s="28" t="s">
        <v>27</v>
      </c>
      <c r="B37" s="34">
        <v>101669.50729590814</v>
      </c>
      <c r="C37" s="34">
        <v>144643.22235439232</v>
      </c>
      <c r="D37" s="34">
        <v>190284.38607254389</v>
      </c>
      <c r="E37" s="34">
        <v>236510.19664329971</v>
      </c>
      <c r="F37" s="34">
        <v>286846.29298705165</v>
      </c>
      <c r="G37" s="34">
        <v>348711.30626471667</v>
      </c>
      <c r="H37" s="34">
        <v>400697.28653762519</v>
      </c>
      <c r="I37" s="34">
        <v>486539.5806947141</v>
      </c>
      <c r="J37" s="34">
        <v>582732.21982862719</v>
      </c>
      <c r="K37" s="34">
        <v>697994.03708271345</v>
      </c>
      <c r="L37" s="34">
        <v>782592.17546371918</v>
      </c>
      <c r="M37" s="34">
        <v>839812.33574985666</v>
      </c>
      <c r="N37" s="34">
        <v>913611.33922745753</v>
      </c>
      <c r="O37" s="34">
        <v>1000131.2682696419</v>
      </c>
      <c r="P37" s="34">
        <v>1137827.9934820828</v>
      </c>
      <c r="Q37" s="34">
        <v>1336156.0175526112</v>
      </c>
      <c r="R37" s="34">
        <v>1554559.1185664001</v>
      </c>
      <c r="S37" s="34">
        <v>1763503.0688003297</v>
      </c>
      <c r="T37" s="34">
        <v>1969989.6676982269</v>
      </c>
      <c r="U37" s="34">
        <v>2167669.6935135601</v>
      </c>
      <c r="V37" s="34">
        <v>2351213.2851095069</v>
      </c>
      <c r="W37" s="34">
        <v>2490017.4463069947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8450758.2245074138</v>
      </c>
      <c r="C39" s="35">
        <v>8683393.2795635331</v>
      </c>
      <c r="D39" s="35">
        <v>9082930.6026460417</v>
      </c>
      <c r="E39" s="35">
        <v>9615115.3898413107</v>
      </c>
      <c r="F39" s="35">
        <v>10215523.09309732</v>
      </c>
      <c r="G39" s="35">
        <v>10740758.061460512</v>
      </c>
      <c r="H39" s="35">
        <v>10921980.261846894</v>
      </c>
      <c r="I39" s="35">
        <v>11223320.122357069</v>
      </c>
      <c r="J39" s="35">
        <v>11866656.65611293</v>
      </c>
      <c r="K39" s="35">
        <v>12396346.658554172</v>
      </c>
      <c r="L39" s="35">
        <v>12957536.775273398</v>
      </c>
      <c r="M39" s="35">
        <v>13241081.622735625</v>
      </c>
      <c r="N39" s="35">
        <v>13639850.914907936</v>
      </c>
      <c r="O39" s="35">
        <v>14153159.768763995</v>
      </c>
      <c r="P39" s="35">
        <v>14200232.140486911</v>
      </c>
      <c r="Q39" s="35">
        <v>14667681.768953422</v>
      </c>
      <c r="R39" s="35">
        <v>15090532.546350339</v>
      </c>
      <c r="S39" s="35">
        <v>15462348.801403947</v>
      </c>
      <c r="T39" s="35">
        <v>15670363.46241349</v>
      </c>
      <c r="U39" s="35">
        <v>15990262.805298839</v>
      </c>
      <c r="V39" s="35">
        <v>16279408.399447102</v>
      </c>
      <c r="W39" s="35">
        <v>17358521.494699825</v>
      </c>
      <c r="DA39" s="59" t="s">
        <v>990</v>
      </c>
    </row>
    <row r="40" spans="1:105" ht="12" customHeight="1" x14ac:dyDescent="0.25">
      <c r="A40" s="32" t="s">
        <v>25</v>
      </c>
      <c r="B40" s="36">
        <v>229553.67974102509</v>
      </c>
      <c r="C40" s="36">
        <v>248751.82829696807</v>
      </c>
      <c r="D40" s="36">
        <v>263100.38106523745</v>
      </c>
      <c r="E40" s="36">
        <v>295992.76961375668</v>
      </c>
      <c r="F40" s="36">
        <v>344109.94852968201</v>
      </c>
      <c r="G40" s="36">
        <v>403589.13486173423</v>
      </c>
      <c r="H40" s="36">
        <v>453257.37489380687</v>
      </c>
      <c r="I40" s="36">
        <v>488533.91187687428</v>
      </c>
      <c r="J40" s="36">
        <v>541574.93582075788</v>
      </c>
      <c r="K40" s="36">
        <v>576559.32973229873</v>
      </c>
      <c r="L40" s="36">
        <v>633732.38411818841</v>
      </c>
      <c r="M40" s="36">
        <v>659636.77314053965</v>
      </c>
      <c r="N40" s="36">
        <v>703453.91113333765</v>
      </c>
      <c r="O40" s="36">
        <v>773547.97192738263</v>
      </c>
      <c r="P40" s="36">
        <v>829813.53248932038</v>
      </c>
      <c r="Q40" s="36">
        <v>896249.76161855471</v>
      </c>
      <c r="R40" s="36">
        <v>949330.66350474546</v>
      </c>
      <c r="S40" s="36">
        <v>993200.62173073483</v>
      </c>
      <c r="T40" s="36">
        <v>1035898.8087252339</v>
      </c>
      <c r="U40" s="36">
        <v>1075881.4419170308</v>
      </c>
      <c r="V40" s="36">
        <v>1112204.80234603</v>
      </c>
      <c r="W40" s="36">
        <v>1179469.3044254507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73150.279829321895</v>
      </c>
      <c r="D44" s="37">
        <v>71671.279794823378</v>
      </c>
      <c r="E44" s="37">
        <v>77221.856096942443</v>
      </c>
      <c r="F44" s="37">
        <v>75675.031739607686</v>
      </c>
      <c r="G44" s="37">
        <v>74788.829874715069</v>
      </c>
      <c r="H44" s="37">
        <v>39708.273803079966</v>
      </c>
      <c r="I44" s="37">
        <v>60149.386975393863</v>
      </c>
      <c r="J44" s="37">
        <v>123886.19299318991</v>
      </c>
      <c r="K44" s="37">
        <v>66950.715609812411</v>
      </c>
      <c r="L44" s="37">
        <v>113553.97873139312</v>
      </c>
      <c r="M44" s="37">
        <v>80511.0064178342</v>
      </c>
      <c r="N44" s="37">
        <v>92693.822883797577</v>
      </c>
      <c r="O44" s="37">
        <v>113729.45249970001</v>
      </c>
      <c r="P44" s="37">
        <v>93831.919792715693</v>
      </c>
      <c r="Q44" s="37">
        <v>108899.24944778299</v>
      </c>
      <c r="R44" s="37">
        <v>117093.46630862099</v>
      </c>
      <c r="S44" s="37">
        <v>103147.59537875</v>
      </c>
      <c r="T44" s="37">
        <v>84806.661822519032</v>
      </c>
      <c r="U44" s="37">
        <v>84848.279829321895</v>
      </c>
      <c r="V44" s="37">
        <v>74974.279794823378</v>
      </c>
      <c r="W44" s="37">
        <v>149570.85609694244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74128.906338372151</v>
      </c>
      <c r="D45" s="37">
        <v>58997.59593755845</v>
      </c>
      <c r="E45" s="37">
        <v>116761.98439249222</v>
      </c>
      <c r="F45" s="37">
        <v>46775.209831508342</v>
      </c>
      <c r="G45" s="37">
        <v>30875.412166257156</v>
      </c>
      <c r="H45" s="37">
        <v>114981.73311472812</v>
      </c>
      <c r="I45" s="37">
        <v>65764.316224571085</v>
      </c>
      <c r="J45" s="37">
        <v>140220.30689671787</v>
      </c>
      <c r="K45" s="37">
        <v>67663.852409309475</v>
      </c>
      <c r="L45" s="37">
        <v>95046.101941931294</v>
      </c>
      <c r="M45" s="37">
        <v>65408.206600162666</v>
      </c>
      <c r="N45" s="37">
        <v>70282.319440442603</v>
      </c>
      <c r="O45" s="37">
        <v>89294.595495255431</v>
      </c>
      <c r="P45" s="37">
        <v>71946.191798643908</v>
      </c>
      <c r="Q45" s="37">
        <v>86894.267412048997</v>
      </c>
      <c r="R45" s="37">
        <v>86487.906338372268</v>
      </c>
      <c r="S45" s="37">
        <v>60305.59593755845</v>
      </c>
      <c r="T45" s="37">
        <v>103546.9843924921</v>
      </c>
      <c r="U45" s="37">
        <v>51500.209831508342</v>
      </c>
      <c r="V45" s="37">
        <v>28557.412166257156</v>
      </c>
      <c r="W45" s="37">
        <v>163300.73311472824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1660.041570163321</v>
      </c>
      <c r="D46" s="37">
        <v>1797.4181908222217</v>
      </c>
      <c r="E46" s="37">
        <v>2075.4550241727757</v>
      </c>
      <c r="F46" s="37">
        <v>2414.227841579439</v>
      </c>
      <c r="G46" s="37">
        <v>2253.8158725778358</v>
      </c>
      <c r="H46" s="37">
        <v>2209.3019627041504</v>
      </c>
      <c r="I46" s="37">
        <v>2581.7727385277758</v>
      </c>
      <c r="J46" s="37">
        <v>3300.31878021597</v>
      </c>
      <c r="K46" s="37">
        <v>3265.0348019742996</v>
      </c>
      <c r="L46" s="37">
        <v>3309.0198407222961</v>
      </c>
      <c r="M46" s="37">
        <v>3634.3774533801916</v>
      </c>
      <c r="N46" s="37">
        <v>5448.2159231597216</v>
      </c>
      <c r="O46" s="37">
        <v>6167.041570163321</v>
      </c>
      <c r="P46" s="37">
        <v>7020.4181908222236</v>
      </c>
      <c r="Q46" s="37">
        <v>5759.4550241727775</v>
      </c>
      <c r="R46" s="37">
        <v>6884.2278415794426</v>
      </c>
      <c r="S46" s="37">
        <v>5854.8158725778339</v>
      </c>
      <c r="T46" s="37">
        <v>5266.3019627041504</v>
      </c>
      <c r="U46" s="37">
        <v>6889.7727385277758</v>
      </c>
      <c r="V46" s="37">
        <v>8034.3187802159664</v>
      </c>
      <c r="W46" s="37">
        <v>12423.034801974296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3171.8952271668968</v>
      </c>
      <c r="D47" s="37">
        <v>3263.9955301808659</v>
      </c>
      <c r="E47" s="37">
        <v>4389.4403442260809</v>
      </c>
      <c r="F47" s="37">
        <v>5315.5067179369944</v>
      </c>
      <c r="G47" s="37">
        <v>4741.4860615885409</v>
      </c>
      <c r="H47" s="37">
        <v>2535.6848915744777</v>
      </c>
      <c r="I47" s="37">
        <v>4017.4256134780153</v>
      </c>
      <c r="J47" s="37">
        <v>6817.0473457352418</v>
      </c>
      <c r="K47" s="37">
        <v>6604.9067859955976</v>
      </c>
      <c r="L47" s="37">
        <v>5901.379122392711</v>
      </c>
      <c r="M47" s="37">
        <v>10896.75899205367</v>
      </c>
      <c r="N47" s="37">
        <v>12949.26148929543</v>
      </c>
      <c r="O47" s="37">
        <v>14722.723226084287</v>
      </c>
      <c r="P47" s="37">
        <v>13009.203447467007</v>
      </c>
      <c r="Q47" s="37">
        <v>13252.785204824206</v>
      </c>
      <c r="R47" s="37">
        <v>14950.395227166911</v>
      </c>
      <c r="S47" s="37">
        <v>13954.595530180857</v>
      </c>
      <c r="T47" s="37">
        <v>14073.44034422611</v>
      </c>
      <c r="U47" s="37">
        <v>9934.30671793691</v>
      </c>
      <c r="V47" s="37">
        <v>9693.2860615885584</v>
      </c>
      <c r="W47" s="37">
        <v>6584.6848915744631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46735.27114951727</v>
      </c>
      <c r="D49" s="37">
        <v>54253.189037103381</v>
      </c>
      <c r="E49" s="37">
        <v>74407.426067950262</v>
      </c>
      <c r="F49" s="37">
        <v>73583.739290708734</v>
      </c>
      <c r="G49" s="37">
        <v>75394.683748843847</v>
      </c>
      <c r="H49" s="37">
        <v>68881.510601975198</v>
      </c>
      <c r="I49" s="37">
        <v>78818.620713092037</v>
      </c>
      <c r="J49" s="37">
        <v>107867.31732994964</v>
      </c>
      <c r="K49" s="37">
        <v>119230.94937265071</v>
      </c>
      <c r="L49" s="37">
        <v>122451.57976641261</v>
      </c>
      <c r="M49" s="37">
        <v>118247.84177876182</v>
      </c>
      <c r="N49" s="37">
        <v>104861.35408476181</v>
      </c>
      <c r="O49" s="37">
        <v>208407.71378000535</v>
      </c>
      <c r="P49" s="37">
        <v>199499.9294297928</v>
      </c>
      <c r="Q49" s="37">
        <v>290379.31683290133</v>
      </c>
      <c r="R49" s="37">
        <v>445203.89328482491</v>
      </c>
      <c r="S49" s="37">
        <v>423797.95449223812</v>
      </c>
      <c r="T49" s="37">
        <v>409822.95617072377</v>
      </c>
      <c r="U49" s="37">
        <v>403939.56393172452</v>
      </c>
      <c r="V49" s="37">
        <v>364115.16148070432</v>
      </c>
      <c r="W49" s="37">
        <v>441136.07935473882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61941.261153221378</v>
      </c>
      <c r="D50" s="37">
        <v>65268.532291365409</v>
      </c>
      <c r="E50" s="37">
        <v>66535.954813171586</v>
      </c>
      <c r="F50" s="37">
        <v>71352.767916867975</v>
      </c>
      <c r="G50" s="37">
        <v>83612.790090090304</v>
      </c>
      <c r="H50" s="37">
        <v>113927.24142612988</v>
      </c>
      <c r="I50" s="37">
        <v>151110.82644845429</v>
      </c>
      <c r="J50" s="37">
        <v>162728.59394708468</v>
      </c>
      <c r="K50" s="37">
        <v>186614.58517095423</v>
      </c>
      <c r="L50" s="37">
        <v>168210.92847109598</v>
      </c>
      <c r="M50" s="37">
        <v>171147.40171226743</v>
      </c>
      <c r="N50" s="37">
        <v>224909.82992605516</v>
      </c>
      <c r="O50" s="37">
        <v>249248.522989269</v>
      </c>
      <c r="P50" s="37">
        <v>324311.31038339518</v>
      </c>
      <c r="Q50" s="37">
        <v>366538.95254162431</v>
      </c>
      <c r="R50" s="37">
        <v>389550.50272605638</v>
      </c>
      <c r="S50" s="37">
        <v>433853.78015998472</v>
      </c>
      <c r="T50" s="37">
        <v>455735.12188716605</v>
      </c>
      <c r="U50" s="37">
        <v>521991.33619872853</v>
      </c>
      <c r="V50" s="37">
        <v>550082.54413757101</v>
      </c>
      <c r="W50" s="37">
        <v>528354.66392354411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2266847.1510987757</v>
      </c>
      <c r="D52" s="38">
        <v>2453136.4550404409</v>
      </c>
      <c r="E52" s="38">
        <v>2629643.3395882528</v>
      </c>
      <c r="F52" s="38">
        <v>2707207.3941728044</v>
      </c>
      <c r="G52" s="38">
        <v>2718615.2937982017</v>
      </c>
      <c r="H52" s="38">
        <v>2498344.1981200092</v>
      </c>
      <c r="I52" s="38">
        <v>2872622.7353607398</v>
      </c>
      <c r="J52" s="38">
        <v>3309569.436621042</v>
      </c>
      <c r="K52" s="38">
        <v>3205762.5380003266</v>
      </c>
      <c r="L52" s="38">
        <v>3230293.8180193529</v>
      </c>
      <c r="M52" s="38">
        <v>3052033.1271815803</v>
      </c>
      <c r="N52" s="38">
        <v>3070311.5297721736</v>
      </c>
      <c r="O52" s="38">
        <v>2586946.6701707188</v>
      </c>
      <c r="P52" s="38">
        <v>2081996.054696396</v>
      </c>
      <c r="Q52" s="38">
        <v>2843860.1007398292</v>
      </c>
      <c r="R52" s="38">
        <v>2374870.825855663</v>
      </c>
      <c r="S52" s="38">
        <v>1935390.8968616594</v>
      </c>
      <c r="T52" s="38">
        <v>1711148.2504501864</v>
      </c>
      <c r="U52" s="38">
        <v>1649265.8690015208</v>
      </c>
      <c r="V52" s="38">
        <v>1423872.1496881861</v>
      </c>
      <c r="W52" s="38">
        <v>2038568.6935403254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46204.87407318945</v>
      </c>
      <c r="D53" s="39">
        <v>41821.003006661456</v>
      </c>
      <c r="E53" s="39">
        <v>60838.594822913932</v>
      </c>
      <c r="F53" s="39">
        <v>76545.311039342661</v>
      </c>
      <c r="G53" s="39">
        <v>88397.555004043854</v>
      </c>
      <c r="H53" s="39">
        <v>79085.299268277595</v>
      </c>
      <c r="I53" s="39">
        <v>65200.886586664594</v>
      </c>
      <c r="J53" s="39">
        <v>83481.412019664305</v>
      </c>
      <c r="K53" s="39">
        <v>81189.267984730308</v>
      </c>
      <c r="L53" s="39">
        <v>98994.057392551098</v>
      </c>
      <c r="M53" s="39">
        <v>86742.983845265117</v>
      </c>
      <c r="N53" s="39">
        <v>120362.44903214066</v>
      </c>
      <c r="O53" s="39">
        <v>158491.61579808884</v>
      </c>
      <c r="P53" s="39">
        <v>135350.85983021534</v>
      </c>
      <c r="Q53" s="39">
        <v>131637.11571589892</v>
      </c>
      <c r="R53" s="39">
        <v>136562.31390585506</v>
      </c>
      <c r="S53" s="39">
        <v>125059.22621071967</v>
      </c>
      <c r="T53" s="39">
        <v>141692.24438705016</v>
      </c>
      <c r="U53" s="39">
        <v>126725.61703706207</v>
      </c>
      <c r="V53" s="39">
        <v>156685.80946113984</v>
      </c>
      <c r="W53" s="39">
        <v>225756.11787750956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86439.279829321895</v>
      </c>
      <c r="D57" s="37">
        <v>86995.279794823378</v>
      </c>
      <c r="E57" s="37">
        <v>87554.856096942443</v>
      </c>
      <c r="F57" s="37">
        <v>88118.031739607686</v>
      </c>
      <c r="G57" s="37">
        <v>88684.829874715069</v>
      </c>
      <c r="H57" s="37">
        <v>89255.273803079966</v>
      </c>
      <c r="I57" s="37">
        <v>89829.386975393863</v>
      </c>
      <c r="J57" s="37">
        <v>90407.192993189907</v>
      </c>
      <c r="K57" s="37">
        <v>90988.715609812411</v>
      </c>
      <c r="L57" s="37">
        <v>91573.978731393116</v>
      </c>
      <c r="M57" s="37">
        <v>92163.0064178342</v>
      </c>
      <c r="N57" s="37">
        <v>92755.822883797577</v>
      </c>
      <c r="O57" s="37">
        <v>93352.452499700012</v>
      </c>
      <c r="P57" s="37">
        <v>93952.919792715693</v>
      </c>
      <c r="Q57" s="37">
        <v>94557.24944778299</v>
      </c>
      <c r="R57" s="37">
        <v>95165.466308620991</v>
      </c>
      <c r="S57" s="37">
        <v>95777.595378750004</v>
      </c>
      <c r="T57" s="37">
        <v>96393.661822519032</v>
      </c>
      <c r="U57" s="37">
        <v>73150.279829321895</v>
      </c>
      <c r="V57" s="37">
        <v>71671.279794823378</v>
      </c>
      <c r="W57" s="37">
        <v>77221.856096942443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64186.906338372268</v>
      </c>
      <c r="D58" s="37">
        <v>65015.59593755845</v>
      </c>
      <c r="E58" s="37">
        <v>65854.984392492101</v>
      </c>
      <c r="F58" s="37">
        <v>66705.209831508342</v>
      </c>
      <c r="G58" s="37">
        <v>67566.412166257156</v>
      </c>
      <c r="H58" s="37">
        <v>68438.733114728238</v>
      </c>
      <c r="I58" s="37">
        <v>69322.316224571085</v>
      </c>
      <c r="J58" s="37">
        <v>70217.306896717753</v>
      </c>
      <c r="K58" s="37">
        <v>71123.852409309475</v>
      </c>
      <c r="L58" s="37">
        <v>72042.101941931294</v>
      </c>
      <c r="M58" s="37">
        <v>72972.206600162666</v>
      </c>
      <c r="N58" s="37">
        <v>73914.319440442603</v>
      </c>
      <c r="O58" s="37">
        <v>74868.595495255431</v>
      </c>
      <c r="P58" s="37">
        <v>75835.191798643908</v>
      </c>
      <c r="Q58" s="37">
        <v>76814.267412048997</v>
      </c>
      <c r="R58" s="37">
        <v>74128.906338372268</v>
      </c>
      <c r="S58" s="37">
        <v>58997.59593755845</v>
      </c>
      <c r="T58" s="37">
        <v>116761.9843924921</v>
      </c>
      <c r="U58" s="37">
        <v>46775.209831508342</v>
      </c>
      <c r="V58" s="37">
        <v>30875.412166257156</v>
      </c>
      <c r="W58" s="37">
        <v>114981.73311472824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797.04157016332101</v>
      </c>
      <c r="D59" s="37">
        <v>833.41819082222173</v>
      </c>
      <c r="E59" s="37">
        <v>871.45502417277567</v>
      </c>
      <c r="F59" s="37">
        <v>911.22784157943897</v>
      </c>
      <c r="G59" s="37">
        <v>952.81587257783394</v>
      </c>
      <c r="H59" s="37">
        <v>996.30196270415036</v>
      </c>
      <c r="I59" s="37">
        <v>1041.7727385277758</v>
      </c>
      <c r="J59" s="37">
        <v>1089.31878021597</v>
      </c>
      <c r="K59" s="37">
        <v>1139.0348019742996</v>
      </c>
      <c r="L59" s="37">
        <v>1191.0198407222961</v>
      </c>
      <c r="M59" s="37">
        <v>1245.3774533801916</v>
      </c>
      <c r="N59" s="37">
        <v>1302.2159231597179</v>
      </c>
      <c r="O59" s="37">
        <v>1660.0415701633174</v>
      </c>
      <c r="P59" s="37">
        <v>1797.4181908222236</v>
      </c>
      <c r="Q59" s="37">
        <v>2075.4550241727775</v>
      </c>
      <c r="R59" s="37">
        <v>2414.2278415794426</v>
      </c>
      <c r="S59" s="37">
        <v>2253.8158725778339</v>
      </c>
      <c r="T59" s="37">
        <v>2209.3019627041504</v>
      </c>
      <c r="U59" s="37">
        <v>2581.7727385277758</v>
      </c>
      <c r="V59" s="37">
        <v>3300.3187802159664</v>
      </c>
      <c r="W59" s="37">
        <v>3265.034801974296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1988.8952271668968</v>
      </c>
      <c r="D60" s="37">
        <v>2091.9955301808659</v>
      </c>
      <c r="E60" s="37">
        <v>2200.4403442260809</v>
      </c>
      <c r="F60" s="37">
        <v>2314.5067179369944</v>
      </c>
      <c r="G60" s="37">
        <v>2434.4860615885409</v>
      </c>
      <c r="H60" s="37">
        <v>2560.6848915744777</v>
      </c>
      <c r="I60" s="37">
        <v>2693.4256134780153</v>
      </c>
      <c r="J60" s="37">
        <v>2833.0473457352418</v>
      </c>
      <c r="K60" s="37">
        <v>2979.9067859955976</v>
      </c>
      <c r="L60" s="37">
        <v>3134.379122392711</v>
      </c>
      <c r="M60" s="37">
        <v>3296.8589920536615</v>
      </c>
      <c r="N60" s="37">
        <v>3467.7614892954298</v>
      </c>
      <c r="O60" s="37">
        <v>3647.5232260842749</v>
      </c>
      <c r="P60" s="37">
        <v>3836.6034474670014</v>
      </c>
      <c r="Q60" s="37">
        <v>4035.4852048242028</v>
      </c>
      <c r="R60" s="37">
        <v>3171.8952271668968</v>
      </c>
      <c r="S60" s="37">
        <v>3263.9955301808659</v>
      </c>
      <c r="T60" s="37">
        <v>4389.4403442260809</v>
      </c>
      <c r="U60" s="37">
        <v>5315.5067179369798</v>
      </c>
      <c r="V60" s="37">
        <v>4741.4860615885409</v>
      </c>
      <c r="W60" s="37">
        <v>2535.6848915744922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26581.903077426658</v>
      </c>
      <c r="D62" s="37">
        <v>28634.487058536615</v>
      </c>
      <c r="E62" s="37">
        <v>30845.566125090176</v>
      </c>
      <c r="F62" s="37">
        <v>33227.378846783307</v>
      </c>
      <c r="G62" s="37">
        <v>35793.108823170827</v>
      </c>
      <c r="H62" s="37">
        <v>38556.957656362734</v>
      </c>
      <c r="I62" s="37">
        <v>41534.223558479163</v>
      </c>
      <c r="J62" s="37">
        <v>44741.38602896349</v>
      </c>
      <c r="K62" s="37">
        <v>46735.27114951727</v>
      </c>
      <c r="L62" s="37">
        <v>54253.189037103439</v>
      </c>
      <c r="M62" s="37">
        <v>74407.42606795032</v>
      </c>
      <c r="N62" s="37">
        <v>73583.739290708792</v>
      </c>
      <c r="O62" s="37">
        <v>75394.683748843847</v>
      </c>
      <c r="P62" s="37">
        <v>68881.510601975024</v>
      </c>
      <c r="Q62" s="37">
        <v>78818.620713092154</v>
      </c>
      <c r="R62" s="37">
        <v>107867.3173299497</v>
      </c>
      <c r="S62" s="37">
        <v>119230.94937265059</v>
      </c>
      <c r="T62" s="37">
        <v>122451.57976641273</v>
      </c>
      <c r="U62" s="37">
        <v>118247.84177876171</v>
      </c>
      <c r="V62" s="37">
        <v>104861.35408476181</v>
      </c>
      <c r="W62" s="37">
        <v>208407.71378000546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18967.546094737219</v>
      </c>
      <c r="D63" s="37">
        <v>19627.36857321384</v>
      </c>
      <c r="E63" s="37">
        <v>20310.144242415758</v>
      </c>
      <c r="F63" s="37">
        <v>21016.671573116037</v>
      </c>
      <c r="G63" s="37">
        <v>21747.776812425291</v>
      </c>
      <c r="H63" s="37">
        <v>61941.261153221363</v>
      </c>
      <c r="I63" s="37">
        <v>65268.532291365322</v>
      </c>
      <c r="J63" s="37">
        <v>66535.954813171527</v>
      </c>
      <c r="K63" s="37">
        <v>71352.767916867975</v>
      </c>
      <c r="L63" s="37">
        <v>83612.790090090246</v>
      </c>
      <c r="M63" s="37">
        <v>113927.24142612994</v>
      </c>
      <c r="N63" s="37">
        <v>151110.82644845429</v>
      </c>
      <c r="O63" s="37">
        <v>162728.5939470845</v>
      </c>
      <c r="P63" s="37">
        <v>186614.58517095423</v>
      </c>
      <c r="Q63" s="37">
        <v>168210.92847109609</v>
      </c>
      <c r="R63" s="37">
        <v>171147.40171226743</v>
      </c>
      <c r="S63" s="37">
        <v>224909.82992605516</v>
      </c>
      <c r="T63" s="37">
        <v>249248.52298926888</v>
      </c>
      <c r="U63" s="37">
        <v>324311.31038339529</v>
      </c>
      <c r="V63" s="37">
        <v>366538.9525416242</v>
      </c>
      <c r="W63" s="37">
        <v>389550.50272605615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2034212.0960426573</v>
      </c>
      <c r="D65" s="38">
        <v>2053599.1319579333</v>
      </c>
      <c r="E65" s="38">
        <v>2097458.5523929838</v>
      </c>
      <c r="F65" s="38">
        <v>2106799.6909167953</v>
      </c>
      <c r="G65" s="38">
        <v>2193380.3254350107</v>
      </c>
      <c r="H65" s="38">
        <v>2317121.9977336265</v>
      </c>
      <c r="I65" s="38">
        <v>2571282.8748505656</v>
      </c>
      <c r="J65" s="38">
        <v>2666232.9028651807</v>
      </c>
      <c r="K65" s="38">
        <v>2676072.5355590843</v>
      </c>
      <c r="L65" s="38">
        <v>2669103.7013001274</v>
      </c>
      <c r="M65" s="38">
        <v>2768488.2797193527</v>
      </c>
      <c r="N65" s="38">
        <v>2671542.2375998627</v>
      </c>
      <c r="O65" s="38">
        <v>2073637.81631466</v>
      </c>
      <c r="P65" s="38">
        <v>2034923.6829734799</v>
      </c>
      <c r="Q65" s="38">
        <v>2376410.4722733181</v>
      </c>
      <c r="R65" s="38">
        <v>1952020.0484587457</v>
      </c>
      <c r="S65" s="38">
        <v>1563574.6418080516</v>
      </c>
      <c r="T65" s="38">
        <v>1503133.5894406438</v>
      </c>
      <c r="U65" s="38">
        <v>1329366.5261161737</v>
      </c>
      <c r="V65" s="38">
        <v>1134726.5555399247</v>
      </c>
      <c r="W65" s="38">
        <v>959455.59828760102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27006.725517246465</v>
      </c>
      <c r="D66" s="39">
        <v>27472.450238392106</v>
      </c>
      <c r="E66" s="39">
        <v>27946.206274394703</v>
      </c>
      <c r="F66" s="39">
        <v>28428.132123417337</v>
      </c>
      <c r="G66" s="39">
        <v>28918.36867199163</v>
      </c>
      <c r="H66" s="39">
        <v>29417.05923620495</v>
      </c>
      <c r="I66" s="39">
        <v>29924.349603597191</v>
      </c>
      <c r="J66" s="39">
        <v>30440.388075780706</v>
      </c>
      <c r="K66" s="39">
        <v>46204.87407318945</v>
      </c>
      <c r="L66" s="39">
        <v>41821.003006661427</v>
      </c>
      <c r="M66" s="39">
        <v>60838.594822913874</v>
      </c>
      <c r="N66" s="39">
        <v>76545.311039342661</v>
      </c>
      <c r="O66" s="39">
        <v>88397.555004043854</v>
      </c>
      <c r="P66" s="39">
        <v>79085.299268277595</v>
      </c>
      <c r="Q66" s="39">
        <v>65200.886586664594</v>
      </c>
      <c r="R66" s="39">
        <v>83481.412019664305</v>
      </c>
      <c r="S66" s="39">
        <v>81189.267984730424</v>
      </c>
      <c r="T66" s="39">
        <v>98994.057392551098</v>
      </c>
      <c r="U66" s="39">
        <v>86742.983845265117</v>
      </c>
      <c r="V66" s="39">
        <v>120362.44903214066</v>
      </c>
      <c r="W66" s="39">
        <v>158491.61579808895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8759.9999999999927</v>
      </c>
      <c r="D70" s="40">
        <v>8759.9999999999982</v>
      </c>
      <c r="E70" s="40">
        <v>8759.9999999999927</v>
      </c>
      <c r="F70" s="40">
        <v>8759.9999999999909</v>
      </c>
      <c r="G70" s="40">
        <v>8760</v>
      </c>
      <c r="H70" s="40">
        <v>8759.9999999999927</v>
      </c>
      <c r="I70" s="40">
        <v>8759.9999999999927</v>
      </c>
      <c r="J70" s="40">
        <v>8759.9999999999927</v>
      </c>
      <c r="K70" s="40">
        <v>8759.9999999999891</v>
      </c>
      <c r="L70" s="40">
        <v>8759.9999999999909</v>
      </c>
      <c r="M70" s="40">
        <v>8759.9999999999891</v>
      </c>
      <c r="N70" s="40">
        <v>8759.9999999999945</v>
      </c>
      <c r="O70" s="40">
        <v>8759.9999999999964</v>
      </c>
      <c r="P70" s="40">
        <v>8759.9999999999964</v>
      </c>
      <c r="Q70" s="40">
        <v>8759.9999999999927</v>
      </c>
      <c r="R70" s="40">
        <v>8759.9999999999927</v>
      </c>
      <c r="S70" s="40">
        <v>8759.9999999999945</v>
      </c>
      <c r="T70" s="40">
        <v>8759.9999999999964</v>
      </c>
      <c r="U70" s="40">
        <v>8759.9999999999945</v>
      </c>
      <c r="V70" s="40">
        <v>8759.9999999999964</v>
      </c>
      <c r="W70" s="40">
        <v>8759.9999999999945</v>
      </c>
      <c r="DA70" s="58" t="s">
        <v>1008</v>
      </c>
    </row>
    <row r="71" spans="1:105" ht="12" customHeight="1" x14ac:dyDescent="0.25">
      <c r="A71" s="28" t="s">
        <v>47</v>
      </c>
      <c r="B71" s="40">
        <v>371.48539568732048</v>
      </c>
      <c r="C71" s="40">
        <v>376.96817516875404</v>
      </c>
      <c r="D71" s="40">
        <v>383.5610331268544</v>
      </c>
      <c r="E71" s="40">
        <v>387.99409802003674</v>
      </c>
      <c r="F71" s="40">
        <v>392.4264750795993</v>
      </c>
      <c r="G71" s="40">
        <v>396.85488492372139</v>
      </c>
      <c r="H71" s="40">
        <v>401.26127929965884</v>
      </c>
      <c r="I71" s="40">
        <v>404.91571312344047</v>
      </c>
      <c r="J71" s="40">
        <v>408.1920637082826</v>
      </c>
      <c r="K71" s="40">
        <v>412.62441928210586</v>
      </c>
      <c r="L71" s="40">
        <v>411.31410215640062</v>
      </c>
      <c r="M71" s="40">
        <v>412.87484592449789</v>
      </c>
      <c r="N71" s="40">
        <v>415.21844643004283</v>
      </c>
      <c r="O71" s="40">
        <v>415.80953494940297</v>
      </c>
      <c r="P71" s="40">
        <v>414.51780811027129</v>
      </c>
      <c r="Q71" s="40">
        <v>415.2917819463612</v>
      </c>
      <c r="R71" s="40">
        <v>418.93458658499787</v>
      </c>
      <c r="S71" s="40">
        <v>423.36197862633935</v>
      </c>
      <c r="T71" s="40">
        <v>446.77745927851106</v>
      </c>
      <c r="U71" s="40">
        <v>422.59969895397307</v>
      </c>
      <c r="V71" s="40">
        <v>423.84372904313989</v>
      </c>
      <c r="W71" s="40">
        <v>428.58737245977329</v>
      </c>
      <c r="DA71" s="58" t="s">
        <v>1009</v>
      </c>
    </row>
    <row r="72" spans="1:105" ht="12" customHeight="1" x14ac:dyDescent="0.25">
      <c r="A72" s="28" t="s">
        <v>46</v>
      </c>
      <c r="B72" s="40">
        <v>294.00676592947696</v>
      </c>
      <c r="C72" s="40">
        <v>292.76821304090987</v>
      </c>
      <c r="D72" s="40">
        <v>290.39847115233647</v>
      </c>
      <c r="E72" s="40">
        <v>290.56907695576592</v>
      </c>
      <c r="F72" s="40">
        <v>287.61616353849854</v>
      </c>
      <c r="G72" s="40">
        <v>284.5139970990528</v>
      </c>
      <c r="H72" s="40">
        <v>281.48572072711096</v>
      </c>
      <c r="I72" s="40">
        <v>278.1485446464452</v>
      </c>
      <c r="J72" s="40">
        <v>273.78694113116973</v>
      </c>
      <c r="K72" s="40">
        <v>268.62068208261741</v>
      </c>
      <c r="L72" s="40">
        <v>263.29233577237915</v>
      </c>
      <c r="M72" s="40">
        <v>259.89159519229025</v>
      </c>
      <c r="N72" s="40">
        <v>258.60115480337515</v>
      </c>
      <c r="O72" s="40">
        <v>259.0465940274924</v>
      </c>
      <c r="P72" s="40">
        <v>258.87010999454697</v>
      </c>
      <c r="Q72" s="40">
        <v>259.10573978631061</v>
      </c>
      <c r="R72" s="40">
        <v>263.89509379543017</v>
      </c>
      <c r="S72" s="40">
        <v>267.76527693359225</v>
      </c>
      <c r="T72" s="40">
        <v>283.49530655711641</v>
      </c>
      <c r="U72" s="40">
        <v>269.63968101380902</v>
      </c>
      <c r="V72" s="40">
        <v>268.67938251737303</v>
      </c>
      <c r="W72" s="40">
        <v>272.39844322307476</v>
      </c>
      <c r="DA72" s="58" t="s">
        <v>1010</v>
      </c>
    </row>
    <row r="73" spans="1:105" ht="12" customHeight="1" x14ac:dyDescent="0.25">
      <c r="A73" s="28" t="s">
        <v>45</v>
      </c>
      <c r="B73" s="40">
        <v>435.17444585837779</v>
      </c>
      <c r="C73" s="40">
        <v>435.59571391894565</v>
      </c>
      <c r="D73" s="40">
        <v>435.45049802186145</v>
      </c>
      <c r="E73" s="40">
        <v>435.80799030602412</v>
      </c>
      <c r="F73" s="40">
        <v>436.17439445842285</v>
      </c>
      <c r="G73" s="40">
        <v>436.86327420826797</v>
      </c>
      <c r="H73" s="40">
        <v>437.67142510941375</v>
      </c>
      <c r="I73" s="40">
        <v>437.82726763266697</v>
      </c>
      <c r="J73" s="40">
        <v>436.14017390241003</v>
      </c>
      <c r="K73" s="40">
        <v>433.75111202728363</v>
      </c>
      <c r="L73" s="40">
        <v>432.52843050409064</v>
      </c>
      <c r="M73" s="40">
        <v>434.20167996120512</v>
      </c>
      <c r="N73" s="40">
        <v>436.27040451547293</v>
      </c>
      <c r="O73" s="40">
        <v>438.64142472678407</v>
      </c>
      <c r="P73" s="40">
        <v>440.84827785551391</v>
      </c>
      <c r="Q73" s="40">
        <v>443.35871719812445</v>
      </c>
      <c r="R73" s="40">
        <v>446.18349862051377</v>
      </c>
      <c r="S73" s="40">
        <v>456.45602727034935</v>
      </c>
      <c r="T73" s="40">
        <v>488.92154863949213</v>
      </c>
      <c r="U73" s="40">
        <v>469.90859829008303</v>
      </c>
      <c r="V73" s="40">
        <v>491.23368271128481</v>
      </c>
      <c r="W73" s="40">
        <v>527.42187327486351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1231.762713089536</v>
      </c>
      <c r="C75" s="40">
        <v>1257.2984454862378</v>
      </c>
      <c r="D75" s="40">
        <v>1280.0372786997548</v>
      </c>
      <c r="E75" s="40">
        <v>1300.7225010368745</v>
      </c>
      <c r="F75" s="40">
        <v>1319.9080228690696</v>
      </c>
      <c r="G75" s="40">
        <v>1337.3506004046164</v>
      </c>
      <c r="H75" s="40">
        <v>1354.9623087814516</v>
      </c>
      <c r="I75" s="40">
        <v>1370.0624127622691</v>
      </c>
      <c r="J75" s="40">
        <v>1378.7963304087623</v>
      </c>
      <c r="K75" s="40">
        <v>1384.1976443583192</v>
      </c>
      <c r="L75" s="40">
        <v>1390.8727829160807</v>
      </c>
      <c r="M75" s="40">
        <v>1402.2412596009526</v>
      </c>
      <c r="N75" s="40">
        <v>1411.8596147453047</v>
      </c>
      <c r="O75" s="40">
        <v>1420.6169364046004</v>
      </c>
      <c r="P75" s="40">
        <v>1431.2541098726663</v>
      </c>
      <c r="Q75" s="40">
        <v>1441.5318949577299</v>
      </c>
      <c r="R75" s="40">
        <v>1486.050993900875</v>
      </c>
      <c r="S75" s="40">
        <v>1523.5601934381195</v>
      </c>
      <c r="T75" s="40">
        <v>1630.3675219927209</v>
      </c>
      <c r="U75" s="40">
        <v>1565.9166426300492</v>
      </c>
      <c r="V75" s="40">
        <v>1590.8983065911973</v>
      </c>
      <c r="W75" s="40">
        <v>1694.2010624519285</v>
      </c>
      <c r="DA75" s="58" t="s">
        <v>1012</v>
      </c>
    </row>
    <row r="76" spans="1:105" ht="12" customHeight="1" x14ac:dyDescent="0.25">
      <c r="A76" s="28" t="s">
        <v>27</v>
      </c>
      <c r="B76" s="40">
        <v>513.65096019526732</v>
      </c>
      <c r="C76" s="40">
        <v>526.04910226226718</v>
      </c>
      <c r="D76" s="40">
        <v>537.50097500237121</v>
      </c>
      <c r="E76" s="40">
        <v>548.3579424994133</v>
      </c>
      <c r="F76" s="40">
        <v>558.74507962455709</v>
      </c>
      <c r="G76" s="40">
        <v>568.58785288607351</v>
      </c>
      <c r="H76" s="40">
        <v>578.71035925808337</v>
      </c>
      <c r="I76" s="40">
        <v>588.03553773257488</v>
      </c>
      <c r="J76" s="40">
        <v>594.59598089000212</v>
      </c>
      <c r="K76" s="40">
        <v>599.95921146165426</v>
      </c>
      <c r="L76" s="40">
        <v>605.91271706573309</v>
      </c>
      <c r="M76" s="40">
        <v>614.19595260288565</v>
      </c>
      <c r="N76" s="40">
        <v>621.91767572142703</v>
      </c>
      <c r="O76" s="40">
        <v>634.14201538208306</v>
      </c>
      <c r="P76" s="40">
        <v>656.88449801579907</v>
      </c>
      <c r="Q76" s="40">
        <v>670.19214521786603</v>
      </c>
      <c r="R76" s="40">
        <v>697.14621576857519</v>
      </c>
      <c r="S76" s="40">
        <v>721.3371539764928</v>
      </c>
      <c r="T76" s="40">
        <v>776.49819973536739</v>
      </c>
      <c r="U76" s="40">
        <v>750.33042639909513</v>
      </c>
      <c r="V76" s="40">
        <v>767.26254745092695</v>
      </c>
      <c r="W76" s="40">
        <v>818.03862767129942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454.28709739320345</v>
      </c>
      <c r="C78" s="41">
        <v>461.14188614682541</v>
      </c>
      <c r="D78" s="41">
        <v>467.63919983564773</v>
      </c>
      <c r="E78" s="41">
        <v>474.02772759214417</v>
      </c>
      <c r="F78" s="41">
        <v>480.61451362765439</v>
      </c>
      <c r="G78" s="41">
        <v>487.18770417294684</v>
      </c>
      <c r="H78" s="41">
        <v>494.51810301917004</v>
      </c>
      <c r="I78" s="41">
        <v>501.43372235176344</v>
      </c>
      <c r="J78" s="41">
        <v>506.06477509791921</v>
      </c>
      <c r="K78" s="41">
        <v>509.96329479023001</v>
      </c>
      <c r="L78" s="41">
        <v>514.52103420289575</v>
      </c>
      <c r="M78" s="41">
        <v>515.57033284512443</v>
      </c>
      <c r="N78" s="41">
        <v>516.41334783711125</v>
      </c>
      <c r="O78" s="41">
        <v>517.06093771593362</v>
      </c>
      <c r="P78" s="41">
        <v>518.97734924893848</v>
      </c>
      <c r="Q78" s="41">
        <v>520.91741484269414</v>
      </c>
      <c r="R78" s="41">
        <v>524.92824585165977</v>
      </c>
      <c r="S78" s="41">
        <v>531.90919368020127</v>
      </c>
      <c r="T78" s="41">
        <v>564.23751256191838</v>
      </c>
      <c r="U78" s="41">
        <v>538.69014139095714</v>
      </c>
      <c r="V78" s="41">
        <v>545.32382522364844</v>
      </c>
      <c r="W78" s="41">
        <v>577.34361853703888</v>
      </c>
      <c r="DA78" s="59" t="s">
        <v>1014</v>
      </c>
    </row>
    <row r="79" spans="1:105" ht="12" customHeight="1" x14ac:dyDescent="0.25">
      <c r="A79" s="32" t="s">
        <v>25</v>
      </c>
      <c r="B79" s="42">
        <v>35.663517751040459</v>
      </c>
      <c r="C79" s="42">
        <v>35.614533269836691</v>
      </c>
      <c r="D79" s="42">
        <v>35.510653649243814</v>
      </c>
      <c r="E79" s="42">
        <v>35.374477795282203</v>
      </c>
      <c r="F79" s="42">
        <v>35.231081594328053</v>
      </c>
      <c r="G79" s="42">
        <v>35.066189672311175</v>
      </c>
      <c r="H79" s="42">
        <v>34.935788821238795</v>
      </c>
      <c r="I79" s="42">
        <v>34.756883460669449</v>
      </c>
      <c r="J79" s="42">
        <v>34.405111321006046</v>
      </c>
      <c r="K79" s="42">
        <v>33.993989381459556</v>
      </c>
      <c r="L79" s="42">
        <v>33.618188976413798</v>
      </c>
      <c r="M79" s="42">
        <v>33.509691122348507</v>
      </c>
      <c r="N79" s="42">
        <v>33.378944039034671</v>
      </c>
      <c r="O79" s="42">
        <v>33.227481324148343</v>
      </c>
      <c r="P79" s="42">
        <v>33.149597492590011</v>
      </c>
      <c r="Q79" s="42">
        <v>33.065216685957729</v>
      </c>
      <c r="R79" s="42">
        <v>34.013390621845119</v>
      </c>
      <c r="S79" s="42">
        <v>34.986530383057669</v>
      </c>
      <c r="T79" s="42">
        <v>34.816436402258681</v>
      </c>
      <c r="U79" s="42">
        <v>34.576120948468223</v>
      </c>
      <c r="V79" s="42">
        <v>36.046564520673954</v>
      </c>
      <c r="W79" s="42">
        <v>38.252141061666507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49.829747278824108</v>
      </c>
      <c r="C83" s="29">
        <v>49.603326687435526</v>
      </c>
      <c r="D83" s="29">
        <v>49.327315754625161</v>
      </c>
      <c r="E83" s="29">
        <v>48.970725006815606</v>
      </c>
      <c r="F83" s="29">
        <v>48.558190482847635</v>
      </c>
      <c r="G83" s="29">
        <v>48.07266655396748</v>
      </c>
      <c r="H83" s="29">
        <v>47.71703978004436</v>
      </c>
      <c r="I83" s="29">
        <v>47.168596907269027</v>
      </c>
      <c r="J83" s="29">
        <v>46.103426726728316</v>
      </c>
      <c r="K83" s="29">
        <v>45.353626325053902</v>
      </c>
      <c r="L83" s="29">
        <v>44.17611174692896</v>
      </c>
      <c r="M83" s="29">
        <v>43.193481510955067</v>
      </c>
      <c r="N83" s="29">
        <v>42.027528170408516</v>
      </c>
      <c r="O83" s="29">
        <v>40.620469053390579</v>
      </c>
      <c r="P83" s="29">
        <v>39.280306804832733</v>
      </c>
      <c r="Q83" s="29">
        <v>37.705751336084667</v>
      </c>
      <c r="R83" s="29">
        <v>36.050022900274726</v>
      </c>
      <c r="S83" s="29">
        <v>34.484402874800885</v>
      </c>
      <c r="T83" s="29">
        <v>32.997199601368727</v>
      </c>
      <c r="U83" s="29">
        <v>31.964815228397924</v>
      </c>
      <c r="V83" s="29">
        <v>31.055122508040018</v>
      </c>
      <c r="W83" s="29">
        <v>29.865379237245065</v>
      </c>
      <c r="DA83" s="58" t="s">
        <v>1016</v>
      </c>
    </row>
    <row r="84" spans="1:105" ht="12" customHeight="1" x14ac:dyDescent="0.25">
      <c r="A84" s="28" t="s">
        <v>47</v>
      </c>
      <c r="B84" s="29">
        <v>796.17123615972946</v>
      </c>
      <c r="C84" s="29">
        <v>788.9539254889288</v>
      </c>
      <c r="D84" s="29">
        <v>781.28378335354125</v>
      </c>
      <c r="E84" s="29">
        <v>763.80447052533157</v>
      </c>
      <c r="F84" s="29">
        <v>754.99985342651223</v>
      </c>
      <c r="G84" s="29">
        <v>747.40779348267722</v>
      </c>
      <c r="H84" s="29">
        <v>725.25337073195476</v>
      </c>
      <c r="I84" s="29">
        <v>709.71465782182054</v>
      </c>
      <c r="J84" s="29">
        <v>680.26791904778997</v>
      </c>
      <c r="K84" s="29">
        <v>661.77210193871099</v>
      </c>
      <c r="L84" s="29">
        <v>637.25229661268031</v>
      </c>
      <c r="M84" s="29">
        <v>616.59961143039209</v>
      </c>
      <c r="N84" s="29">
        <v>594.09006221003574</v>
      </c>
      <c r="O84" s="29">
        <v>568.02854281549969</v>
      </c>
      <c r="P84" s="29">
        <v>544.00473792220225</v>
      </c>
      <c r="Q84" s="29">
        <v>517.72143477829741</v>
      </c>
      <c r="R84" s="29">
        <v>498.59905806560329</v>
      </c>
      <c r="S84" s="29">
        <v>485.56582340414525</v>
      </c>
      <c r="T84" s="29">
        <v>463.62363887986544</v>
      </c>
      <c r="U84" s="29">
        <v>454.58017048069445</v>
      </c>
      <c r="V84" s="29">
        <v>449.27990669894461</v>
      </c>
      <c r="W84" s="29">
        <v>428.55157031033099</v>
      </c>
      <c r="DA84" s="58" t="s">
        <v>1017</v>
      </c>
    </row>
    <row r="85" spans="1:105" ht="12" customHeight="1" x14ac:dyDescent="0.25">
      <c r="A85" s="28" t="s">
        <v>46</v>
      </c>
      <c r="B85" s="29">
        <v>1636.2150934385961</v>
      </c>
      <c r="C85" s="29">
        <v>1629.656205567775</v>
      </c>
      <c r="D85" s="29">
        <v>1621.5514257100481</v>
      </c>
      <c r="E85" s="29">
        <v>1611.4519037133716</v>
      </c>
      <c r="F85" s="29">
        <v>1598.4367162605552</v>
      </c>
      <c r="G85" s="29">
        <v>1585.8966476820274</v>
      </c>
      <c r="H85" s="29">
        <v>1573.5444786906651</v>
      </c>
      <c r="I85" s="29">
        <v>1559.687759405228</v>
      </c>
      <c r="J85" s="29">
        <v>1543.3765647764524</v>
      </c>
      <c r="K85" s="29">
        <v>1528.3040610492308</v>
      </c>
      <c r="L85" s="29">
        <v>1513.3742218298682</v>
      </c>
      <c r="M85" s="29">
        <v>1494.6849348972289</v>
      </c>
      <c r="N85" s="29">
        <v>1462.7510472351657</v>
      </c>
      <c r="O85" s="29">
        <v>1419.6642138746408</v>
      </c>
      <c r="P85" s="29">
        <v>1363.735090104012</v>
      </c>
      <c r="Q85" s="29">
        <v>1311.4973450011246</v>
      </c>
      <c r="R85" s="29">
        <v>1252.906893980869</v>
      </c>
      <c r="S85" s="29">
        <v>1207.2294386745525</v>
      </c>
      <c r="T85" s="29">
        <v>1168.9867587611045</v>
      </c>
      <c r="U85" s="29">
        <v>1124.7082027367628</v>
      </c>
      <c r="V85" s="29">
        <v>1078.0142100805447</v>
      </c>
      <c r="W85" s="29">
        <v>1026.5352605898165</v>
      </c>
      <c r="DA85" s="58" t="s">
        <v>1018</v>
      </c>
    </row>
    <row r="86" spans="1:105" ht="12" customHeight="1" x14ac:dyDescent="0.25">
      <c r="A86" s="28" t="s">
        <v>45</v>
      </c>
      <c r="B86" s="29">
        <v>749.10321957478402</v>
      </c>
      <c r="C86" s="29">
        <v>743.03709855910154</v>
      </c>
      <c r="D86" s="29">
        <v>735.06647029836074</v>
      </c>
      <c r="E86" s="29">
        <v>723.03743046009163</v>
      </c>
      <c r="F86" s="29">
        <v>708.13882829027455</v>
      </c>
      <c r="G86" s="29">
        <v>694.39249691232692</v>
      </c>
      <c r="H86" s="29">
        <v>685.4228946257183</v>
      </c>
      <c r="I86" s="29">
        <v>671.98015799162556</v>
      </c>
      <c r="J86" s="29">
        <v>651.52245137919954</v>
      </c>
      <c r="K86" s="29">
        <v>631.54837913332221</v>
      </c>
      <c r="L86" s="29">
        <v>613.57389456098485</v>
      </c>
      <c r="M86" s="29">
        <v>588.13987094848937</v>
      </c>
      <c r="N86" s="29">
        <v>564.29291792863683</v>
      </c>
      <c r="O86" s="29">
        <v>542.89502471536423</v>
      </c>
      <c r="P86" s="29">
        <v>526.01210949423853</v>
      </c>
      <c r="Q86" s="29">
        <v>511.24622888669188</v>
      </c>
      <c r="R86" s="29">
        <v>501.74477634819431</v>
      </c>
      <c r="S86" s="29">
        <v>494.09344663113075</v>
      </c>
      <c r="T86" s="29">
        <v>486.44330734105347</v>
      </c>
      <c r="U86" s="29">
        <v>479.93429517192834</v>
      </c>
      <c r="V86" s="29">
        <v>474.39237197149743</v>
      </c>
      <c r="W86" s="29">
        <v>471.37972212226651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414.0383997182546</v>
      </c>
      <c r="C88" s="29">
        <v>409.439281327743</v>
      </c>
      <c r="D88" s="29">
        <v>402.99284036062573</v>
      </c>
      <c r="E88" s="29">
        <v>394.30900785427991</v>
      </c>
      <c r="F88" s="29">
        <v>386.29731120254513</v>
      </c>
      <c r="G88" s="29">
        <v>378.51979816730898</v>
      </c>
      <c r="H88" s="29">
        <v>370.68608967476939</v>
      </c>
      <c r="I88" s="29">
        <v>361.17286569126475</v>
      </c>
      <c r="J88" s="29">
        <v>349.35977424746636</v>
      </c>
      <c r="K88" s="29">
        <v>339.22667202932126</v>
      </c>
      <c r="L88" s="29">
        <v>327.62527671788877</v>
      </c>
      <c r="M88" s="29">
        <v>314.08506635655419</v>
      </c>
      <c r="N88" s="29">
        <v>301.28974627361009</v>
      </c>
      <c r="O88" s="29">
        <v>281.62190587509974</v>
      </c>
      <c r="P88" s="29">
        <v>264.04454282844858</v>
      </c>
      <c r="Q88" s="29">
        <v>239.12019272851956</v>
      </c>
      <c r="R88" s="29">
        <v>210.52223451710509</v>
      </c>
      <c r="S88" s="29">
        <v>189.86597978465241</v>
      </c>
      <c r="T88" s="29">
        <v>175.39335196251071</v>
      </c>
      <c r="U88" s="29">
        <v>165.01864666453704</v>
      </c>
      <c r="V88" s="29">
        <v>157.06883877614314</v>
      </c>
      <c r="W88" s="29">
        <v>147.47598511614603</v>
      </c>
      <c r="DA88" s="58" t="s">
        <v>1020</v>
      </c>
    </row>
    <row r="89" spans="1:105" ht="12" customHeight="1" x14ac:dyDescent="0.25">
      <c r="A89" s="28" t="s">
        <v>27</v>
      </c>
      <c r="B89" s="29">
        <v>388.42863340513293</v>
      </c>
      <c r="C89" s="29">
        <v>377.53706965571752</v>
      </c>
      <c r="D89" s="29">
        <v>366.60869175717443</v>
      </c>
      <c r="E89" s="29">
        <v>356.11681064653828</v>
      </c>
      <c r="F89" s="29">
        <v>345.79006415128555</v>
      </c>
      <c r="G89" s="29">
        <v>335.28504521606021</v>
      </c>
      <c r="H89" s="29">
        <v>320.33211153238523</v>
      </c>
      <c r="I89" s="29">
        <v>305.04566174515332</v>
      </c>
      <c r="J89" s="29">
        <v>290.95880970328045</v>
      </c>
      <c r="K89" s="29">
        <v>277.09997984876111</v>
      </c>
      <c r="L89" s="29">
        <v>264.23678630587182</v>
      </c>
      <c r="M89" s="29">
        <v>252.30876352953226</v>
      </c>
      <c r="N89" s="29">
        <v>237.67472671456682</v>
      </c>
      <c r="O89" s="29">
        <v>223.15228315782164</v>
      </c>
      <c r="P89" s="29">
        <v>206.2696681188155</v>
      </c>
      <c r="Q89" s="29">
        <v>193.3168486586361</v>
      </c>
      <c r="R89" s="29">
        <v>183.67985524111162</v>
      </c>
      <c r="S89" s="29">
        <v>176.23386959136212</v>
      </c>
      <c r="T89" s="29">
        <v>171.30786396143122</v>
      </c>
      <c r="U89" s="29">
        <v>168.09930266630164</v>
      </c>
      <c r="V89" s="29">
        <v>165.96031036247115</v>
      </c>
      <c r="W89" s="29">
        <v>164.12355510061238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75.041374541992795</v>
      </c>
      <c r="C91" s="31">
        <v>74.396331954836654</v>
      </c>
      <c r="D91" s="31">
        <v>73.164570412668894</v>
      </c>
      <c r="E91" s="31">
        <v>71.484967987769494</v>
      </c>
      <c r="F91" s="31">
        <v>69.53048328704007</v>
      </c>
      <c r="G91" s="31">
        <v>67.604584036294483</v>
      </c>
      <c r="H91" s="31">
        <v>65.798750011891912</v>
      </c>
      <c r="I91" s="31">
        <v>63.870444142358757</v>
      </c>
      <c r="J91" s="31">
        <v>61.587948201686572</v>
      </c>
      <c r="K91" s="31">
        <v>59.633326368326074</v>
      </c>
      <c r="L91" s="31">
        <v>57.568286868812201</v>
      </c>
      <c r="M91" s="31">
        <v>55.387834202864227</v>
      </c>
      <c r="N91" s="31">
        <v>53.16323307458498</v>
      </c>
      <c r="O91" s="31">
        <v>51.168303547923202</v>
      </c>
      <c r="P91" s="31">
        <v>49.305163269961731</v>
      </c>
      <c r="Q91" s="31">
        <v>46.272014661032927</v>
      </c>
      <c r="R91" s="31">
        <v>43.032006304665053</v>
      </c>
      <c r="S91" s="31">
        <v>39.942847996564019</v>
      </c>
      <c r="T91" s="31">
        <v>36.751247109144344</v>
      </c>
      <c r="U91" s="31">
        <v>33.558589553021172</v>
      </c>
      <c r="V91" s="31">
        <v>30.851768148057317</v>
      </c>
      <c r="W91" s="31">
        <v>27.899197492344797</v>
      </c>
      <c r="DA91" s="59" t="s">
        <v>1022</v>
      </c>
    </row>
    <row r="92" spans="1:105" ht="12" customHeight="1" x14ac:dyDescent="0.25">
      <c r="A92" s="32" t="s">
        <v>25</v>
      </c>
      <c r="B92" s="33">
        <v>11017.016791440868</v>
      </c>
      <c r="C92" s="33">
        <v>10761.680990901834</v>
      </c>
      <c r="D92" s="33">
        <v>10526.783227049371</v>
      </c>
      <c r="E92" s="33">
        <v>10228.746422615764</v>
      </c>
      <c r="F92" s="33">
        <v>9933.4960922137743</v>
      </c>
      <c r="G92" s="33">
        <v>9664.9669055099694</v>
      </c>
      <c r="H92" s="33">
        <v>9441.4280988176397</v>
      </c>
      <c r="I92" s="33">
        <v>9252.7066782035363</v>
      </c>
      <c r="J92" s="33">
        <v>9053.7849750526493</v>
      </c>
      <c r="K92" s="33">
        <v>8916.5905033125036</v>
      </c>
      <c r="L92" s="33">
        <v>8785.2613711062495</v>
      </c>
      <c r="M92" s="33">
        <v>8639.3104341987309</v>
      </c>
      <c r="N92" s="33">
        <v>8433.2833934533937</v>
      </c>
      <c r="O92" s="33">
        <v>8198.092963044739</v>
      </c>
      <c r="P92" s="33">
        <v>8002.5243054141083</v>
      </c>
      <c r="Q92" s="33">
        <v>7834.1623733213164</v>
      </c>
      <c r="R92" s="33">
        <v>7662.8714015609567</v>
      </c>
      <c r="S92" s="33">
        <v>7515.8434752654975</v>
      </c>
      <c r="T92" s="33">
        <v>7348.6056214400687</v>
      </c>
      <c r="U92" s="33">
        <v>7216.6690425273555</v>
      </c>
      <c r="V92" s="33">
        <v>7062.6276455700827</v>
      </c>
      <c r="W92" s="33">
        <v>6870.9253185959351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44.782348620272842</v>
      </c>
      <c r="D96" s="29">
        <v>43.657328641106325</v>
      </c>
      <c r="E96" s="29">
        <v>42.485410724584661</v>
      </c>
      <c r="F96" s="29">
        <v>41.289231958842443</v>
      </c>
      <c r="G96" s="29">
        <v>39.817324781212513</v>
      </c>
      <c r="H96" s="29">
        <v>38.327294181014231</v>
      </c>
      <c r="I96" s="29">
        <v>37.200206222012099</v>
      </c>
      <c r="J96" s="29">
        <v>35.930489686974596</v>
      </c>
      <c r="K96" s="29">
        <v>34.269106524446066</v>
      </c>
      <c r="L96" s="29">
        <v>33.088708241054455</v>
      </c>
      <c r="M96" s="29">
        <v>32.10599279321373</v>
      </c>
      <c r="N96" s="29">
        <v>30.725364988247183</v>
      </c>
      <c r="O96" s="29">
        <v>29.38468806591041</v>
      </c>
      <c r="P96" s="29">
        <v>27.854785134644146</v>
      </c>
      <c r="Q96" s="29">
        <v>25.974870000402927</v>
      </c>
      <c r="R96" s="29">
        <v>25.278735255975192</v>
      </c>
      <c r="S96" s="29">
        <v>24.81684480404704</v>
      </c>
      <c r="T96" s="29">
        <v>24.368453450202033</v>
      </c>
      <c r="U96" s="29">
        <v>23.89448209674028</v>
      </c>
      <c r="V96" s="29">
        <v>23.892942962129876</v>
      </c>
      <c r="W96" s="29">
        <v>23.761584853851783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692.49863220410066</v>
      </c>
      <c r="D97" s="29">
        <v>659.25501221452043</v>
      </c>
      <c r="E97" s="29">
        <v>623.55660971132681</v>
      </c>
      <c r="F97" s="29">
        <v>604.83019866401355</v>
      </c>
      <c r="G97" s="29">
        <v>586.1501364137124</v>
      </c>
      <c r="H97" s="29">
        <v>564.5580378289543</v>
      </c>
      <c r="I97" s="29">
        <v>541.02925531619883</v>
      </c>
      <c r="J97" s="29">
        <v>508.12911080762461</v>
      </c>
      <c r="K97" s="29">
        <v>484.29854970331525</v>
      </c>
      <c r="L97" s="29">
        <v>457.77872329351106</v>
      </c>
      <c r="M97" s="29">
        <v>442.57712253799326</v>
      </c>
      <c r="N97" s="29">
        <v>429.31438086769998</v>
      </c>
      <c r="O97" s="29">
        <v>416.54624139290053</v>
      </c>
      <c r="P97" s="29">
        <v>412.82884865797956</v>
      </c>
      <c r="Q97" s="29">
        <v>405.44968241633944</v>
      </c>
      <c r="R97" s="29">
        <v>400.56846422071345</v>
      </c>
      <c r="S97" s="29">
        <v>394.54470231662458</v>
      </c>
      <c r="T97" s="29">
        <v>387.83579267703425</v>
      </c>
      <c r="U97" s="29">
        <v>381.1158761827993</v>
      </c>
      <c r="V97" s="29">
        <v>374.49906775465922</v>
      </c>
      <c r="W97" s="29">
        <v>372.26146900773023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1583.9270521976123</v>
      </c>
      <c r="D98" s="29">
        <v>1568.6768694752875</v>
      </c>
      <c r="E98" s="29">
        <v>1552.7597105367106</v>
      </c>
      <c r="F98" s="29">
        <v>1529.6630880244829</v>
      </c>
      <c r="G98" s="29">
        <v>1513.1109123805541</v>
      </c>
      <c r="H98" s="29">
        <v>1500.0168509956845</v>
      </c>
      <c r="I98" s="29">
        <v>1486.3429840770527</v>
      </c>
      <c r="J98" s="29">
        <v>1470.4334367161191</v>
      </c>
      <c r="K98" s="29">
        <v>1458.9891827470394</v>
      </c>
      <c r="L98" s="29">
        <v>1443.4564489872369</v>
      </c>
      <c r="M98" s="29">
        <v>1402.2097729577208</v>
      </c>
      <c r="N98" s="29">
        <v>1329.5261491827239</v>
      </c>
      <c r="O98" s="29">
        <v>1226.691335036757</v>
      </c>
      <c r="P98" s="29">
        <v>1109.8407702824259</v>
      </c>
      <c r="Q98" s="29">
        <v>1002.2730742707221</v>
      </c>
      <c r="R98" s="29">
        <v>946.86428888903492</v>
      </c>
      <c r="S98" s="29">
        <v>920.59377722080853</v>
      </c>
      <c r="T98" s="29">
        <v>905.31040756284244</v>
      </c>
      <c r="U98" s="29">
        <v>884.31737077357866</v>
      </c>
      <c r="V98" s="29">
        <v>874.23495433751805</v>
      </c>
      <c r="W98" s="29">
        <v>860.34794623603159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663.61819442085346</v>
      </c>
      <c r="D99" s="29">
        <v>634.90876699899786</v>
      </c>
      <c r="E99" s="29">
        <v>610.3971315437243</v>
      </c>
      <c r="F99" s="29">
        <v>591.2704854545957</v>
      </c>
      <c r="G99" s="29">
        <v>574.44931299043697</v>
      </c>
      <c r="H99" s="29">
        <v>560.94982232369307</v>
      </c>
      <c r="I99" s="29">
        <v>545.19481836873842</v>
      </c>
      <c r="J99" s="29">
        <v>528.02169388821801</v>
      </c>
      <c r="K99" s="29">
        <v>507.21704923840304</v>
      </c>
      <c r="L99" s="29">
        <v>495.87620050908396</v>
      </c>
      <c r="M99" s="29">
        <v>485.02373014577245</v>
      </c>
      <c r="N99" s="29">
        <v>480.00751079908798</v>
      </c>
      <c r="O99" s="29">
        <v>474.62369027469163</v>
      </c>
      <c r="P99" s="29">
        <v>470.85355760394003</v>
      </c>
      <c r="Q99" s="29">
        <v>469.61367335827089</v>
      </c>
      <c r="R99" s="29">
        <v>465.16936763517413</v>
      </c>
      <c r="S99" s="29">
        <v>459.38741253465525</v>
      </c>
      <c r="T99" s="29">
        <v>452.2314135553242</v>
      </c>
      <c r="U99" s="29">
        <v>445.32553232752366</v>
      </c>
      <c r="V99" s="29">
        <v>438.51301266112807</v>
      </c>
      <c r="W99" s="29">
        <v>435.72768365525633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384.50931028619959</v>
      </c>
      <c r="D101" s="29">
        <v>373.16806516949754</v>
      </c>
      <c r="E101" s="29">
        <v>364.4780095414564</v>
      </c>
      <c r="F101" s="29">
        <v>358.62072303901783</v>
      </c>
      <c r="G101" s="29">
        <v>353.12822800821721</v>
      </c>
      <c r="H101" s="29">
        <v>343.86579312719027</v>
      </c>
      <c r="I101" s="29">
        <v>331.15253590644448</v>
      </c>
      <c r="J101" s="29">
        <v>319.58818680875828</v>
      </c>
      <c r="K101" s="29">
        <v>307.68861285716213</v>
      </c>
      <c r="L101" s="29">
        <v>285.98969217516856</v>
      </c>
      <c r="M101" s="29">
        <v>263.27693823113765</v>
      </c>
      <c r="N101" s="29">
        <v>248.23787963626111</v>
      </c>
      <c r="O101" s="29">
        <v>232.39357773685737</v>
      </c>
      <c r="P101" s="29">
        <v>209.77352379474132</v>
      </c>
      <c r="Q101" s="29">
        <v>173.16980713486163</v>
      </c>
      <c r="R101" s="29">
        <v>155.30751301549455</v>
      </c>
      <c r="S101" s="29">
        <v>144.62510493450523</v>
      </c>
      <c r="T101" s="29">
        <v>140.88756522544057</v>
      </c>
      <c r="U101" s="29">
        <v>137.27238426527964</v>
      </c>
      <c r="V101" s="29">
        <v>129.04907949837082</v>
      </c>
      <c r="W101" s="29">
        <v>127.8981281428086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362.9950072912448</v>
      </c>
      <c r="D102" s="29">
        <v>348.95167210432476</v>
      </c>
      <c r="E102" s="29">
        <v>335.9745675738381</v>
      </c>
      <c r="F102" s="29">
        <v>324.11942567341202</v>
      </c>
      <c r="G102" s="29">
        <v>313.06869718629957</v>
      </c>
      <c r="H102" s="29">
        <v>297.75925329953458</v>
      </c>
      <c r="I102" s="29">
        <v>283.47501606585934</v>
      </c>
      <c r="J102" s="29">
        <v>267.24666077719849</v>
      </c>
      <c r="K102" s="29">
        <v>251.80174779728242</v>
      </c>
      <c r="L102" s="29">
        <v>235.13368271367233</v>
      </c>
      <c r="M102" s="29">
        <v>228.02134618654645</v>
      </c>
      <c r="N102" s="29">
        <v>213.8032709167542</v>
      </c>
      <c r="O102" s="29">
        <v>198.70899674355303</v>
      </c>
      <c r="P102" s="29">
        <v>180.40599713063625</v>
      </c>
      <c r="Q102" s="29">
        <v>172.29853112165517</v>
      </c>
      <c r="R102" s="29">
        <v>170.10627300831092</v>
      </c>
      <c r="S102" s="29">
        <v>169.02983595389449</v>
      </c>
      <c r="T102" s="29">
        <v>167.23239537906039</v>
      </c>
      <c r="U102" s="29">
        <v>163.63633129146939</v>
      </c>
      <c r="V102" s="29">
        <v>161.7547160961594</v>
      </c>
      <c r="W102" s="29">
        <v>160.36086927552293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72.570471965421177</v>
      </c>
      <c r="D104" s="31">
        <v>70.37339515467437</v>
      </c>
      <c r="E104" s="31">
        <v>68.45248960379584</v>
      </c>
      <c r="F104" s="31">
        <v>66.371799264126722</v>
      </c>
      <c r="G104" s="31">
        <v>64.542165359813353</v>
      </c>
      <c r="H104" s="31">
        <v>62.416854442232932</v>
      </c>
      <c r="I104" s="31">
        <v>60.848865533791425</v>
      </c>
      <c r="J104" s="31">
        <v>58.007570525451158</v>
      </c>
      <c r="K104" s="31">
        <v>56.73924354862357</v>
      </c>
      <c r="L104" s="31">
        <v>53.992787784573913</v>
      </c>
      <c r="M104" s="31">
        <v>51.051163198913379</v>
      </c>
      <c r="N104" s="31">
        <v>48.679387808882481</v>
      </c>
      <c r="O104" s="31">
        <v>45.602964200717061</v>
      </c>
      <c r="P104" s="31">
        <v>42.886664915778312</v>
      </c>
      <c r="Q104" s="31">
        <v>38.094604886300715</v>
      </c>
      <c r="R104" s="31">
        <v>31.194468313071155</v>
      </c>
      <c r="S104" s="31">
        <v>24.734366498300179</v>
      </c>
      <c r="T104" s="31">
        <v>19.299950963308117</v>
      </c>
      <c r="U104" s="31">
        <v>15.365565476858562</v>
      </c>
      <c r="V104" s="31">
        <v>13.646379710279458</v>
      </c>
      <c r="W104" s="31">
        <v>12.841322714726148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9642.3729148415077</v>
      </c>
      <c r="D105" s="33">
        <v>9451.6456697059239</v>
      </c>
      <c r="E105" s="33">
        <v>9301.9592301290086</v>
      </c>
      <c r="F105" s="33">
        <v>9194.2020366982069</v>
      </c>
      <c r="G105" s="33">
        <v>9061.9582866782494</v>
      </c>
      <c r="H105" s="33">
        <v>8886.7276917372274</v>
      </c>
      <c r="I105" s="33">
        <v>8750.5119264100886</v>
      </c>
      <c r="J105" s="33">
        <v>8605.5599328705521</v>
      </c>
      <c r="K105" s="33">
        <v>8414.4748504645704</v>
      </c>
      <c r="L105" s="33">
        <v>8301.8972385089819</v>
      </c>
      <c r="M105" s="33">
        <v>8037.7722890702489</v>
      </c>
      <c r="N105" s="33">
        <v>7788.0800203199497</v>
      </c>
      <c r="O105" s="33">
        <v>7636.0313976960251</v>
      </c>
      <c r="P105" s="33">
        <v>7401.4623752320731</v>
      </c>
      <c r="Q105" s="33">
        <v>7226.7181438796797</v>
      </c>
      <c r="R105" s="33">
        <v>7114.9711736053368</v>
      </c>
      <c r="S105" s="33">
        <v>6983.1447108335124</v>
      </c>
      <c r="T105" s="33">
        <v>6842.3638320275895</v>
      </c>
      <c r="U105" s="33">
        <v>6700.2146680842052</v>
      </c>
      <c r="V105" s="33">
        <v>6562.179927541888</v>
      </c>
      <c r="W105" s="33">
        <v>6463.6302658083423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1.1999998540115082</v>
      </c>
      <c r="C109" s="43">
        <f>C31/RES_summary!C$6</f>
        <v>1.1944996681693054</v>
      </c>
      <c r="D109" s="43">
        <f>D31/RES_summary!D$6</f>
        <v>1.1899996979606451</v>
      </c>
      <c r="E109" s="43">
        <f>E31/RES_summary!E$6</f>
        <v>1.1860003369531162</v>
      </c>
      <c r="F109" s="43">
        <f>F31/RES_summary!F$6</f>
        <v>1.1837140610343644</v>
      </c>
      <c r="G109" s="43">
        <f>G31/RES_summary!G$6</f>
        <v>1.1842856424832879</v>
      </c>
      <c r="H109" s="43">
        <f>H31/RES_summary!H$6</f>
        <v>1.1819997634660113</v>
      </c>
      <c r="I109" s="43">
        <f>I31/RES_summary!I$6</f>
        <v>1.176500173008616</v>
      </c>
      <c r="J109" s="43">
        <f>J31/RES_summary!J$6</f>
        <v>1.1700002595027621</v>
      </c>
      <c r="K109" s="43">
        <f>K31/RES_summary!K$6</f>
        <v>1.1630002736210079</v>
      </c>
      <c r="L109" s="43">
        <f>L31/RES_summary!L$6</f>
        <v>1.1635124094137497</v>
      </c>
      <c r="M109" s="43">
        <f>M31/RES_summary!M$6</f>
        <v>1.1665692747978766</v>
      </c>
      <c r="N109" s="43">
        <f>N31/RES_summary!N$6</f>
        <v>1.1728873073606176</v>
      </c>
      <c r="O109" s="43">
        <f>O31/RES_summary!O$6</f>
        <v>1.1774832674432745</v>
      </c>
      <c r="P109" s="43">
        <f>P31/RES_summary!P$6</f>
        <v>1.1840568562901885</v>
      </c>
      <c r="Q109" s="43">
        <f>Q31/RES_summary!Q$6</f>
        <v>1.1882181369906175</v>
      </c>
      <c r="R109" s="43">
        <f>R31/RES_summary!R$6</f>
        <v>1.1973552628779336</v>
      </c>
      <c r="S109" s="43">
        <f>S31/RES_summary!S$6</f>
        <v>1.2062316461926945</v>
      </c>
      <c r="T109" s="43">
        <f>T31/RES_summary!T$6</f>
        <v>1.2151476184106036</v>
      </c>
      <c r="U109" s="43">
        <f>U31/RES_summary!U$6</f>
        <v>1.2238420722261218</v>
      </c>
      <c r="V109" s="43">
        <f>V31/RES_summary!V$6</f>
        <v>1.2332509077566847</v>
      </c>
      <c r="W109" s="43">
        <f>W31/RES_summary!W$6</f>
        <v>1.2442564062944192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0.77000024088101138</v>
      </c>
      <c r="C110" s="43">
        <f>C32/RES_summary!C$6</f>
        <v>0.77999991209782926</v>
      </c>
      <c r="D110" s="43">
        <f>D32/RES_summary!D$6</f>
        <v>0.77999969059383145</v>
      </c>
      <c r="E110" s="43">
        <f>E32/RES_summary!E$6</f>
        <v>0.81999979309896376</v>
      </c>
      <c r="F110" s="43">
        <f>F32/RES_summary!F$6</f>
        <v>0.81000010405780853</v>
      </c>
      <c r="G110" s="43">
        <f>G32/RES_summary!G$6</f>
        <v>0.78999987247031744</v>
      </c>
      <c r="H110" s="43">
        <f>H32/RES_summary!H$6</f>
        <v>0.85000034784410095</v>
      </c>
      <c r="I110" s="43">
        <f>I32/RES_summary!I$6</f>
        <v>0.86000032954022076</v>
      </c>
      <c r="J110" s="43">
        <f>J32/RES_summary!J$6</f>
        <v>0.88999983208644795</v>
      </c>
      <c r="K110" s="43">
        <f>K32/RES_summary!K$6</f>
        <v>0.89610186409128922</v>
      </c>
      <c r="L110" s="43">
        <f>L32/RES_summary!L$6</f>
        <v>0.90110850589214397</v>
      </c>
      <c r="M110" s="43">
        <f>M32/RES_summary!M$6</f>
        <v>0.90459717776025317</v>
      </c>
      <c r="N110" s="43">
        <f>N32/RES_summary!N$6</f>
        <v>0.90672937877490578</v>
      </c>
      <c r="O110" s="43">
        <f>O32/RES_summary!O$6</f>
        <v>0.90926751516848048</v>
      </c>
      <c r="P110" s="43">
        <f>P32/RES_summary!P$6</f>
        <v>0.91142433006184043</v>
      </c>
      <c r="Q110" s="43">
        <f>Q32/RES_summary!Q$6</f>
        <v>0.91389353467361356</v>
      </c>
      <c r="R110" s="43">
        <f>R32/RES_summary!R$6</f>
        <v>0.91749672485432821</v>
      </c>
      <c r="S110" s="43">
        <f>S32/RES_summary!S$6</f>
        <v>0.92099195518432675</v>
      </c>
      <c r="T110" s="43">
        <f>T32/RES_summary!T$6</f>
        <v>0.92442197191070752</v>
      </c>
      <c r="U110" s="43">
        <f>U32/RES_summary!U$6</f>
        <v>0.9278094378186833</v>
      </c>
      <c r="V110" s="43">
        <f>V32/RES_summary!V$6</f>
        <v>0.93119394782235565</v>
      </c>
      <c r="W110" s="43">
        <f>W32/RES_summary!W$6</f>
        <v>0.93477104759218743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9.0301181557857785E-3</v>
      </c>
      <c r="C111" s="43">
        <f>C33/RES_summary!C$6</f>
        <v>9.6941443968958808E-3</v>
      </c>
      <c r="D111" s="43">
        <f>D33/RES_summary!D$6</f>
        <v>1.0459401858941729E-2</v>
      </c>
      <c r="E111" s="43">
        <f>E33/RES_summary!E$6</f>
        <v>1.1381034859868884E-2</v>
      </c>
      <c r="F111" s="43">
        <f>F33/RES_summary!F$6</f>
        <v>1.2564980385103085E-2</v>
      </c>
      <c r="G111" s="43">
        <f>G33/RES_summary!G$6</f>
        <v>1.365767882474646E-2</v>
      </c>
      <c r="H111" s="43">
        <f>H33/RES_summary!H$6</f>
        <v>1.501063243468454E-2</v>
      </c>
      <c r="I111" s="43">
        <f>I33/RES_summary!I$6</f>
        <v>1.6444841636308428E-2</v>
      </c>
      <c r="J111" s="43">
        <f>J33/RES_summary!J$6</f>
        <v>1.7684349999007785E-2</v>
      </c>
      <c r="K111" s="43">
        <f>K33/RES_summary!K$6</f>
        <v>1.9497231032476116E-2</v>
      </c>
      <c r="L111" s="43">
        <f>L33/RES_summary!L$6</f>
        <v>2.0835502589807219E-2</v>
      </c>
      <c r="M111" s="43">
        <f>M33/RES_summary!M$6</f>
        <v>2.2884913526002863E-2</v>
      </c>
      <c r="N111" s="43">
        <f>N33/RES_summary!N$6</f>
        <v>2.6210768581048476E-2</v>
      </c>
      <c r="O111" s="43">
        <f>O33/RES_summary!O$6</f>
        <v>2.9412282090523687E-2</v>
      </c>
      <c r="P111" s="43">
        <f>P33/RES_summary!P$6</f>
        <v>3.359612958803803E-2</v>
      </c>
      <c r="Q111" s="43">
        <f>Q33/RES_summary!Q$6</f>
        <v>3.6220296611368448E-2</v>
      </c>
      <c r="R111" s="43">
        <f>R33/RES_summary!R$6</f>
        <v>3.9387616149887686E-2</v>
      </c>
      <c r="S111" s="43">
        <f>S33/RES_summary!S$6</f>
        <v>4.2238711122692965E-2</v>
      </c>
      <c r="T111" s="43">
        <f>T33/RES_summary!T$6</f>
        <v>4.5228508706474393E-2</v>
      </c>
      <c r="U111" s="43">
        <f>U33/RES_summary!U$6</f>
        <v>4.8545768256746266E-2</v>
      </c>
      <c r="V111" s="43">
        <f>V33/RES_summary!V$6</f>
        <v>5.2497137389003377E-2</v>
      </c>
      <c r="W111" s="43">
        <f>W33/RES_summary!W$6</f>
        <v>5.7524822210937597E-2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3.1764176030003553E-2</v>
      </c>
      <c r="C112" s="43">
        <f>C34/RES_summary!C$6</f>
        <v>3.2742826084090147E-2</v>
      </c>
      <c r="D112" s="43">
        <f>D34/RES_summary!D$6</f>
        <v>3.3792310372694465E-2</v>
      </c>
      <c r="E112" s="43">
        <f>E34/RES_summary!E$6</f>
        <v>3.5513085012680079E-2</v>
      </c>
      <c r="F112" s="43">
        <f>F34/RES_summary!F$6</f>
        <v>3.7952112596495037E-2</v>
      </c>
      <c r="G112" s="43">
        <f>G34/RES_summary!G$6</f>
        <v>4.003531822031578E-2</v>
      </c>
      <c r="H112" s="43">
        <f>H34/RES_summary!H$6</f>
        <v>4.1233439722095755E-2</v>
      </c>
      <c r="I112" s="43">
        <f>I34/RES_summary!I$6</f>
        <v>4.2892798212322766E-2</v>
      </c>
      <c r="J112" s="43">
        <f>J34/RES_summary!J$6</f>
        <v>4.4764989719111158E-2</v>
      </c>
      <c r="K112" s="43">
        <f>K34/RES_summary!K$6</f>
        <v>4.8000061661072208E-2</v>
      </c>
      <c r="L112" s="43">
        <f>L34/RES_summary!L$6</f>
        <v>4.9434726597681146E-2</v>
      </c>
      <c r="M112" s="43">
        <f>M34/RES_summary!M$6</f>
        <v>5.5780508162871972E-2</v>
      </c>
      <c r="N112" s="43">
        <f>N34/RES_summary!N$6</f>
        <v>6.3405214977096752E-2</v>
      </c>
      <c r="O112" s="43">
        <f>O34/RES_summary!O$6</f>
        <v>7.1281800653317351E-2</v>
      </c>
      <c r="P112" s="43">
        <f>P34/RES_summary!P$6</f>
        <v>7.874057779281915E-2</v>
      </c>
      <c r="Q112" s="43">
        <f>Q34/RES_summary!Q$6</f>
        <v>8.533675630163419E-2</v>
      </c>
      <c r="R112" s="43">
        <f>R34/RES_summary!R$6</f>
        <v>9.3746675461180054E-2</v>
      </c>
      <c r="S112" s="43">
        <f>S34/RES_summary!S$6</f>
        <v>0.10214782405946979</v>
      </c>
      <c r="T112" s="43">
        <f>T34/RES_summary!T$6</f>
        <v>0.11114980827120872</v>
      </c>
      <c r="U112" s="43">
        <f>U34/RES_summary!U$6</f>
        <v>0.11468842087686804</v>
      </c>
      <c r="V112" s="43">
        <f>V34/RES_summary!V$6</f>
        <v>0.11917883292535135</v>
      </c>
      <c r="W112" s="43">
        <f>W34/RES_summary!W$6</f>
        <v>0.11803513551423249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0.20432185146606244</v>
      </c>
      <c r="C114" s="43">
        <f>C36/RES_summary!C$6</f>
        <v>0.21980551589557196</v>
      </c>
      <c r="D114" s="43">
        <f>D36/RES_summary!D$6</f>
        <v>0.23992759985934572</v>
      </c>
      <c r="E114" s="43">
        <f>E36/RES_summary!E$6</f>
        <v>0.27284995918753696</v>
      </c>
      <c r="F114" s="43">
        <f>F36/RES_summary!F$6</f>
        <v>0.30444735760971475</v>
      </c>
      <c r="G114" s="43">
        <f>G36/RES_summary!G$6</f>
        <v>0.33698359033409697</v>
      </c>
      <c r="H114" s="43">
        <f>H36/RES_summary!H$6</f>
        <v>0.37067150877266025</v>
      </c>
      <c r="I114" s="43">
        <f>I36/RES_summary!I$6</f>
        <v>0.40550381335952468</v>
      </c>
      <c r="J114" s="43">
        <f>J36/RES_summary!J$6</f>
        <v>0.44263672966921064</v>
      </c>
      <c r="K114" s="43">
        <f>K36/RES_summary!K$6</f>
        <v>0.50287489828796017</v>
      </c>
      <c r="L114" s="43">
        <f>L36/RES_summary!L$6</f>
        <v>0.54770590346200643</v>
      </c>
      <c r="M114" s="43">
        <f>M36/RES_summary!M$6</f>
        <v>0.58702052493505297</v>
      </c>
      <c r="N114" s="43">
        <f>N36/RES_summary!N$6</f>
        <v>0.61437215245500421</v>
      </c>
      <c r="O114" s="43">
        <f>O36/RES_summary!O$6</f>
        <v>0.7103482860765159</v>
      </c>
      <c r="P114" s="43">
        <f>P36/RES_summary!P$6</f>
        <v>0.81483655836032576</v>
      </c>
      <c r="Q114" s="43">
        <f>Q36/RES_summary!Q$6</f>
        <v>0.97194099155594105</v>
      </c>
      <c r="R114" s="43">
        <f>R36/RES_summary!R$6</f>
        <v>1.2221252263194895</v>
      </c>
      <c r="S114" s="43">
        <f>S36/RES_summary!S$6</f>
        <v>1.4575224767560593</v>
      </c>
      <c r="T114" s="43">
        <f>T36/RES_summary!T$6</f>
        <v>1.7013337579956667</v>
      </c>
      <c r="U114" s="43">
        <f>U36/RES_summary!U$6</f>
        <v>1.921695265326153</v>
      </c>
      <c r="V114" s="43">
        <f>V36/RES_summary!V$6</f>
        <v>2.1339697977266363</v>
      </c>
      <c r="W114" s="43">
        <f>W36/RES_summary!W$6</f>
        <v>2.2336763387549392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7.4212890123884476E-2</v>
      </c>
      <c r="C115" s="43">
        <f>C37/RES_summary!C$6</f>
        <v>0.105953776903113</v>
      </c>
      <c r="D115" s="43">
        <f>D37/RES_summary!D$6</f>
        <v>0.14017895910795541</v>
      </c>
      <c r="E115" s="43">
        <f>E37/RES_summary!E$6</f>
        <v>0.17476501705699513</v>
      </c>
      <c r="F115" s="43">
        <f>F37/RES_summary!F$6</f>
        <v>0.21320426175225296</v>
      </c>
      <c r="G115" s="43">
        <f>G37/RES_summary!G$6</f>
        <v>0.26159436578717449</v>
      </c>
      <c r="H115" s="43">
        <f>H37/RES_summary!H$6</f>
        <v>0.30973374971892281</v>
      </c>
      <c r="I115" s="43">
        <f>I37/RES_summary!I$6</f>
        <v>0.38174847818695923</v>
      </c>
      <c r="J115" s="43">
        <f>J37/RES_summary!J$6</f>
        <v>0.4447665313400167</v>
      </c>
      <c r="K115" s="43">
        <f>K37/RES_summary!K$6</f>
        <v>0.53798825902484049</v>
      </c>
      <c r="L115" s="43">
        <f>L37/RES_summary!L$6</f>
        <v>0.59479467785208961</v>
      </c>
      <c r="M115" s="43">
        <f>M37/RES_summary!M$6</f>
        <v>0.64486906290326307</v>
      </c>
      <c r="N115" s="43">
        <f>N37/RES_summary!N$6</f>
        <v>0.70536555967812498</v>
      </c>
      <c r="O115" s="43">
        <f>O37/RES_summary!O$6</f>
        <v>0.76492986763833803</v>
      </c>
      <c r="P115" s="43">
        <f>P37/RES_summary!P$6</f>
        <v>0.87517151761536083</v>
      </c>
      <c r="Q115" s="43">
        <f>Q37/RES_summary!Q$6</f>
        <v>1.0218095828984735</v>
      </c>
      <c r="R115" s="43">
        <f>R37/RES_summary!R$6</f>
        <v>1.1813010600274172</v>
      </c>
      <c r="S115" s="43">
        <f>S37/RES_summary!S$6</f>
        <v>1.3437258124443421</v>
      </c>
      <c r="T115" s="43">
        <f>T37/RES_summary!T$6</f>
        <v>1.5233060613966909</v>
      </c>
      <c r="U115" s="43">
        <f>U37/RES_summary!U$6</f>
        <v>1.6756825840934011</v>
      </c>
      <c r="V115" s="43">
        <f>V37/RES_summary!V$6</f>
        <v>1.827728175251266</v>
      </c>
      <c r="W115" s="43">
        <f>W37/RES_summary!W$6</f>
        <v>1.8677264724797269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6.1685672357352193</v>
      </c>
      <c r="C117" s="44">
        <f>C39/RES_summary!C$6</f>
        <v>6.3607426558201734</v>
      </c>
      <c r="D117" s="44">
        <f>D39/RES_summary!D$6</f>
        <v>6.6912256113505224</v>
      </c>
      <c r="E117" s="44">
        <f>E39/RES_summary!E$6</f>
        <v>7.1049190646309404</v>
      </c>
      <c r="F117" s="44">
        <f>F39/RES_summary!F$6</f>
        <v>7.5928924749089273</v>
      </c>
      <c r="G117" s="44">
        <f>G39/RES_summary!G$6</f>
        <v>8.0574439161668714</v>
      </c>
      <c r="H117" s="44">
        <f>H39/RES_summary!H$6</f>
        <v>8.4425475652434905</v>
      </c>
      <c r="I117" s="44">
        <f>I39/RES_summary!I$6</f>
        <v>8.8060366451527141</v>
      </c>
      <c r="J117" s="44">
        <f>J39/RES_summary!J$6</f>
        <v>9.0571475884659645</v>
      </c>
      <c r="K117" s="44">
        <f>K39/RES_summary!K$6</f>
        <v>9.5546503305065631</v>
      </c>
      <c r="L117" s="44">
        <f>L39/RES_summary!L$6</f>
        <v>9.8481356620241893</v>
      </c>
      <c r="M117" s="44">
        <f>M39/RES_summary!M$6</f>
        <v>10.167466628428361</v>
      </c>
      <c r="N117" s="44">
        <f>N39/RES_summary!N$6</f>
        <v>10.53082493771994</v>
      </c>
      <c r="O117" s="44">
        <f>O39/RES_summary!O$6</f>
        <v>10.824753681899772</v>
      </c>
      <c r="P117" s="44">
        <f>P39/RES_summary!P$6</f>
        <v>10.922247285240525</v>
      </c>
      <c r="Q117" s="44">
        <f>Q39/RES_summary!Q$6</f>
        <v>11.216936939650241</v>
      </c>
      <c r="R117" s="44">
        <f>R39/RES_summary!R$6</f>
        <v>11.46721400329972</v>
      </c>
      <c r="S117" s="44">
        <f>S39/RES_summary!S$6</f>
        <v>11.781752792524788</v>
      </c>
      <c r="T117" s="44">
        <f>T39/RES_summary!T$6</f>
        <v>12.117200429012785</v>
      </c>
      <c r="U117" s="44">
        <f>U39/RES_summary!U$6</f>
        <v>12.361018368294191</v>
      </c>
      <c r="V117" s="44">
        <f>V39/RES_summary!V$6</f>
        <v>12.654884861585744</v>
      </c>
      <c r="W117" s="44">
        <f>W39/RES_summary!W$6</f>
        <v>13.020378699291262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0.16756097737910153</v>
      </c>
      <c r="C118" s="45">
        <f>C40/RES_summary!C$6</f>
        <v>0.18221521403223964</v>
      </c>
      <c r="D118" s="45">
        <f>D40/RES_summary!D$6</f>
        <v>0.19382114486561638</v>
      </c>
      <c r="E118" s="45">
        <f>E40/RES_summary!E$6</f>
        <v>0.21871860987165978</v>
      </c>
      <c r="F118" s="45">
        <f>F40/RES_summary!F$6</f>
        <v>0.25576662251371113</v>
      </c>
      <c r="G118" s="45">
        <f>G40/RES_summary!G$6</f>
        <v>0.3027623190760656</v>
      </c>
      <c r="H118" s="45">
        <f>H40/RES_summary!H$6</f>
        <v>0.35036200900360204</v>
      </c>
      <c r="I118" s="45">
        <f>I40/RES_summary!I$6</f>
        <v>0.38331326946807837</v>
      </c>
      <c r="J118" s="45">
        <f>J40/RES_summary!J$6</f>
        <v>0.41335350521124126</v>
      </c>
      <c r="K118" s="45">
        <f>K40/RES_summary!K$6</f>
        <v>0.44439083079222819</v>
      </c>
      <c r="L118" s="45">
        <f>L40/RES_summary!L$6</f>
        <v>0.48165655251109712</v>
      </c>
      <c r="M118" s="45">
        <f>M40/RES_summary!M$6</f>
        <v>0.5065171463239545</v>
      </c>
      <c r="N118" s="45">
        <f>N40/RES_summary!N$6</f>
        <v>0.54311077416564124</v>
      </c>
      <c r="O118" s="45">
        <f>O40/RES_summary!O$6</f>
        <v>0.59163228523197098</v>
      </c>
      <c r="P118" s="45">
        <f>P40/RES_summary!P$6</f>
        <v>0.6382591856823373</v>
      </c>
      <c r="Q118" s="45">
        <f>Q40/RES_summary!Q$6</f>
        <v>0.68539645300534835</v>
      </c>
      <c r="R118" s="45">
        <f>R40/RES_summary!R$6</f>
        <v>0.72139123287178253</v>
      </c>
      <c r="S118" s="45">
        <f>S40/RES_summary!S$6</f>
        <v>0.75678309608116956</v>
      </c>
      <c r="T118" s="45">
        <f>T40/RES_summary!T$6</f>
        <v>0.80101482774197219</v>
      </c>
      <c r="U118" s="45">
        <f>U40/RES_summary!U$6</f>
        <v>0.8316930389184255</v>
      </c>
      <c r="V118" s="45">
        <f>V40/RES_summary!V$6</f>
        <v>0.8645783293126158</v>
      </c>
      <c r="W118" s="45">
        <f>W40/RES_summary!W$6</f>
        <v>0.88470305564319529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59.795689460019275</v>
      </c>
      <c r="C122" s="29">
        <f t="shared" si="78"/>
        <v>59.251157268235389</v>
      </c>
      <c r="D122" s="29">
        <f t="shared" si="78"/>
        <v>58.699490849213312</v>
      </c>
      <c r="E122" s="29">
        <f t="shared" si="78"/>
        <v>58.079296358921702</v>
      </c>
      <c r="F122" s="29">
        <f t="shared" si="78"/>
        <v>57.479012852931795</v>
      </c>
      <c r="G122" s="29">
        <f t="shared" si="78"/>
        <v>56.931768795750244</v>
      </c>
      <c r="H122" s="29">
        <f t="shared" si="78"/>
        <v>56.401529733310689</v>
      </c>
      <c r="I122" s="29">
        <f t="shared" si="78"/>
        <v>55.493862421975678</v>
      </c>
      <c r="J122" s="29">
        <f t="shared" si="78"/>
        <v>53.941021234238704</v>
      </c>
      <c r="K122" s="29">
        <f t="shared" si="78"/>
        <v>52.746279825742633</v>
      </c>
      <c r="L122" s="29">
        <f t="shared" si="78"/>
        <v>51.399454217200365</v>
      </c>
      <c r="M122" s="29">
        <f t="shared" si="78"/>
        <v>50.388188402230348</v>
      </c>
      <c r="N122" s="29">
        <f t="shared" si="78"/>
        <v>49.293554350812947</v>
      </c>
      <c r="O122" s="29">
        <f t="shared" si="78"/>
        <v>47.82992262606475</v>
      </c>
      <c r="P122" s="29">
        <f t="shared" si="78"/>
        <v>46.510116589444344</v>
      </c>
      <c r="Q122" s="29">
        <f t="shared" si="78"/>
        <v>44.802657606394007</v>
      </c>
      <c r="R122" s="29">
        <f t="shared" ref="R122:V122" si="79">R83*R109</f>
        <v>43.164684646513969</v>
      </c>
      <c r="S122" s="29">
        <f t="shared" si="79"/>
        <v>41.596178047643157</v>
      </c>
      <c r="T122" s="29">
        <f t="shared" si="79"/>
        <v>40.096468509822529</v>
      </c>
      <c r="U122" s="29">
        <f t="shared" si="79"/>
        <v>39.119885707447615</v>
      </c>
      <c r="V122" s="29">
        <f t="shared" si="79"/>
        <v>38.298758023535399</v>
      </c>
      <c r="W122" s="29">
        <f t="shared" ref="W122" si="80">W83*W109</f>
        <v>37.160189442354508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613.05204362552433</v>
      </c>
      <c r="C123" s="29">
        <f t="shared" si="81"/>
        <v>615.38399253060186</v>
      </c>
      <c r="D123" s="29">
        <f t="shared" si="81"/>
        <v>609.40110928174022</v>
      </c>
      <c r="E123" s="29">
        <f t="shared" si="81"/>
        <v>626.3195077988355</v>
      </c>
      <c r="F123" s="29">
        <f t="shared" si="81"/>
        <v>611.5499598391051</v>
      </c>
      <c r="G123" s="29">
        <f t="shared" si="81"/>
        <v>590.45206153463641</v>
      </c>
      <c r="H123" s="29">
        <f t="shared" si="81"/>
        <v>616.46561739726826</v>
      </c>
      <c r="I123" s="29">
        <f t="shared" si="81"/>
        <v>610.35483960629062</v>
      </c>
      <c r="J123" s="29">
        <f t="shared" si="81"/>
        <v>605.43833372633048</v>
      </c>
      <c r="K123" s="29">
        <f t="shared" si="81"/>
        <v>593.01521415088962</v>
      </c>
      <c r="L123" s="29">
        <f t="shared" si="81"/>
        <v>574.23346487698973</v>
      </c>
      <c r="M123" s="29">
        <f t="shared" si="81"/>
        <v>557.77426830800141</v>
      </c>
      <c r="N123" s="29">
        <f t="shared" si="81"/>
        <v>538.67891304405089</v>
      </c>
      <c r="O123" s="29">
        <f t="shared" si="81"/>
        <v>516.4899016706222</v>
      </c>
      <c r="P123" s="29">
        <f t="shared" si="81"/>
        <v>495.81915381121024</v>
      </c>
      <c r="Q123" s="29">
        <f t="shared" si="81"/>
        <v>473.14227200583292</v>
      </c>
      <c r="R123" s="29">
        <f t="shared" ref="R123:V123" si="82">R84*R110</f>
        <v>457.46300279064405</v>
      </c>
      <c r="S123" s="29">
        <f t="shared" si="82"/>
        <v>447.20221706767126</v>
      </c>
      <c r="T123" s="29">
        <f t="shared" si="82"/>
        <v>428.58387847774299</v>
      </c>
      <c r="U123" s="29">
        <f t="shared" si="82"/>
        <v>421.76377241721434</v>
      </c>
      <c r="V123" s="29">
        <f t="shared" si="82"/>
        <v>418.36672999624983</v>
      </c>
      <c r="W123" s="29">
        <f t="shared" ref="W123" si="83">W84*W110</f>
        <v>400.59760032626508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14.775215622030592</v>
      </c>
      <c r="C124" s="29">
        <f t="shared" si="84"/>
        <v>15.798122574071447</v>
      </c>
      <c r="D124" s="29">
        <f t="shared" si="84"/>
        <v>16.960457996441288</v>
      </c>
      <c r="E124" s="29">
        <f t="shared" si="84"/>
        <v>18.339990291163961</v>
      </c>
      <c r="F124" s="29">
        <f t="shared" si="84"/>
        <v>20.084325986642462</v>
      </c>
      <c r="G124" s="29">
        <f t="shared" si="84"/>
        <v>21.659667063283223</v>
      </c>
      <c r="H124" s="29">
        <f t="shared" si="84"/>
        <v>23.619897789252871</v>
      </c>
      <c r="I124" s="29">
        <f t="shared" si="84"/>
        <v>25.648818205507695</v>
      </c>
      <c r="J124" s="29">
        <f t="shared" si="84"/>
        <v>27.293611351773094</v>
      </c>
      <c r="K124" s="29">
        <f t="shared" si="84"/>
        <v>29.797697366148334</v>
      </c>
      <c r="L124" s="29">
        <f t="shared" si="84"/>
        <v>31.531912518283704</v>
      </c>
      <c r="M124" s="29">
        <f t="shared" si="84"/>
        <v>34.205735483742302</v>
      </c>
      <c r="N124" s="29">
        <f t="shared" si="84"/>
        <v>38.33982919076724</v>
      </c>
      <c r="O124" s="29">
        <f t="shared" si="84"/>
        <v>41.755564332302491</v>
      </c>
      <c r="P124" s="29">
        <f t="shared" si="84"/>
        <v>45.816220810889106</v>
      </c>
      <c r="Q124" s="29">
        <f t="shared" si="84"/>
        <v>47.502822840962949</v>
      </c>
      <c r="R124" s="29">
        <f t="shared" ref="R124:V124" si="85">R85*R111</f>
        <v>49.34901581166649</v>
      </c>
      <c r="S124" s="29">
        <f t="shared" si="85"/>
        <v>50.991815518985206</v>
      </c>
      <c r="T124" s="29">
        <f t="shared" si="85"/>
        <v>52.871527796379894</v>
      </c>
      <c r="U124" s="29">
        <f t="shared" si="85"/>
        <v>54.599823766520487</v>
      </c>
      <c r="V124" s="29">
        <f t="shared" si="85"/>
        <v>56.592660093896306</v>
      </c>
      <c r="W124" s="29">
        <f t="shared" ref="W124" si="86">W85*W111</f>
        <v>59.05125835868769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23.794646531215843</v>
      </c>
      <c r="C125" s="29">
        <f t="shared" si="87"/>
        <v>24.32913449214761</v>
      </c>
      <c r="D125" s="29">
        <f t="shared" si="87"/>
        <v>24.839594308883203</v>
      </c>
      <c r="E125" s="29">
        <f t="shared" si="87"/>
        <v>25.677289735278993</v>
      </c>
      <c r="F125" s="29">
        <f t="shared" si="87"/>
        <v>26.875364545222563</v>
      </c>
      <c r="G125" s="29">
        <f t="shared" si="87"/>
        <v>27.800224583684649</v>
      </c>
      <c r="H125" s="29">
        <f t="shared" si="87"/>
        <v>28.262343609693946</v>
      </c>
      <c r="I125" s="29">
        <f t="shared" si="87"/>
        <v>28.823109319419569</v>
      </c>
      <c r="J125" s="29">
        <f t="shared" si="87"/>
        <v>29.165395837759966</v>
      </c>
      <c r="K125" s="29">
        <f t="shared" si="87"/>
        <v>30.314361140349675</v>
      </c>
      <c r="L125" s="29">
        <f t="shared" si="87"/>
        <v>30.331857725096725</v>
      </c>
      <c r="M125" s="29">
        <f t="shared" si="87"/>
        <v>32.806740872352677</v>
      </c>
      <c r="N125" s="29">
        <f t="shared" si="87"/>
        <v>35.779113771318436</v>
      </c>
      <c r="O125" s="29">
        <f t="shared" si="87"/>
        <v>38.698534927438388</v>
      </c>
      <c r="P125" s="29">
        <f t="shared" si="87"/>
        <v>41.418497427595995</v>
      </c>
      <c r="Q125" s="29">
        <f t="shared" si="87"/>
        <v>43.628094844633118</v>
      </c>
      <c r="R125" s="29">
        <f t="shared" ref="R125:V125" si="88">R86*R112</f>
        <v>47.036904712656543</v>
      </c>
      <c r="S125" s="29">
        <f t="shared" si="88"/>
        <v>50.470570455413771</v>
      </c>
      <c r="T125" s="29">
        <f t="shared" si="88"/>
        <v>54.068080345770753</v>
      </c>
      <c r="U125" s="29">
        <f t="shared" si="88"/>
        <v>55.042906437921133</v>
      </c>
      <c r="V125" s="29">
        <f t="shared" si="88"/>
        <v>56.537529240252219</v>
      </c>
      <c r="W125" s="29">
        <f t="shared" ref="W125" si="89">W86*W112</f>
        <v>55.639369379362982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84.597092408479398</v>
      </c>
      <c r="C127" s="29">
        <f t="shared" si="90"/>
        <v>89.997012460156768</v>
      </c>
      <c r="D127" s="29">
        <f t="shared" si="90"/>
        <v>96.689104948225406</v>
      </c>
      <c r="E127" s="29">
        <f t="shared" si="90"/>
        <v>107.58719670031847</v>
      </c>
      <c r="F127" s="29">
        <f t="shared" si="90"/>
        <v>117.60719564735253</v>
      </c>
      <c r="G127" s="29">
        <f t="shared" si="90"/>
        <v>127.55496059895752</v>
      </c>
      <c r="H127" s="29">
        <f t="shared" si="90"/>
        <v>137.40277214078441</v>
      </c>
      <c r="I127" s="29">
        <f t="shared" si="90"/>
        <v>146.45697431979531</v>
      </c>
      <c r="J127" s="29">
        <f t="shared" si="90"/>
        <v>154.63946795087222</v>
      </c>
      <c r="K127" s="29">
        <f t="shared" si="90"/>
        <v>170.58857819330817</v>
      </c>
      <c r="L127" s="29">
        <f t="shared" si="90"/>
        <v>179.44229818176112</v>
      </c>
      <c r="M127" s="29">
        <f t="shared" si="90"/>
        <v>184.37438052688537</v>
      </c>
      <c r="N127" s="29">
        <f t="shared" si="90"/>
        <v>185.10402993073993</v>
      </c>
      <c r="O127" s="29">
        <f t="shared" si="90"/>
        <v>200.049638159979</v>
      </c>
      <c r="P127" s="29">
        <f t="shared" si="90"/>
        <v>215.15314653215867</v>
      </c>
      <c r="Q127" s="29">
        <f t="shared" si="90"/>
        <v>232.41071722160501</v>
      </c>
      <c r="R127" s="29">
        <f t="shared" ref="R127:V127" si="91">R88*R114</f>
        <v>257.28453350450172</v>
      </c>
      <c r="S127" s="29">
        <f t="shared" si="91"/>
        <v>276.73393310744245</v>
      </c>
      <c r="T127" s="29">
        <f t="shared" si="91"/>
        <v>298.40263062183499</v>
      </c>
      <c r="U127" s="29">
        <f t="shared" si="91"/>
        <v>317.1155519857702</v>
      </c>
      <c r="V127" s="29">
        <f t="shared" si="91"/>
        <v>335.18015811228383</v>
      </c>
      <c r="W127" s="29">
        <f t="shared" ref="W127" si="92">W88*W114</f>
        <v>329.41361848851096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28.826411491865734</v>
      </c>
      <c r="C128" s="29">
        <f t="shared" si="93"/>
        <v>40.001478450956924</v>
      </c>
      <c r="D128" s="29">
        <f t="shared" si="93"/>
        <v>51.390824810449985</v>
      </c>
      <c r="E128" s="29">
        <f t="shared" si="93"/>
        <v>62.236760486924965</v>
      </c>
      <c r="F128" s="29">
        <f t="shared" si="93"/>
        <v>73.723915348639025</v>
      </c>
      <c r="G128" s="29">
        <f t="shared" si="93"/>
        <v>87.708678761219389</v>
      </c>
      <c r="H128" s="29">
        <f t="shared" si="93"/>
        <v>99.217666060305874</v>
      </c>
      <c r="I128" s="29">
        <f t="shared" si="93"/>
        <v>116.45071714874621</v>
      </c>
      <c r="J128" s="29">
        <f t="shared" si="93"/>
        <v>129.40874055454805</v>
      </c>
      <c r="K128" s="29">
        <f t="shared" si="93"/>
        <v>149.07653573465336</v>
      </c>
      <c r="L128" s="29">
        <f t="shared" si="93"/>
        <v>157.16663418747248</v>
      </c>
      <c r="M128" s="29">
        <f t="shared" si="93"/>
        <v>162.70611589957048</v>
      </c>
      <c r="N128" s="29">
        <f t="shared" si="93"/>
        <v>167.64756663036582</v>
      </c>
      <c r="O128" s="29">
        <f t="shared" si="93"/>
        <v>170.69584641910544</v>
      </c>
      <c r="P128" s="29">
        <f t="shared" si="93"/>
        <v>180.52133848556056</v>
      </c>
      <c r="Q128" s="29">
        <f t="shared" si="93"/>
        <v>197.53300849512829</v>
      </c>
      <c r="R128" s="29">
        <f t="shared" ref="R128:V128" si="94">R89*R115</f>
        <v>216.98120770200771</v>
      </c>
      <c r="S128" s="29">
        <f t="shared" si="94"/>
        <v>236.80999959686329</v>
      </c>
      <c r="T128" s="29">
        <f t="shared" si="94"/>
        <v>260.95430753736792</v>
      </c>
      <c r="U128" s="29">
        <f t="shared" si="94"/>
        <v>281.68107387616709</v>
      </c>
      <c r="V128" s="29">
        <f t="shared" si="94"/>
        <v>303.33033522293317</v>
      </c>
      <c r="W128" s="29">
        <f t="shared" ref="W128" si="95">W89*W115</f>
        <v>306.53790861889883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462.89776432427175</v>
      </c>
      <c r="C130" s="31">
        <f t="shared" si="96"/>
        <v>473.21592210168694</v>
      </c>
      <c r="D130" s="31">
        <f t="shared" si="96"/>
        <v>489.56064738870879</v>
      </c>
      <c r="E130" s="31">
        <f t="shared" si="96"/>
        <v>507.89491189083594</v>
      </c>
      <c r="F130" s="31">
        <f t="shared" si="96"/>
        <v>527.93748332694747</v>
      </c>
      <c r="G130" s="31">
        <f t="shared" si="96"/>
        <v>544.72014434823302</v>
      </c>
      <c r="H130" s="31">
        <f t="shared" si="96"/>
        <v>555.50907670896311</v>
      </c>
      <c r="I130" s="31">
        <f t="shared" si="96"/>
        <v>562.44547165979077</v>
      </c>
      <c r="J130" s="31">
        <f t="shared" si="96"/>
        <v>557.81113653347222</v>
      </c>
      <c r="K130" s="31">
        <f t="shared" si="96"/>
        <v>569.77558149433241</v>
      </c>
      <c r="L130" s="31">
        <f t="shared" si="96"/>
        <v>566.94029891438834</v>
      </c>
      <c r="M130" s="31">
        <f t="shared" si="96"/>
        <v>563.15395587854505</v>
      </c>
      <c r="N130" s="31">
        <f t="shared" si="96"/>
        <v>559.85270063165706</v>
      </c>
      <c r="O130" s="31">
        <f t="shared" si="96"/>
        <v>553.88428222694688</v>
      </c>
      <c r="P130" s="31">
        <f t="shared" si="96"/>
        <v>538.52318567368036</v>
      </c>
      <c r="Q130" s="31">
        <f t="shared" si="96"/>
        <v>519.03027052337779</v>
      </c>
      <c r="R130" s="31">
        <f t="shared" ref="R130:V130" si="97">R91*R117</f>
        <v>493.45722528693693</v>
      </c>
      <c r="S130" s="31">
        <f t="shared" si="97"/>
        <v>470.59676092491128</v>
      </c>
      <c r="T130" s="31">
        <f t="shared" si="97"/>
        <v>445.3222272376787</v>
      </c>
      <c r="U130" s="31">
        <f t="shared" si="97"/>
        <v>414.81834187894026</v>
      </c>
      <c r="V130" s="31">
        <f t="shared" si="97"/>
        <v>390.42557369000377</v>
      </c>
      <c r="W130" s="31">
        <f t="shared" ref="W130" si="98">W91*W117</f>
        <v>363.25811675664642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1846.0221013758051</v>
      </c>
      <c r="C131" s="33">
        <f t="shared" si="99"/>
        <v>1960.9420051038624</v>
      </c>
      <c r="D131" s="33">
        <f t="shared" si="99"/>
        <v>2040.3131768188769</v>
      </c>
      <c r="E131" s="33">
        <f t="shared" si="99"/>
        <v>2237.2171982842328</v>
      </c>
      <c r="F131" s="33">
        <f t="shared" si="99"/>
        <v>2540.6567452586651</v>
      </c>
      <c r="G131" s="33">
        <f t="shared" si="99"/>
        <v>2926.1877941056237</v>
      </c>
      <c r="H131" s="33">
        <f t="shared" si="99"/>
        <v>3307.9177165648071</v>
      </c>
      <c r="I131" s="33">
        <f t="shared" si="99"/>
        <v>3546.6852482513204</v>
      </c>
      <c r="J131" s="33">
        <f t="shared" si="99"/>
        <v>3742.4137548668832</v>
      </c>
      <c r="K131" s="33">
        <f t="shared" si="99"/>
        <v>3962.4510616011357</v>
      </c>
      <c r="L131" s="33">
        <f t="shared" si="99"/>
        <v>4231.4787049159504</v>
      </c>
      <c r="M131" s="33">
        <f t="shared" si="99"/>
        <v>4375.9588673371054</v>
      </c>
      <c r="N131" s="33">
        <f t="shared" si="99"/>
        <v>4580.2070725767189</v>
      </c>
      <c r="O131" s="33">
        <f t="shared" si="99"/>
        <v>4850.2564742702989</v>
      </c>
      <c r="P131" s="33">
        <f t="shared" si="99"/>
        <v>5107.6846465767203</v>
      </c>
      <c r="Q131" s="33">
        <f t="shared" si="99"/>
        <v>5369.5071029423916</v>
      </c>
      <c r="R131" s="33">
        <f t="shared" ref="R131:V131" si="100">R92*R118</f>
        <v>5527.9282477099823</v>
      </c>
      <c r="S131" s="33">
        <f t="shared" si="100"/>
        <v>5687.86329487288</v>
      </c>
      <c r="T131" s="33">
        <f t="shared" si="100"/>
        <v>5886.3420660015054</v>
      </c>
      <c r="U131" s="33">
        <f t="shared" si="100"/>
        <v>6002.0534068481002</v>
      </c>
      <c r="V131" s="33">
        <f t="shared" si="100"/>
        <v>6106.1948103640752</v>
      </c>
      <c r="W131" s="33">
        <f t="shared" ref="W131" si="101">W92*W118</f>
        <v>6078.7286244580191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1161.3833378847196</v>
      </c>
      <c r="C133" s="19">
        <f t="shared" ref="C133:Q133" si="103">SUM(C134,C139,C142)</f>
        <v>1188.4967360321368</v>
      </c>
      <c r="D133" s="19">
        <f t="shared" si="103"/>
        <v>1216.4706448820532</v>
      </c>
      <c r="E133" s="19">
        <f t="shared" si="103"/>
        <v>1262.2680812344124</v>
      </c>
      <c r="F133" s="19">
        <f t="shared" si="103"/>
        <v>1300.671528214468</v>
      </c>
      <c r="G133" s="19">
        <f t="shared" si="103"/>
        <v>1339.8004603960378</v>
      </c>
      <c r="H133" s="19">
        <f t="shared" si="103"/>
        <v>1394.3273450535248</v>
      </c>
      <c r="I133" s="19">
        <f t="shared" si="103"/>
        <v>1427.4554326075493</v>
      </c>
      <c r="J133" s="19">
        <f t="shared" si="103"/>
        <v>1441.0602812560066</v>
      </c>
      <c r="K133" s="19">
        <f t="shared" si="103"/>
        <v>1478.7354363428799</v>
      </c>
      <c r="L133" s="19">
        <f t="shared" si="103"/>
        <v>1486.6390733689277</v>
      </c>
      <c r="M133" s="19">
        <f t="shared" si="103"/>
        <v>1490.2793245736113</v>
      </c>
      <c r="N133" s="19">
        <f t="shared" si="103"/>
        <v>1488.6068224103099</v>
      </c>
      <c r="O133" s="19">
        <f t="shared" si="103"/>
        <v>1501.5360101692092</v>
      </c>
      <c r="P133" s="19">
        <f t="shared" si="103"/>
        <v>1518.3937331651491</v>
      </c>
      <c r="Q133" s="19">
        <f t="shared" si="103"/>
        <v>1535.9428830270797</v>
      </c>
      <c r="R133" s="19">
        <f t="shared" ref="R133:V133" si="104">SUM(R134,R139,R142)</f>
        <v>1584.4385483844248</v>
      </c>
      <c r="S133" s="19">
        <f t="shared" si="104"/>
        <v>1632.1563702804181</v>
      </c>
      <c r="T133" s="19">
        <f t="shared" si="104"/>
        <v>1729.4960274424463</v>
      </c>
      <c r="U133" s="19">
        <f t="shared" si="104"/>
        <v>1700.431532658384</v>
      </c>
      <c r="V133" s="19">
        <f t="shared" si="104"/>
        <v>1754.7849190879515</v>
      </c>
      <c r="W133" s="19">
        <f t="shared" ref="W133" si="105">SUM(W134,W139,W142)</f>
        <v>1793.7471166605096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766.24895615247851</v>
      </c>
      <c r="C134" s="22">
        <f t="shared" ref="C134:Q134" si="107">SUM(C135:C138)</f>
        <v>766.24317318561395</v>
      </c>
      <c r="D134" s="22">
        <f t="shared" si="107"/>
        <v>763.691763688538</v>
      </c>
      <c r="E134" s="22">
        <f t="shared" si="107"/>
        <v>768.30231069123477</v>
      </c>
      <c r="F134" s="22">
        <f t="shared" si="107"/>
        <v>761.00347031030901</v>
      </c>
      <c r="G134" s="22">
        <f t="shared" si="107"/>
        <v>751.3534551714373</v>
      </c>
      <c r="H134" s="22">
        <f t="shared" si="107"/>
        <v>760.45946690217818</v>
      </c>
      <c r="I134" s="22">
        <f t="shared" si="107"/>
        <v>753.02222460779319</v>
      </c>
      <c r="J134" s="22">
        <f t="shared" si="107"/>
        <v>739.85130408082364</v>
      </c>
      <c r="K134" s="22">
        <f t="shared" si="107"/>
        <v>727.90313528397883</v>
      </c>
      <c r="L134" s="22">
        <f t="shared" si="107"/>
        <v>707.87104269113161</v>
      </c>
      <c r="M134" s="22">
        <f t="shared" si="107"/>
        <v>694.82602065227582</v>
      </c>
      <c r="N134" s="22">
        <f t="shared" si="107"/>
        <v>681.00505005381092</v>
      </c>
      <c r="O134" s="22">
        <f t="shared" si="107"/>
        <v>661.54296524144115</v>
      </c>
      <c r="P134" s="22">
        <f t="shared" si="107"/>
        <v>643.07421356361272</v>
      </c>
      <c r="Q134" s="22">
        <f t="shared" si="107"/>
        <v>620.61452810572393</v>
      </c>
      <c r="R134" s="22">
        <f t="shared" ref="R134:V134" si="108">SUM(R135:R138)</f>
        <v>603.77976532079686</v>
      </c>
      <c r="S134" s="22">
        <f t="shared" si="108"/>
        <v>590.40236884914304</v>
      </c>
      <c r="T134" s="22">
        <f t="shared" si="108"/>
        <v>584.15056001545781</v>
      </c>
      <c r="U134" s="22">
        <f t="shared" si="108"/>
        <v>561.51485612431804</v>
      </c>
      <c r="V134" s="22">
        <f t="shared" si="108"/>
        <v>555.79765490449461</v>
      </c>
      <c r="W134" s="22">
        <f t="shared" ref="W134" si="109">SUM(W135:W138)</f>
        <v>542.64522372571537</v>
      </c>
      <c r="DA134" s="57"/>
    </row>
    <row r="135" spans="1:105" ht="12" customHeight="1" x14ac:dyDescent="0.25">
      <c r="A135" s="28" t="s">
        <v>32</v>
      </c>
      <c r="B135" s="29">
        <f>B5*1000*11630/RES_summary!B$6</f>
        <v>523.81023966976852</v>
      </c>
      <c r="C135" s="29">
        <f>C5*1000*11630/RES_summary!C$6</f>
        <v>519.04013766974163</v>
      </c>
      <c r="D135" s="29">
        <f>D5*1000*11630/RES_summary!D$6</f>
        <v>514.20753983910845</v>
      </c>
      <c r="E135" s="29">
        <f>E5*1000*11630/RES_summary!E$6</f>
        <v>508.77463610415373</v>
      </c>
      <c r="F135" s="29">
        <f>F5*1000*11630/RES_summary!F$6</f>
        <v>503.51615259168199</v>
      </c>
      <c r="G135" s="29">
        <f>G5*1000*11630/RES_summary!G$6</f>
        <v>498.72229465077214</v>
      </c>
      <c r="H135" s="29">
        <f>H5*1000*11630/RES_summary!H$6</f>
        <v>494.0774004638011</v>
      </c>
      <c r="I135" s="29">
        <f>I5*1000*11630/RES_summary!I$6</f>
        <v>486.12623481650638</v>
      </c>
      <c r="J135" s="29">
        <f>J5*1000*11630/RES_summary!J$6</f>
        <v>472.5233460119307</v>
      </c>
      <c r="K135" s="29">
        <f>K5*1000*11630/RES_summary!K$6</f>
        <v>462.0574112735049</v>
      </c>
      <c r="L135" s="29">
        <f>L5*1000*11630/RES_summary!L$6</f>
        <v>450.25921894267486</v>
      </c>
      <c r="M135" s="29">
        <f>M5*1000*11630/RES_summary!M$6</f>
        <v>441.40053040353723</v>
      </c>
      <c r="N135" s="29">
        <f>N5*1000*11630/RES_summary!N$6</f>
        <v>431.81153611312112</v>
      </c>
      <c r="O135" s="29">
        <f>O5*1000*11630/RES_summary!O$6</f>
        <v>418.99012220432718</v>
      </c>
      <c r="P135" s="29">
        <f>P5*1000*11630/RES_summary!P$6</f>
        <v>407.4286213235323</v>
      </c>
      <c r="Q135" s="29">
        <f>Q5*1000*11630/RES_summary!Q$6</f>
        <v>392.4712806320112</v>
      </c>
      <c r="R135" s="29">
        <f>R5*1000*11630/RES_summary!R$6</f>
        <v>378.12263750346199</v>
      </c>
      <c r="S135" s="29">
        <f>S5*1000*11630/RES_summary!S$6</f>
        <v>364.38251969735387</v>
      </c>
      <c r="T135" s="29">
        <f>T5*1000*11630/RES_summary!T$6</f>
        <v>351.24506414604514</v>
      </c>
      <c r="U135" s="29">
        <f>U5*1000*11630/RES_summary!U$6</f>
        <v>342.69019879724084</v>
      </c>
      <c r="V135" s="29">
        <f>V5*1000*11630/RES_summary!V$6</f>
        <v>335.49712028616995</v>
      </c>
      <c r="W135" s="29">
        <f>W5*1000*11630/RES_summary!W$6</f>
        <v>325.52325951502525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227.73988100314835</v>
      </c>
      <c r="C136" s="29">
        <f>C6*1000*11630/RES_summary!C$6</f>
        <v>231.98018069232313</v>
      </c>
      <c r="D136" s="29">
        <f>D6*1000*11630/RES_summary!D$6</f>
        <v>233.74251906475541</v>
      </c>
      <c r="E136" s="29">
        <f>E6*1000*11630/RES_summary!E$6</f>
        <v>243.00827250076253</v>
      </c>
      <c r="F136" s="29">
        <f>F6*1000*11630/RES_summary!F$6</f>
        <v>239.98839507473056</v>
      </c>
      <c r="G136" s="29">
        <f>G6*1000*11630/RES_summary!G$6</f>
        <v>234.32378493330216</v>
      </c>
      <c r="H136" s="29">
        <f>H6*1000*11630/RES_summary!H$6</f>
        <v>247.36378228108188</v>
      </c>
      <c r="I136" s="29">
        <f>I6*1000*11630/RES_summary!I$6</f>
        <v>247.14226513752433</v>
      </c>
      <c r="J136" s="29">
        <f>J6*1000*11630/RES_summary!J$6</f>
        <v>247.13512289185476</v>
      </c>
      <c r="K136" s="29">
        <f>K6*1000*11630/RES_summary!K$6</f>
        <v>244.69255836446447</v>
      </c>
      <c r="L136" s="29">
        <f>L6*1000*11630/RES_summary!L$6</f>
        <v>236.19032203403808</v>
      </c>
      <c r="M136" s="29">
        <f>M6*1000*11630/RES_summary!M$6</f>
        <v>230.29096508831566</v>
      </c>
      <c r="N136" s="29">
        <f>N6*1000*11630/RES_summary!N$6</f>
        <v>223.66942139877494</v>
      </c>
      <c r="O136" s="29">
        <f>O6*1000*11630/RES_summary!O$6</f>
        <v>214.76142581972431</v>
      </c>
      <c r="P136" s="29">
        <f>P6*1000*11630/RES_summary!P$6</f>
        <v>205.52586885691235</v>
      </c>
      <c r="Q136" s="29">
        <f>Q6*1000*11630/RES_summary!Q$6</f>
        <v>196.49209725545225</v>
      </c>
      <c r="R136" s="29">
        <f>R6*1000*11630/RES_summary!R$6</f>
        <v>191.64707395203018</v>
      </c>
      <c r="S136" s="29">
        <f>S6*1000*11630/RES_summary!S$6</f>
        <v>189.32841546385501</v>
      </c>
      <c r="T136" s="29">
        <f>T6*1000*11630/RES_summary!T$6</f>
        <v>191.48161631401612</v>
      </c>
      <c r="U136" s="29">
        <f>U6*1000*11630/RES_summary!U$6</f>
        <v>178.23724325320677</v>
      </c>
      <c r="V136" s="29">
        <f>V6*1000*11630/RES_summary!V$6</f>
        <v>177.322114949195</v>
      </c>
      <c r="W136" s="29">
        <f>W6*1000*11630/RES_summary!W$6</f>
        <v>171.69107293752435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4.3440133609439</v>
      </c>
      <c r="C137" s="29">
        <f>C7*1000*11630/RES_summary!C$6</f>
        <v>4.6251881154121568</v>
      </c>
      <c r="D137" s="29">
        <f>D7*1000*11630/RES_summary!D$6</f>
        <v>4.9252910722099683</v>
      </c>
      <c r="E137" s="29">
        <f>E7*1000*11630/RES_summary!E$6</f>
        <v>5.329034050281221</v>
      </c>
      <c r="F137" s="29">
        <f>F7*1000*11630/RES_summary!F$6</f>
        <v>5.7765767875346734</v>
      </c>
      <c r="G137" s="29">
        <f>G7*1000*11630/RES_summary!G$6</f>
        <v>6.1624784520094122</v>
      </c>
      <c r="H137" s="29">
        <f>H7*1000*11630/RES_summary!H$6</f>
        <v>6.6486639527085387</v>
      </c>
      <c r="I137" s="29">
        <f>I7*1000*11630/RES_summary!I$6</f>
        <v>7.1341814557632128</v>
      </c>
      <c r="J137" s="29">
        <f>J7*1000*11630/RES_summary!J$6</f>
        <v>7.4726343644249251</v>
      </c>
      <c r="K137" s="29">
        <f>K7*1000*11630/RES_summary!K$6</f>
        <v>8.004277790986178</v>
      </c>
      <c r="L137" s="29">
        <f>L7*1000*11630/RES_summary!L$6</f>
        <v>8.3021108983092375</v>
      </c>
      <c r="M137" s="29">
        <f>M7*1000*11630/RES_summary!M$6</f>
        <v>8.8897831595953143</v>
      </c>
      <c r="N137" s="29">
        <f>N7*1000*11630/RES_summary!N$6</f>
        <v>9.9147241036965603</v>
      </c>
      <c r="O137" s="29">
        <f>O7*1000*11630/RES_summary!O$6</f>
        <v>10.816636721978805</v>
      </c>
      <c r="P137" s="29">
        <f>P7*1000*11630/RES_summary!P$6</f>
        <v>11.860450120849315</v>
      </c>
      <c r="Q137" s="29">
        <f>Q7*1000*11630/RES_summary!Q$6</f>
        <v>12.308254054145758</v>
      </c>
      <c r="R137" s="29">
        <f>R7*1000*11630/RES_summary!R$6</f>
        <v>13.022963156331896</v>
      </c>
      <c r="S137" s="29">
        <f>S7*1000*11630/RES_summary!S$6</f>
        <v>13.653837603787723</v>
      </c>
      <c r="T137" s="29">
        <f>T7*1000*11630/RES_summary!T$6</f>
        <v>14.988829980777821</v>
      </c>
      <c r="U137" s="29">
        <f>U7*1000*11630/RES_summary!U$6</f>
        <v>14.722279063814771</v>
      </c>
      <c r="V137" s="29">
        <f>V7*1000*11630/RES_summary!V$6</f>
        <v>15.205280969043633</v>
      </c>
      <c r="W137" s="29">
        <f>W7*1000*11630/RES_summary!W$6</f>
        <v>16.085470847270113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10.354822118617825</v>
      </c>
      <c r="C138" s="29">
        <f>C8*1000*11630/RES_summary!C$6</f>
        <v>10.597666708137083</v>
      </c>
      <c r="D138" s="29">
        <f>D8*1000*11630/RES_summary!D$6</f>
        <v>10.816413712464184</v>
      </c>
      <c r="E138" s="29">
        <f>E8*1000*11630/RES_summary!E$6</f>
        <v>11.190368036037439</v>
      </c>
      <c r="F138" s="29">
        <f>F8*1000*11630/RES_summary!F$6</f>
        <v>11.722345856361818</v>
      </c>
      <c r="G138" s="29">
        <f>G8*1000*11630/RES_summary!G$6</f>
        <v>12.144897135353661</v>
      </c>
      <c r="H138" s="29">
        <f>H8*1000*11630/RES_summary!H$6</f>
        <v>12.369620204586681</v>
      </c>
      <c r="I138" s="29">
        <f>I8*1000*11630/RES_summary!I$6</f>
        <v>12.619543197999128</v>
      </c>
      <c r="J138" s="29">
        <f>J8*1000*11630/RES_summary!J$6</f>
        <v>12.720200812613257</v>
      </c>
      <c r="K138" s="29">
        <f>K8*1000*11630/RES_summary!K$6</f>
        <v>13.148887855023347</v>
      </c>
      <c r="L138" s="29">
        <f>L8*1000*11630/RES_summary!L$6</f>
        <v>13.119390816109464</v>
      </c>
      <c r="M138" s="29">
        <f>M8*1000*11630/RES_summary!M$6</f>
        <v>14.244742000827467</v>
      </c>
      <c r="N138" s="29">
        <f>N8*1000*11630/RES_summary!N$6</f>
        <v>15.609368438218221</v>
      </c>
      <c r="O138" s="29">
        <f>O8*1000*11630/RES_summary!O$6</f>
        <v>16.974780495410794</v>
      </c>
      <c r="P138" s="29">
        <f>P8*1000*11630/RES_summary!P$6</f>
        <v>18.259273262318729</v>
      </c>
      <c r="Q138" s="29">
        <f>Q8*1000*11630/RES_summary!Q$6</f>
        <v>19.342896164114645</v>
      </c>
      <c r="R138" s="29">
        <f>R8*1000*11630/RES_summary!R$6</f>
        <v>20.987090708972826</v>
      </c>
      <c r="S138" s="29">
        <f>S8*1000*11630/RES_summary!S$6</f>
        <v>23.037596084146436</v>
      </c>
      <c r="T138" s="29">
        <f>T8*1000*11630/RES_summary!T$6</f>
        <v>26.435049574618716</v>
      </c>
      <c r="U138" s="29">
        <f>U8*1000*11630/RES_summary!U$6</f>
        <v>25.865135010055706</v>
      </c>
      <c r="V138" s="29">
        <f>V8*1000*11630/RES_summary!V$6</f>
        <v>27.773138700086047</v>
      </c>
      <c r="W138" s="29">
        <f>W8*1000*11630/RES_summary!W$6</f>
        <v>29.345420425895711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119.0102580063355</v>
      </c>
      <c r="C139" s="22">
        <f t="shared" ref="C139:Q139" si="111">SUM(C140:C141)</f>
        <v>134.19584569284999</v>
      </c>
      <c r="D139" s="22">
        <f t="shared" si="111"/>
        <v>151.38827721963435</v>
      </c>
      <c r="E139" s="22">
        <f t="shared" si="111"/>
        <v>174.06910950002333</v>
      </c>
      <c r="F139" s="22">
        <f t="shared" si="111"/>
        <v>196.42355603378235</v>
      </c>
      <c r="G139" s="22">
        <f t="shared" si="111"/>
        <v>220.45579247791915</v>
      </c>
      <c r="H139" s="22">
        <f t="shared" si="111"/>
        <v>243.5938685433571</v>
      </c>
      <c r="I139" s="22">
        <f t="shared" si="111"/>
        <v>269.13235568034736</v>
      </c>
      <c r="J139" s="22">
        <f t="shared" si="111"/>
        <v>290.16224797279733</v>
      </c>
      <c r="K139" s="22">
        <f t="shared" si="111"/>
        <v>325.56814891640988</v>
      </c>
      <c r="L139" s="22">
        <f t="shared" si="111"/>
        <v>344.81067099753091</v>
      </c>
      <c r="M139" s="22">
        <f t="shared" si="111"/>
        <v>358.47080143741726</v>
      </c>
      <c r="N139" s="22">
        <f t="shared" si="111"/>
        <v>365.60388936492797</v>
      </c>
      <c r="O139" s="22">
        <f t="shared" si="111"/>
        <v>392.43931215724029</v>
      </c>
      <c r="P139" s="22">
        <f t="shared" si="111"/>
        <v>426.52049403841568</v>
      </c>
      <c r="Q139" s="22">
        <f t="shared" si="111"/>
        <v>467.41253231963441</v>
      </c>
      <c r="R139" s="22">
        <f t="shared" ref="R139:V139" si="112">SUM(R140:R141)</f>
        <v>533.60556457203757</v>
      </c>
      <c r="S139" s="22">
        <f t="shared" si="112"/>
        <v>592.44065579844255</v>
      </c>
      <c r="T139" s="22">
        <f t="shared" si="112"/>
        <v>689.13650745898599</v>
      </c>
      <c r="U139" s="22">
        <f t="shared" si="112"/>
        <v>707.93040076139164</v>
      </c>
      <c r="V139" s="22">
        <f t="shared" si="112"/>
        <v>765.97155166609343</v>
      </c>
      <c r="W139" s="22">
        <f t="shared" ref="W139" si="113">SUM(W140:W141)</f>
        <v>808.85275252520364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104.20354406455478</v>
      </c>
      <c r="C140" s="29">
        <f>C10*1000*11630/RES_summary!C$6</f>
        <v>113.15310386456068</v>
      </c>
      <c r="D140" s="29">
        <f>D10*1000*11630/RES_summary!D$6</f>
        <v>123.76565877784144</v>
      </c>
      <c r="E140" s="29">
        <f>E10*1000*11630/RES_summary!E$6</f>
        <v>139.94108757158438</v>
      </c>
      <c r="F140" s="29">
        <f>F10*1000*11630/RES_summary!F$6</f>
        <v>155.23068108207292</v>
      </c>
      <c r="G140" s="29">
        <f>G10*1000*11630/RES_summary!G$6</f>
        <v>170.58570314160306</v>
      </c>
      <c r="H140" s="29">
        <f>H10*1000*11630/RES_summary!H$6</f>
        <v>186.17557737284895</v>
      </c>
      <c r="I140" s="29">
        <f>I10*1000*11630/RES_summary!I$6</f>
        <v>200.65519560244041</v>
      </c>
      <c r="J140" s="29">
        <f>J10*1000*11630/RES_summary!J$6</f>
        <v>213.21633094702608</v>
      </c>
      <c r="K140" s="29">
        <f>K10*1000*11630/RES_summary!K$6</f>
        <v>236.12830808961209</v>
      </c>
      <c r="L140" s="29">
        <f>L10*1000*11630/RES_summary!L$6</f>
        <v>249.5814086449233</v>
      </c>
      <c r="M140" s="29">
        <f>M10*1000*11630/RES_summary!M$6</f>
        <v>258.53736358816508</v>
      </c>
      <c r="N140" s="29">
        <f>N10*1000*11630/RES_summary!N$6</f>
        <v>261.34090438581779</v>
      </c>
      <c r="O140" s="29">
        <f>O10*1000*11630/RES_summary!O$6</f>
        <v>284.19390409167823</v>
      </c>
      <c r="P140" s="29">
        <f>P10*1000*11630/RES_summary!P$6</f>
        <v>307.93882522618804</v>
      </c>
      <c r="Q140" s="29">
        <f>Q10*1000*11630/RES_summary!Q$6</f>
        <v>335.02746160494542</v>
      </c>
      <c r="R140" s="29">
        <f>R10*1000*11630/RES_summary!R$6</f>
        <v>382.33793672968773</v>
      </c>
      <c r="S140" s="29">
        <f>S10*1000*11630/RES_summary!S$6</f>
        <v>421.62080465606675</v>
      </c>
      <c r="T140" s="29">
        <f>T10*1000*11630/RES_summary!T$6</f>
        <v>486.50595744303035</v>
      </c>
      <c r="U140" s="29">
        <f>U10*1000*11630/RES_summary!U$6</f>
        <v>496.57652049133213</v>
      </c>
      <c r="V140" s="29">
        <f>V10*1000*11630/RES_summary!V$6</f>
        <v>533.23754594380205</v>
      </c>
      <c r="W140" s="29">
        <f>W10*1000*11630/RES_summary!W$6</f>
        <v>558.09290242936947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14.806713941780725</v>
      </c>
      <c r="C141" s="29">
        <f>C11*1000*11630/RES_summary!C$6</f>
        <v>21.042741828289319</v>
      </c>
      <c r="D141" s="29">
        <f>D11*1000*11630/RES_summary!D$6</f>
        <v>27.622618441792916</v>
      </c>
      <c r="E141" s="29">
        <f>E11*1000*11630/RES_summary!E$6</f>
        <v>34.128021928438955</v>
      </c>
      <c r="F141" s="29">
        <f>F11*1000*11630/RES_summary!F$6</f>
        <v>41.19287495170942</v>
      </c>
      <c r="G141" s="29">
        <f>G11*1000*11630/RES_summary!G$6</f>
        <v>49.870089336316092</v>
      </c>
      <c r="H141" s="29">
        <f>H11*1000*11630/RES_summary!H$6</f>
        <v>57.418291170508155</v>
      </c>
      <c r="I141" s="29">
        <f>I11*1000*11630/RES_summary!I$6</f>
        <v>68.477160077906944</v>
      </c>
      <c r="J141" s="29">
        <f>J11*1000*11630/RES_summary!J$6</f>
        <v>76.94591702577128</v>
      </c>
      <c r="K141" s="29">
        <f>K11*1000*11630/RES_summary!K$6</f>
        <v>89.439840826797763</v>
      </c>
      <c r="L141" s="29">
        <f>L11*1000*11630/RES_summary!L$6</f>
        <v>95.229262352607591</v>
      </c>
      <c r="M141" s="29">
        <f>M11*1000*11630/RES_summary!M$6</f>
        <v>99.933437849252201</v>
      </c>
      <c r="N141" s="29">
        <f>N11*1000*11630/RES_summary!N$6</f>
        <v>104.26298497911019</v>
      </c>
      <c r="O141" s="29">
        <f>O11*1000*11630/RES_summary!O$6</f>
        <v>108.24540806556206</v>
      </c>
      <c r="P141" s="29">
        <f>P11*1000*11630/RES_summary!P$6</f>
        <v>118.5816688122276</v>
      </c>
      <c r="Q141" s="29">
        <f>Q11*1000*11630/RES_summary!Q$6</f>
        <v>132.38507071468899</v>
      </c>
      <c r="R141" s="29">
        <f>R11*1000*11630/RES_summary!R$6</f>
        <v>151.26762784234984</v>
      </c>
      <c r="S141" s="29">
        <f>S11*1000*11630/RES_summary!S$6</f>
        <v>170.8198511423758</v>
      </c>
      <c r="T141" s="29">
        <f>T11*1000*11630/RES_summary!T$6</f>
        <v>202.63055001595566</v>
      </c>
      <c r="U141" s="29">
        <f>U11*1000*11630/RES_summary!U$6</f>
        <v>211.35388027005948</v>
      </c>
      <c r="V141" s="29">
        <f>V11*1000*11630/RES_summary!V$6</f>
        <v>232.73400572229139</v>
      </c>
      <c r="W141" s="29">
        <f>W11*1000*11630/RES_summary!W$6</f>
        <v>250.75985009583422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276.12412372590558</v>
      </c>
      <c r="C142" s="22">
        <f t="shared" ref="C142:Q142" si="115">SUM(C143:C144)</f>
        <v>288.05771715367291</v>
      </c>
      <c r="D142" s="22">
        <f t="shared" si="115"/>
        <v>301.3906039738809</v>
      </c>
      <c r="E142" s="22">
        <f t="shared" si="115"/>
        <v>319.89666104315427</v>
      </c>
      <c r="F142" s="22">
        <f t="shared" si="115"/>
        <v>343.24450187037667</v>
      </c>
      <c r="G142" s="22">
        <f t="shared" si="115"/>
        <v>367.99121274668147</v>
      </c>
      <c r="H142" s="22">
        <f t="shared" si="115"/>
        <v>390.27400960798957</v>
      </c>
      <c r="I142" s="22">
        <f t="shared" si="115"/>
        <v>405.3008523194087</v>
      </c>
      <c r="J142" s="22">
        <f t="shared" si="115"/>
        <v>411.04672920238573</v>
      </c>
      <c r="K142" s="22">
        <f t="shared" si="115"/>
        <v>425.26415214249118</v>
      </c>
      <c r="L142" s="22">
        <f t="shared" si="115"/>
        <v>433.95735968026509</v>
      </c>
      <c r="M142" s="22">
        <f t="shared" si="115"/>
        <v>436.98250248391832</v>
      </c>
      <c r="N142" s="22">
        <f t="shared" si="115"/>
        <v>441.99788299157109</v>
      </c>
      <c r="O142" s="22">
        <f t="shared" si="115"/>
        <v>447.55373277052792</v>
      </c>
      <c r="P142" s="22">
        <f t="shared" si="115"/>
        <v>448.79902556312072</v>
      </c>
      <c r="Q142" s="22">
        <f t="shared" si="115"/>
        <v>447.91582260172146</v>
      </c>
      <c r="R142" s="22">
        <f t="shared" ref="R142:V142" si="116">SUM(R143:R144)</f>
        <v>447.05321849159054</v>
      </c>
      <c r="S142" s="22">
        <f t="shared" si="116"/>
        <v>449.31334563283258</v>
      </c>
      <c r="T142" s="22">
        <f t="shared" si="116"/>
        <v>456.2089599680026</v>
      </c>
      <c r="U142" s="22">
        <f t="shared" si="116"/>
        <v>430.98627577267439</v>
      </c>
      <c r="V142" s="22">
        <f t="shared" si="116"/>
        <v>433.0157125173634</v>
      </c>
      <c r="W142" s="22">
        <f t="shared" ref="W142" si="117">SUM(W143:W144)</f>
        <v>442.2491404095905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210.28848174467655</v>
      </c>
      <c r="C143" s="31">
        <f>C13*1000*11630/RES_summary!C$6</f>
        <v>218.21968287268112</v>
      </c>
      <c r="D143" s="31">
        <f>D13*1000*11630/RES_summary!D$6</f>
        <v>228.93774941587742</v>
      </c>
      <c r="E143" s="31">
        <f>E13*1000*11630/RES_summary!E$6</f>
        <v>240.75627093922523</v>
      </c>
      <c r="F143" s="31">
        <f>F13*1000*11630/RES_summary!F$6</f>
        <v>253.73441677498869</v>
      </c>
      <c r="G143" s="31">
        <f>G13*1000*11630/RES_summary!G$6</f>
        <v>265.38095654177181</v>
      </c>
      <c r="H143" s="31">
        <f>H13*1000*11630/RES_summary!H$6</f>
        <v>274.70929482404705</v>
      </c>
      <c r="I143" s="31">
        <f>I13*1000*11630/RES_summary!I$6</f>
        <v>282.02912647426211</v>
      </c>
      <c r="J143" s="31">
        <f>J13*1000*11630/RES_summary!J$6</f>
        <v>282.28856735692636</v>
      </c>
      <c r="K143" s="31">
        <f>K13*1000*11630/RES_summary!K$6</f>
        <v>290.56463282986903</v>
      </c>
      <c r="L143" s="31">
        <f>L13*1000*11630/RES_summary!L$6</f>
        <v>291.70270892872992</v>
      </c>
      <c r="M143" s="31">
        <f>M13*1000*11630/RES_summary!M$6</f>
        <v>290.34547247534988</v>
      </c>
      <c r="N143" s="31">
        <f>N13*1000*11630/RES_summary!N$6</f>
        <v>289.11540742884199</v>
      </c>
      <c r="O143" s="31">
        <f>O13*1000*11630/RES_summary!O$6</f>
        <v>286.39192635438195</v>
      </c>
      <c r="P143" s="31">
        <f>P13*1000*11630/RES_summary!P$6</f>
        <v>279.48133541002056</v>
      </c>
      <c r="Q143" s="31">
        <f>Q13*1000*11630/RES_summary!Q$6</f>
        <v>270.37190674614214</v>
      </c>
      <c r="R143" s="31">
        <f>R13*1000*11630/RES_summary!R$6</f>
        <v>259.0296356726991</v>
      </c>
      <c r="S143" s="31">
        <f>S13*1000*11630/RES_summary!S$6</f>
        <v>250.31474365208405</v>
      </c>
      <c r="T143" s="31">
        <f>T13*1000*11630/RES_summary!T$6</f>
        <v>251.26750578512122</v>
      </c>
      <c r="U143" s="31">
        <f>U13*1000*11630/RES_summary!U$6</f>
        <v>223.45855123832868</v>
      </c>
      <c r="V143" s="31">
        <f>V13*1000*11630/RES_summary!V$6</f>
        <v>212.90836730977028</v>
      </c>
      <c r="W143" s="31">
        <f>W13*1000*11630/RES_summary!W$6</f>
        <v>209.72475559123237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65.835641981229017</v>
      </c>
      <c r="C144" s="33">
        <f>C14*1000*11630/RES_summary!C$6</f>
        <v>69.838034280991778</v>
      </c>
      <c r="D144" s="33">
        <f>D14*1000*11630/RES_summary!D$6</f>
        <v>72.45285455800348</v>
      </c>
      <c r="E144" s="33">
        <f>E14*1000*11630/RES_summary!E$6</f>
        <v>79.140390103929064</v>
      </c>
      <c r="F144" s="33">
        <f>F14*1000*11630/RES_summary!F$6</f>
        <v>89.510085095387964</v>
      </c>
      <c r="G144" s="33">
        <f>G14*1000*11630/RES_summary!G$6</f>
        <v>102.61025620490966</v>
      </c>
      <c r="H144" s="33">
        <f>H14*1000*11630/RES_summary!H$6</f>
        <v>115.56471478394255</v>
      </c>
      <c r="I144" s="33">
        <f>I14*1000*11630/RES_summary!I$6</f>
        <v>123.27172584514659</v>
      </c>
      <c r="J144" s="33">
        <f>J14*1000*11630/RES_summary!J$6</f>
        <v>128.75816184545937</v>
      </c>
      <c r="K144" s="33">
        <f>K14*1000*11630/RES_summary!K$6</f>
        <v>134.69951931262213</v>
      </c>
      <c r="L144" s="33">
        <f>L14*1000*11630/RES_summary!L$6</f>
        <v>142.25465075153514</v>
      </c>
      <c r="M144" s="33">
        <f>M14*1000*11630/RES_summary!M$6</f>
        <v>146.63703000856847</v>
      </c>
      <c r="N144" s="33">
        <f>N14*1000*11630/RES_summary!N$6</f>
        <v>152.8824755627291</v>
      </c>
      <c r="O144" s="33">
        <f>O14*1000*11630/RES_summary!O$6</f>
        <v>161.16180641614596</v>
      </c>
      <c r="P144" s="33">
        <f>P14*1000*11630/RES_summary!P$6</f>
        <v>169.31769015310016</v>
      </c>
      <c r="Q144" s="33">
        <f>Q14*1000*11630/RES_summary!Q$6</f>
        <v>177.54391585557931</v>
      </c>
      <c r="R144" s="33">
        <f>R14*1000*11630/RES_summary!R$6</f>
        <v>188.02358281889141</v>
      </c>
      <c r="S144" s="33">
        <f>S14*1000*11630/RES_summary!S$6</f>
        <v>198.99860198074853</v>
      </c>
      <c r="T144" s="33">
        <f>T14*1000*11630/RES_summary!T$6</f>
        <v>204.94145418288139</v>
      </c>
      <c r="U144" s="33">
        <f>U14*1000*11630/RES_summary!U$6</f>
        <v>207.52772453434568</v>
      </c>
      <c r="V144" s="33">
        <f>V14*1000*11630/RES_summary!V$6</f>
        <v>220.10734520759311</v>
      </c>
      <c r="W144" s="33">
        <f>W14*1000*11630/RES_summary!W$6</f>
        <v>232.52438481835816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61.702909531438728</v>
      </c>
      <c r="C3" s="49">
        <f t="shared" ref="C3:W3" si="0">C5*C11/11630</f>
        <v>60.926029243370458</v>
      </c>
      <c r="D3" s="49">
        <f t="shared" si="0"/>
        <v>60.017658527227816</v>
      </c>
      <c r="E3" s="49">
        <f t="shared" si="0"/>
        <v>59.202644035966948</v>
      </c>
      <c r="F3" s="49">
        <f t="shared" si="0"/>
        <v>58.248809354579919</v>
      </c>
      <c r="G3" s="49">
        <f t="shared" si="0"/>
        <v>57.163223506642851</v>
      </c>
      <c r="H3" s="49">
        <f t="shared" si="0"/>
        <v>54.959547176630409</v>
      </c>
      <c r="I3" s="49">
        <f t="shared" si="0"/>
        <v>53.27337443270352</v>
      </c>
      <c r="J3" s="49">
        <f t="shared" si="0"/>
        <v>53.232944359255342</v>
      </c>
      <c r="K3" s="49">
        <f t="shared" si="0"/>
        <v>51.546020313621185</v>
      </c>
      <c r="L3" s="49">
        <f t="shared" si="0"/>
        <v>50.93910691621155</v>
      </c>
      <c r="M3" s="49">
        <f t="shared" si="0"/>
        <v>49.426953511951524</v>
      </c>
      <c r="N3" s="49">
        <f t="shared" si="0"/>
        <v>48.090772805789683</v>
      </c>
      <c r="O3" s="49">
        <f t="shared" si="0"/>
        <v>47.104180908842288</v>
      </c>
      <c r="P3" s="49">
        <f t="shared" si="0"/>
        <v>45.546526152635494</v>
      </c>
      <c r="Q3" s="49">
        <f t="shared" si="0"/>
        <v>44.128114186741286</v>
      </c>
      <c r="R3" s="49">
        <f t="shared" si="0"/>
        <v>42.785795659561984</v>
      </c>
      <c r="S3" s="49">
        <f t="shared" si="0"/>
        <v>41.119079113135669</v>
      </c>
      <c r="T3" s="49">
        <f t="shared" si="0"/>
        <v>39.057756495338126</v>
      </c>
      <c r="U3" s="49">
        <f t="shared" si="0"/>
        <v>38.117404292769216</v>
      </c>
      <c r="V3" s="49">
        <f t="shared" si="0"/>
        <v>37.109875924221221</v>
      </c>
      <c r="W3" s="49">
        <f t="shared" si="0"/>
        <v>37.315685695915811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81.918360485232071</v>
      </c>
      <c r="C5" s="49">
        <f t="shared" ref="C5:W5" si="1">C7*C13/1000000</f>
        <v>80.886954349360622</v>
      </c>
      <c r="D5" s="49">
        <f t="shared" si="1"/>
        <v>79.680978158865258</v>
      </c>
      <c r="E5" s="49">
        <f t="shared" si="1"/>
        <v>78.598944079714173</v>
      </c>
      <c r="F5" s="49">
        <f t="shared" si="1"/>
        <v>77.332608766411553</v>
      </c>
      <c r="G5" s="49">
        <f t="shared" si="1"/>
        <v>75.891357235417388</v>
      </c>
      <c r="H5" s="49">
        <f t="shared" si="1"/>
        <v>72.965700189978563</v>
      </c>
      <c r="I5" s="49">
        <f t="shared" si="1"/>
        <v>70.727094138395259</v>
      </c>
      <c r="J5" s="49">
        <f t="shared" si="1"/>
        <v>70.673418139057091</v>
      </c>
      <c r="K5" s="49">
        <f t="shared" si="1"/>
        <v>68.433814640115884</v>
      </c>
      <c r="L5" s="49">
        <f t="shared" si="1"/>
        <v>67.628060894468135</v>
      </c>
      <c r="M5" s="49">
        <f t="shared" si="1"/>
        <v>65.62048736803618</v>
      </c>
      <c r="N5" s="49">
        <f t="shared" si="1"/>
        <v>63.846539695357798</v>
      </c>
      <c r="O5" s="49">
        <f t="shared" si="1"/>
        <v>62.536715065049776</v>
      </c>
      <c r="P5" s="49">
        <f t="shared" si="1"/>
        <v>60.468732780268382</v>
      </c>
      <c r="Q5" s="49">
        <f t="shared" si="1"/>
        <v>58.585612784452238</v>
      </c>
      <c r="R5" s="49">
        <f t="shared" si="1"/>
        <v>56.803516383642275</v>
      </c>
      <c r="S5" s="49">
        <f t="shared" si="1"/>
        <v>54.590740877370791</v>
      </c>
      <c r="T5" s="49">
        <f t="shared" si="1"/>
        <v>51.854076260363314</v>
      </c>
      <c r="U5" s="49">
        <f t="shared" si="1"/>
        <v>50.60564063069706</v>
      </c>
      <c r="V5" s="49">
        <f t="shared" si="1"/>
        <v>49.268020205330245</v>
      </c>
      <c r="W5" s="49">
        <f t="shared" si="1"/>
        <v>49.541258520947622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1643965</v>
      </c>
      <c r="C7" s="35">
        <v>1630676</v>
      </c>
      <c r="D7" s="35">
        <v>1615352</v>
      </c>
      <c r="E7" s="35">
        <v>1605019</v>
      </c>
      <c r="F7" s="35">
        <v>1592576</v>
      </c>
      <c r="G7" s="35">
        <v>1578680</v>
      </c>
      <c r="H7" s="35">
        <v>1529133</v>
      </c>
      <c r="I7" s="35">
        <v>1499453</v>
      </c>
      <c r="J7" s="35">
        <v>1532932</v>
      </c>
      <c r="K7" s="35">
        <v>1508894</v>
      </c>
      <c r="L7" s="35">
        <v>1530874</v>
      </c>
      <c r="M7" s="35">
        <v>1519222</v>
      </c>
      <c r="N7" s="35">
        <v>1519160</v>
      </c>
      <c r="O7" s="35">
        <v>1539537</v>
      </c>
      <c r="P7" s="35">
        <v>1539416</v>
      </c>
      <c r="Q7" s="35">
        <v>1553758</v>
      </c>
      <c r="R7" s="35">
        <v>1575686</v>
      </c>
      <c r="S7" s="35">
        <v>1583056</v>
      </c>
      <c r="T7" s="35">
        <v>1571469</v>
      </c>
      <c r="U7" s="35">
        <v>1583167</v>
      </c>
      <c r="V7" s="35">
        <v>1586470</v>
      </c>
      <c r="W7" s="35">
        <v>1658819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73150.279829321895</v>
      </c>
      <c r="D8" s="52">
        <v>71671.279794823378</v>
      </c>
      <c r="E8" s="52">
        <v>77221.856096942443</v>
      </c>
      <c r="F8" s="52">
        <v>75675.031739607686</v>
      </c>
      <c r="G8" s="52">
        <v>74788.829874715069</v>
      </c>
      <c r="H8" s="52">
        <v>39708.273803079966</v>
      </c>
      <c r="I8" s="52">
        <v>60149.386975393863</v>
      </c>
      <c r="J8" s="52">
        <v>123886.19299318991</v>
      </c>
      <c r="K8" s="52">
        <v>66950.715609812411</v>
      </c>
      <c r="L8" s="52">
        <v>113553.97873139312</v>
      </c>
      <c r="M8" s="52">
        <v>80511.0064178342</v>
      </c>
      <c r="N8" s="52">
        <v>92693.822883797577</v>
      </c>
      <c r="O8" s="52">
        <v>113729.45249970001</v>
      </c>
      <c r="P8" s="52">
        <v>93831.919792715693</v>
      </c>
      <c r="Q8" s="52">
        <v>108899.24944778299</v>
      </c>
      <c r="R8" s="52">
        <v>117093.46630862099</v>
      </c>
      <c r="S8" s="52">
        <v>103147.59537875</v>
      </c>
      <c r="T8" s="52">
        <v>84806.661822519032</v>
      </c>
      <c r="U8" s="52">
        <v>84848.279829321895</v>
      </c>
      <c r="V8" s="52">
        <v>74974.279794823378</v>
      </c>
      <c r="W8" s="52">
        <v>149570.85609694244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86439.279829321895</v>
      </c>
      <c r="D9" s="36">
        <v>86995.279794823378</v>
      </c>
      <c r="E9" s="36">
        <v>87554.856096942443</v>
      </c>
      <c r="F9" s="36">
        <v>88118.031739607686</v>
      </c>
      <c r="G9" s="36">
        <v>88684.829874715069</v>
      </c>
      <c r="H9" s="36">
        <v>89255.273803079966</v>
      </c>
      <c r="I9" s="36">
        <v>89829.386975393863</v>
      </c>
      <c r="J9" s="36">
        <v>90407.192993189907</v>
      </c>
      <c r="K9" s="36">
        <v>90988.715609812411</v>
      </c>
      <c r="L9" s="36">
        <v>91573.978731393116</v>
      </c>
      <c r="M9" s="36">
        <v>92163.0064178342</v>
      </c>
      <c r="N9" s="36">
        <v>92755.822883797577</v>
      </c>
      <c r="O9" s="36">
        <v>93352.452499700012</v>
      </c>
      <c r="P9" s="36">
        <v>93952.919792715693</v>
      </c>
      <c r="Q9" s="36">
        <v>94557.24944778299</v>
      </c>
      <c r="R9" s="36">
        <v>95165.466308620991</v>
      </c>
      <c r="S9" s="36">
        <v>95777.595378750004</v>
      </c>
      <c r="T9" s="36">
        <v>96393.661822519032</v>
      </c>
      <c r="U9" s="36">
        <v>73150.279829321895</v>
      </c>
      <c r="V9" s="36">
        <v>71671.279794823378</v>
      </c>
      <c r="W9" s="36">
        <v>77221.856096942443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8759.9999999999927</v>
      </c>
      <c r="D11" s="54">
        <v>8759.9999999999982</v>
      </c>
      <c r="E11" s="54">
        <v>8759.9999999999927</v>
      </c>
      <c r="F11" s="54">
        <v>8759.9999999999909</v>
      </c>
      <c r="G11" s="54">
        <v>8760</v>
      </c>
      <c r="H11" s="54">
        <v>8759.9999999999927</v>
      </c>
      <c r="I11" s="54">
        <v>8759.9999999999927</v>
      </c>
      <c r="J11" s="54">
        <v>8759.9999999999927</v>
      </c>
      <c r="K11" s="54">
        <v>8759.9999999999891</v>
      </c>
      <c r="L11" s="54">
        <v>8759.9999999999909</v>
      </c>
      <c r="M11" s="54">
        <v>8759.9999999999891</v>
      </c>
      <c r="N11" s="54">
        <v>8759.9999999999945</v>
      </c>
      <c r="O11" s="54">
        <v>8759.9999999999964</v>
      </c>
      <c r="P11" s="54">
        <v>8759.9999999999964</v>
      </c>
      <c r="Q11" s="54">
        <v>8759.9999999999927</v>
      </c>
      <c r="R11" s="54">
        <v>8759.9999999999927</v>
      </c>
      <c r="S11" s="54">
        <v>8759.9999999999945</v>
      </c>
      <c r="T11" s="54">
        <v>8759.9999999999964</v>
      </c>
      <c r="U11" s="54">
        <v>8759.9999999999945</v>
      </c>
      <c r="V11" s="54">
        <v>8759.9999999999964</v>
      </c>
      <c r="W11" s="54">
        <v>8759.9999999999945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49.829747278824108</v>
      </c>
      <c r="C13" s="35">
        <v>49.603326687435526</v>
      </c>
      <c r="D13" s="35">
        <v>49.327315754625161</v>
      </c>
      <c r="E13" s="35">
        <v>48.970725006815606</v>
      </c>
      <c r="F13" s="35">
        <v>48.558190482847635</v>
      </c>
      <c r="G13" s="35">
        <v>48.07266655396748</v>
      </c>
      <c r="H13" s="35">
        <v>47.71703978004436</v>
      </c>
      <c r="I13" s="35">
        <v>47.168596907269027</v>
      </c>
      <c r="J13" s="35">
        <v>46.103426726728316</v>
      </c>
      <c r="K13" s="35">
        <v>45.353626325053902</v>
      </c>
      <c r="L13" s="35">
        <v>44.17611174692896</v>
      </c>
      <c r="M13" s="35">
        <v>43.193481510955067</v>
      </c>
      <c r="N13" s="35">
        <v>42.027528170408516</v>
      </c>
      <c r="O13" s="35">
        <v>40.620469053390579</v>
      </c>
      <c r="P13" s="35">
        <v>39.280306804832733</v>
      </c>
      <c r="Q13" s="35">
        <v>37.705751336084667</v>
      </c>
      <c r="R13" s="35">
        <v>36.050022900274726</v>
      </c>
      <c r="S13" s="35">
        <v>34.484402874800885</v>
      </c>
      <c r="T13" s="35">
        <v>32.997199601368727</v>
      </c>
      <c r="U13" s="35">
        <v>31.964815228397924</v>
      </c>
      <c r="V13" s="35">
        <v>31.055122508040018</v>
      </c>
      <c r="W13" s="35">
        <v>29.865379237245065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44.782348620272842</v>
      </c>
      <c r="D14" s="36">
        <v>43.657328641106325</v>
      </c>
      <c r="E14" s="36">
        <v>42.485410724584661</v>
      </c>
      <c r="F14" s="36">
        <v>41.289231958842443</v>
      </c>
      <c r="G14" s="36">
        <v>39.817324781212513</v>
      </c>
      <c r="H14" s="36">
        <v>38.327294181014231</v>
      </c>
      <c r="I14" s="36">
        <v>37.200206222012099</v>
      </c>
      <c r="J14" s="36">
        <v>35.930489686974596</v>
      </c>
      <c r="K14" s="36">
        <v>34.269106524446066</v>
      </c>
      <c r="L14" s="36">
        <v>33.088708241054455</v>
      </c>
      <c r="M14" s="36">
        <v>32.10599279321373</v>
      </c>
      <c r="N14" s="36">
        <v>30.725364988247183</v>
      </c>
      <c r="O14" s="36">
        <v>29.38468806591041</v>
      </c>
      <c r="P14" s="36">
        <v>27.854785134644146</v>
      </c>
      <c r="Q14" s="36">
        <v>25.974870000402927</v>
      </c>
      <c r="R14" s="36">
        <v>25.278735255975192</v>
      </c>
      <c r="S14" s="36">
        <v>24.81684480404704</v>
      </c>
      <c r="T14" s="36">
        <v>24.368453450202033</v>
      </c>
      <c r="U14" s="36">
        <v>23.89448209674028</v>
      </c>
      <c r="V14" s="36">
        <v>23.892942962129876</v>
      </c>
      <c r="W14" s="36">
        <v>23.761584853851783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1.1999998540115082</v>
      </c>
      <c r="C16" s="44">
        <f>C7/RES_summary!C$6</f>
        <v>1.1944996681693054</v>
      </c>
      <c r="D16" s="44">
        <f>D7/RES_summary!D$6</f>
        <v>1.1899996979606451</v>
      </c>
      <c r="E16" s="44">
        <f>E7/RES_summary!E$6</f>
        <v>1.1860003369531162</v>
      </c>
      <c r="F16" s="44">
        <f>F7/RES_summary!F$6</f>
        <v>1.1837140610343644</v>
      </c>
      <c r="G16" s="44">
        <f>G7/RES_summary!G$6</f>
        <v>1.1842856424832879</v>
      </c>
      <c r="H16" s="44">
        <f>H7/RES_summary!H$6</f>
        <v>1.1819997634660113</v>
      </c>
      <c r="I16" s="44">
        <f>I7/RES_summary!I$6</f>
        <v>1.176500173008616</v>
      </c>
      <c r="J16" s="44">
        <f>J7/RES_summary!J$6</f>
        <v>1.1700002595027621</v>
      </c>
      <c r="K16" s="44">
        <f>K7/RES_summary!K$6</f>
        <v>1.1630002736210079</v>
      </c>
      <c r="L16" s="44">
        <f>L7/RES_summary!L$6</f>
        <v>1.1635124094137497</v>
      </c>
      <c r="M16" s="44">
        <f>M7/RES_summary!M$6</f>
        <v>1.1665692747978766</v>
      </c>
      <c r="N16" s="44">
        <f>N7/RES_summary!N$6</f>
        <v>1.1728873073606176</v>
      </c>
      <c r="O16" s="44">
        <f>O7/RES_summary!O$6</f>
        <v>1.1774832674432745</v>
      </c>
      <c r="P16" s="44">
        <f>P7/RES_summary!P$6</f>
        <v>1.1840568562901885</v>
      </c>
      <c r="Q16" s="44">
        <f>Q7/RES_summary!Q$6</f>
        <v>1.1882181369906175</v>
      </c>
      <c r="R16" s="44">
        <f>R7/RES_summary!R$6</f>
        <v>1.1973552628779336</v>
      </c>
      <c r="S16" s="44">
        <f>S7/RES_summary!S$6</f>
        <v>1.2062316461926945</v>
      </c>
      <c r="T16" s="44">
        <f>T7/RES_summary!T$6</f>
        <v>1.2151476184106036</v>
      </c>
      <c r="U16" s="44">
        <f>U7/RES_summary!U$6</f>
        <v>1.2238420722261218</v>
      </c>
      <c r="V16" s="44">
        <f>V7/RES_summary!V$6</f>
        <v>1.2332509077566847</v>
      </c>
      <c r="W16" s="44">
        <f>W7/RES_summary!W$6</f>
        <v>1.2442564062944192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59.795689460019275</v>
      </c>
      <c r="C17" s="52">
        <f t="shared" si="2"/>
        <v>59.251157268235389</v>
      </c>
      <c r="D17" s="52">
        <f t="shared" si="2"/>
        <v>58.699490849213312</v>
      </c>
      <c r="E17" s="52">
        <f t="shared" si="2"/>
        <v>58.079296358921702</v>
      </c>
      <c r="F17" s="52">
        <f t="shared" si="2"/>
        <v>57.479012852931795</v>
      </c>
      <c r="G17" s="52">
        <f t="shared" si="2"/>
        <v>56.931768795750244</v>
      </c>
      <c r="H17" s="52">
        <f t="shared" si="2"/>
        <v>56.401529733310689</v>
      </c>
      <c r="I17" s="52">
        <f t="shared" si="2"/>
        <v>55.493862421975678</v>
      </c>
      <c r="J17" s="52">
        <f t="shared" si="2"/>
        <v>53.941021234238704</v>
      </c>
      <c r="K17" s="52">
        <f t="shared" si="2"/>
        <v>52.746279825742633</v>
      </c>
      <c r="L17" s="52">
        <f t="shared" si="2"/>
        <v>51.399454217200365</v>
      </c>
      <c r="M17" s="52">
        <f t="shared" si="2"/>
        <v>50.388188402230348</v>
      </c>
      <c r="N17" s="52">
        <f t="shared" si="2"/>
        <v>49.293554350812947</v>
      </c>
      <c r="O17" s="52">
        <f t="shared" si="2"/>
        <v>47.82992262606475</v>
      </c>
      <c r="P17" s="52">
        <f t="shared" si="2"/>
        <v>46.510116589444344</v>
      </c>
      <c r="Q17" s="52">
        <f t="shared" si="2"/>
        <v>44.802657606394007</v>
      </c>
      <c r="R17" s="52">
        <f t="shared" ref="R17:V17" si="3">R13*R16</f>
        <v>43.164684646513969</v>
      </c>
      <c r="S17" s="52">
        <f t="shared" si="3"/>
        <v>41.596178047643157</v>
      </c>
      <c r="T17" s="52">
        <f t="shared" si="3"/>
        <v>40.096468509822529</v>
      </c>
      <c r="U17" s="52">
        <f t="shared" si="3"/>
        <v>39.119885707447615</v>
      </c>
      <c r="V17" s="52">
        <f t="shared" si="3"/>
        <v>38.298758023535399</v>
      </c>
      <c r="W17" s="52">
        <f t="shared" ref="W17" si="4">W13*W16</f>
        <v>37.160189442354508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523.81023966976852</v>
      </c>
      <c r="C18" s="36">
        <f>C3*11630*1000/RES_summary!C$6</f>
        <v>519.04013766974163</v>
      </c>
      <c r="D18" s="36">
        <f>D3*11630*1000/RES_summary!D$6</f>
        <v>514.20753983910845</v>
      </c>
      <c r="E18" s="36">
        <f>E3*11630*1000/RES_summary!E$6</f>
        <v>508.77463610415361</v>
      </c>
      <c r="F18" s="36">
        <f>F3*11630*1000/RES_summary!F$6</f>
        <v>503.51615259168199</v>
      </c>
      <c r="G18" s="36">
        <f>G3*11630*1000/RES_summary!G$6</f>
        <v>498.72229465077226</v>
      </c>
      <c r="H18" s="36">
        <f>H3*11630*1000/RES_summary!H$6</f>
        <v>494.0774004638011</v>
      </c>
      <c r="I18" s="36">
        <f>I3*11630*1000/RES_summary!I$6</f>
        <v>486.1262348165065</v>
      </c>
      <c r="J18" s="36">
        <f>J3*11630*1000/RES_summary!J$6</f>
        <v>472.52334601193081</v>
      </c>
      <c r="K18" s="36">
        <f>K3*11630*1000/RES_summary!K$6</f>
        <v>462.0574112735049</v>
      </c>
      <c r="L18" s="36">
        <f>L3*11630*1000/RES_summary!L$6</f>
        <v>450.25921894267486</v>
      </c>
      <c r="M18" s="36">
        <f>M3*11630*1000/RES_summary!M$6</f>
        <v>441.40053040353735</v>
      </c>
      <c r="N18" s="36">
        <f>N3*11630*1000/RES_summary!N$6</f>
        <v>431.81153611312112</v>
      </c>
      <c r="O18" s="36">
        <f>O3*11630*1000/RES_summary!O$6</f>
        <v>418.99012220432706</v>
      </c>
      <c r="P18" s="36">
        <f>P3*11630*1000/RES_summary!P$6</f>
        <v>407.4286213235323</v>
      </c>
      <c r="Q18" s="36">
        <f>Q3*11630*1000/RES_summary!Q$6</f>
        <v>392.47128063201114</v>
      </c>
      <c r="R18" s="36">
        <f>R3*11630*1000/RES_summary!R$6</f>
        <v>378.12263750346199</v>
      </c>
      <c r="S18" s="36">
        <f>S3*11630*1000/RES_summary!S$6</f>
        <v>364.38251969735393</v>
      </c>
      <c r="T18" s="36">
        <f>T3*11630*1000/RES_summary!T$6</f>
        <v>351.24506414604519</v>
      </c>
      <c r="U18" s="36">
        <f>U3*11630*1000/RES_summary!U$6</f>
        <v>342.69019879724084</v>
      </c>
      <c r="V18" s="36">
        <f>V3*11630*1000/RES_summary!V$6</f>
        <v>335.49712028617</v>
      </c>
      <c r="W18" s="36">
        <f>W3*11630*1000/RES_summary!W$6</f>
        <v>325.52325951502525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26.826915951656417</v>
      </c>
      <c r="C3" s="49">
        <f t="shared" ref="C3:W3" si="0">C5*C11/11630</f>
        <v>27.230324298611151</v>
      </c>
      <c r="D3" s="49">
        <f t="shared" si="0"/>
        <v>27.282133390949486</v>
      </c>
      <c r="E3" s="49">
        <f t="shared" si="0"/>
        <v>28.277219880341526</v>
      </c>
      <c r="F3" s="49">
        <f t="shared" si="0"/>
        <v>27.762839781935764</v>
      </c>
      <c r="G3" s="49">
        <f t="shared" si="0"/>
        <v>26.858039102592027</v>
      </c>
      <c r="H3" s="49">
        <f t="shared" si="0"/>
        <v>27.515934647698781</v>
      </c>
      <c r="I3" s="49">
        <f t="shared" si="0"/>
        <v>27.083710949662095</v>
      </c>
      <c r="J3" s="49">
        <f t="shared" si="0"/>
        <v>27.841439702722468</v>
      </c>
      <c r="K3" s="49">
        <f t="shared" si="0"/>
        <v>27.297316905454139</v>
      </c>
      <c r="L3" s="49">
        <f t="shared" si="0"/>
        <v>26.720883350082119</v>
      </c>
      <c r="M3" s="49">
        <f t="shared" si="0"/>
        <v>25.787419909161514</v>
      </c>
      <c r="N3" s="49">
        <f t="shared" si="0"/>
        <v>24.910023073753798</v>
      </c>
      <c r="O3" s="49">
        <f t="shared" si="0"/>
        <v>24.14415165883052</v>
      </c>
      <c r="P3" s="49">
        <f t="shared" si="0"/>
        <v>22.975777525214863</v>
      </c>
      <c r="Q3" s="49">
        <f t="shared" si="0"/>
        <v>22.092892225178662</v>
      </c>
      <c r="R3" s="49">
        <f t="shared" si="0"/>
        <v>21.685484368254606</v>
      </c>
      <c r="S3" s="49">
        <f t="shared" si="0"/>
        <v>21.364938417706998</v>
      </c>
      <c r="T3" s="49">
        <f t="shared" si="0"/>
        <v>21.292377051644369</v>
      </c>
      <c r="U3" s="49">
        <f t="shared" si="0"/>
        <v>19.825314773974316</v>
      </c>
      <c r="V3" s="49">
        <f t="shared" si="0"/>
        <v>19.61388425263446</v>
      </c>
      <c r="W3" s="49">
        <f t="shared" si="0"/>
        <v>19.681451101455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839.86352125770304</v>
      </c>
      <c r="C5" s="49">
        <f t="shared" ref="C5:W5" si="1">C7*C13/1000000</f>
        <v>840.09391893912118</v>
      </c>
      <c r="D5" s="49">
        <f t="shared" si="1"/>
        <v>827.2248323822962</v>
      </c>
      <c r="E5" s="49">
        <f t="shared" si="1"/>
        <v>847.60069518219518</v>
      </c>
      <c r="F5" s="49">
        <f t="shared" si="1"/>
        <v>822.78298526729111</v>
      </c>
      <c r="G5" s="49">
        <f t="shared" si="1"/>
        <v>787.08617842308558</v>
      </c>
      <c r="H5" s="49">
        <f t="shared" si="1"/>
        <v>797.51108931135013</v>
      </c>
      <c r="I5" s="49">
        <f t="shared" si="1"/>
        <v>777.89907414273637</v>
      </c>
      <c r="J5" s="49">
        <f t="shared" si="1"/>
        <v>793.24409397157069</v>
      </c>
      <c r="K5" s="49">
        <f t="shared" si="1"/>
        <v>769.38683406757639</v>
      </c>
      <c r="L5" s="49">
        <f t="shared" si="1"/>
        <v>755.53906790992608</v>
      </c>
      <c r="M5" s="49">
        <f t="shared" si="1"/>
        <v>726.38887184324199</v>
      </c>
      <c r="N5" s="49">
        <f t="shared" si="1"/>
        <v>697.7136272209591</v>
      </c>
      <c r="O5" s="49">
        <f t="shared" si="1"/>
        <v>675.30073312620675</v>
      </c>
      <c r="P5" s="49">
        <f t="shared" si="1"/>
        <v>644.62439825303068</v>
      </c>
      <c r="Q5" s="49">
        <f t="shared" si="1"/>
        <v>618.69834113889135</v>
      </c>
      <c r="R5" s="49">
        <f t="shared" si="1"/>
        <v>602.00850270840942</v>
      </c>
      <c r="S5" s="49">
        <f t="shared" si="1"/>
        <v>586.9072952751776</v>
      </c>
      <c r="T5" s="49">
        <f t="shared" si="1"/>
        <v>554.2588149154069</v>
      </c>
      <c r="U5" s="49">
        <f t="shared" si="1"/>
        <v>545.59530305399812</v>
      </c>
      <c r="V5" s="49">
        <f t="shared" si="1"/>
        <v>538.1924002346658</v>
      </c>
      <c r="W5" s="49">
        <f t="shared" si="1"/>
        <v>534.06910940057037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1054878</v>
      </c>
      <c r="C7" s="35">
        <v>1064820</v>
      </c>
      <c r="D7" s="35">
        <v>1058802</v>
      </c>
      <c r="E7" s="35">
        <v>1109709</v>
      </c>
      <c r="F7" s="35">
        <v>1089779</v>
      </c>
      <c r="G7" s="35">
        <v>1053088</v>
      </c>
      <c r="H7" s="35">
        <v>1099631</v>
      </c>
      <c r="I7" s="35">
        <v>1096073</v>
      </c>
      <c r="J7" s="35">
        <v>1166076</v>
      </c>
      <c r="K7" s="35">
        <v>1162616</v>
      </c>
      <c r="L7" s="35">
        <v>1185620</v>
      </c>
      <c r="M7" s="35">
        <v>1178056</v>
      </c>
      <c r="N7" s="35">
        <v>1174424</v>
      </c>
      <c r="O7" s="35">
        <v>1188850</v>
      </c>
      <c r="P7" s="35">
        <v>1184961</v>
      </c>
      <c r="Q7" s="35">
        <v>1195041</v>
      </c>
      <c r="R7" s="35">
        <v>1207400</v>
      </c>
      <c r="S7" s="35">
        <v>1208708</v>
      </c>
      <c r="T7" s="35">
        <v>1195493</v>
      </c>
      <c r="U7" s="35">
        <v>1200218</v>
      </c>
      <c r="V7" s="35">
        <v>1197900</v>
      </c>
      <c r="W7" s="35">
        <v>1246219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74128.906338372151</v>
      </c>
      <c r="D8" s="52">
        <v>58997.59593755845</v>
      </c>
      <c r="E8" s="52">
        <v>116761.98439249222</v>
      </c>
      <c r="F8" s="52">
        <v>46775.209831508342</v>
      </c>
      <c r="G8" s="52">
        <v>30875.412166257156</v>
      </c>
      <c r="H8" s="52">
        <v>114981.73311472812</v>
      </c>
      <c r="I8" s="52">
        <v>65764.316224571085</v>
      </c>
      <c r="J8" s="52">
        <v>140220.30689671787</v>
      </c>
      <c r="K8" s="52">
        <v>67663.852409309475</v>
      </c>
      <c r="L8" s="52">
        <v>95046.101941931294</v>
      </c>
      <c r="M8" s="52">
        <v>65408.206600162666</v>
      </c>
      <c r="N8" s="52">
        <v>70282.319440442603</v>
      </c>
      <c r="O8" s="52">
        <v>89294.595495255431</v>
      </c>
      <c r="P8" s="52">
        <v>71946.191798643908</v>
      </c>
      <c r="Q8" s="52">
        <v>86894.267412048997</v>
      </c>
      <c r="R8" s="52">
        <v>86487.906338372268</v>
      </c>
      <c r="S8" s="52">
        <v>60305.59593755845</v>
      </c>
      <c r="T8" s="52">
        <v>103546.9843924921</v>
      </c>
      <c r="U8" s="52">
        <v>51500.209831508342</v>
      </c>
      <c r="V8" s="52">
        <v>28557.412166257156</v>
      </c>
      <c r="W8" s="52">
        <v>163300.73311472824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64186.906338372268</v>
      </c>
      <c r="D9" s="36">
        <v>65015.59593755845</v>
      </c>
      <c r="E9" s="36">
        <v>65854.984392492101</v>
      </c>
      <c r="F9" s="36">
        <v>66705.209831508342</v>
      </c>
      <c r="G9" s="36">
        <v>67566.412166257156</v>
      </c>
      <c r="H9" s="36">
        <v>68438.733114728238</v>
      </c>
      <c r="I9" s="36">
        <v>69322.316224571085</v>
      </c>
      <c r="J9" s="36">
        <v>70217.306896717753</v>
      </c>
      <c r="K9" s="36">
        <v>71123.852409309475</v>
      </c>
      <c r="L9" s="36">
        <v>72042.101941931294</v>
      </c>
      <c r="M9" s="36">
        <v>72972.206600162666</v>
      </c>
      <c r="N9" s="36">
        <v>73914.319440442603</v>
      </c>
      <c r="O9" s="36">
        <v>74868.595495255431</v>
      </c>
      <c r="P9" s="36">
        <v>75835.191798643908</v>
      </c>
      <c r="Q9" s="36">
        <v>76814.267412048997</v>
      </c>
      <c r="R9" s="36">
        <v>74128.906338372268</v>
      </c>
      <c r="S9" s="36">
        <v>58997.59593755845</v>
      </c>
      <c r="T9" s="36">
        <v>116761.9843924921</v>
      </c>
      <c r="U9" s="36">
        <v>46775.209831508342</v>
      </c>
      <c r="V9" s="36">
        <v>30875.412166257156</v>
      </c>
      <c r="W9" s="36">
        <v>114981.73311472824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371.48539568732048</v>
      </c>
      <c r="C11" s="54">
        <v>376.96817516875404</v>
      </c>
      <c r="D11" s="54">
        <v>383.5610331268544</v>
      </c>
      <c r="E11" s="54">
        <v>387.99409802003674</v>
      </c>
      <c r="F11" s="54">
        <v>392.4264750795993</v>
      </c>
      <c r="G11" s="54">
        <v>396.85488492372139</v>
      </c>
      <c r="H11" s="54">
        <v>401.26127929965884</v>
      </c>
      <c r="I11" s="54">
        <v>404.91571312344047</v>
      </c>
      <c r="J11" s="54">
        <v>408.1920637082826</v>
      </c>
      <c r="K11" s="54">
        <v>412.62441928210586</v>
      </c>
      <c r="L11" s="54">
        <v>411.31410215640062</v>
      </c>
      <c r="M11" s="54">
        <v>412.87484592449789</v>
      </c>
      <c r="N11" s="54">
        <v>415.21844643004283</v>
      </c>
      <c r="O11" s="54">
        <v>415.80953494940297</v>
      </c>
      <c r="P11" s="54">
        <v>414.51780811027129</v>
      </c>
      <c r="Q11" s="54">
        <v>415.2917819463612</v>
      </c>
      <c r="R11" s="54">
        <v>418.93458658499787</v>
      </c>
      <c r="S11" s="54">
        <v>423.36197862633935</v>
      </c>
      <c r="T11" s="54">
        <v>446.77745927851106</v>
      </c>
      <c r="U11" s="54">
        <v>422.59969895397307</v>
      </c>
      <c r="V11" s="54">
        <v>423.84372904313989</v>
      </c>
      <c r="W11" s="54">
        <v>428.58737245977329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796.17123615972946</v>
      </c>
      <c r="C13" s="35">
        <v>788.9539254889288</v>
      </c>
      <c r="D13" s="35">
        <v>781.28378335354125</v>
      </c>
      <c r="E13" s="35">
        <v>763.80447052533157</v>
      </c>
      <c r="F13" s="35">
        <v>754.99985342651223</v>
      </c>
      <c r="G13" s="35">
        <v>747.40779348267722</v>
      </c>
      <c r="H13" s="35">
        <v>725.25337073195476</v>
      </c>
      <c r="I13" s="35">
        <v>709.71465782182054</v>
      </c>
      <c r="J13" s="35">
        <v>680.26791904778997</v>
      </c>
      <c r="K13" s="35">
        <v>661.77210193871099</v>
      </c>
      <c r="L13" s="35">
        <v>637.25229661268031</v>
      </c>
      <c r="M13" s="35">
        <v>616.59961143039209</v>
      </c>
      <c r="N13" s="35">
        <v>594.09006221003574</v>
      </c>
      <c r="O13" s="35">
        <v>568.02854281549969</v>
      </c>
      <c r="P13" s="35">
        <v>544.00473792220225</v>
      </c>
      <c r="Q13" s="35">
        <v>517.72143477829741</v>
      </c>
      <c r="R13" s="35">
        <v>498.59905806560329</v>
      </c>
      <c r="S13" s="35">
        <v>485.56582340414525</v>
      </c>
      <c r="T13" s="35">
        <v>463.62363887986544</v>
      </c>
      <c r="U13" s="35">
        <v>454.58017048069445</v>
      </c>
      <c r="V13" s="35">
        <v>449.27990669894461</v>
      </c>
      <c r="W13" s="35">
        <v>428.55157031033099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692.49863220410066</v>
      </c>
      <c r="D14" s="36">
        <v>659.25501221452043</v>
      </c>
      <c r="E14" s="36">
        <v>623.55660971132681</v>
      </c>
      <c r="F14" s="36">
        <v>604.83019866401355</v>
      </c>
      <c r="G14" s="36">
        <v>586.1501364137124</v>
      </c>
      <c r="H14" s="36">
        <v>564.5580378289543</v>
      </c>
      <c r="I14" s="36">
        <v>541.02925531619883</v>
      </c>
      <c r="J14" s="36">
        <v>508.12911080762461</v>
      </c>
      <c r="K14" s="36">
        <v>484.29854970331525</v>
      </c>
      <c r="L14" s="36">
        <v>457.77872329351106</v>
      </c>
      <c r="M14" s="36">
        <v>442.57712253799326</v>
      </c>
      <c r="N14" s="36">
        <v>429.31438086769998</v>
      </c>
      <c r="O14" s="36">
        <v>416.54624139290053</v>
      </c>
      <c r="P14" s="36">
        <v>412.82884865797956</v>
      </c>
      <c r="Q14" s="36">
        <v>405.44968241633944</v>
      </c>
      <c r="R14" s="36">
        <v>400.56846422071345</v>
      </c>
      <c r="S14" s="36">
        <v>394.54470231662458</v>
      </c>
      <c r="T14" s="36">
        <v>387.83579267703425</v>
      </c>
      <c r="U14" s="36">
        <v>381.1158761827993</v>
      </c>
      <c r="V14" s="36">
        <v>374.49906775465922</v>
      </c>
      <c r="W14" s="36">
        <v>372.26146900773023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0.77000024088101138</v>
      </c>
      <c r="C16" s="44">
        <f>C7/RES_summary!C$6</f>
        <v>0.77999991209782926</v>
      </c>
      <c r="D16" s="44">
        <f>D7/RES_summary!D$6</f>
        <v>0.77999969059383145</v>
      </c>
      <c r="E16" s="44">
        <f>E7/RES_summary!E$6</f>
        <v>0.81999979309896376</v>
      </c>
      <c r="F16" s="44">
        <f>F7/RES_summary!F$6</f>
        <v>0.81000010405780853</v>
      </c>
      <c r="G16" s="44">
        <f>G7/RES_summary!G$6</f>
        <v>0.78999987247031744</v>
      </c>
      <c r="H16" s="44">
        <f>H7/RES_summary!H$6</f>
        <v>0.85000034784410095</v>
      </c>
      <c r="I16" s="44">
        <f>I7/RES_summary!I$6</f>
        <v>0.86000032954022076</v>
      </c>
      <c r="J16" s="44">
        <f>J7/RES_summary!J$6</f>
        <v>0.88999983208644795</v>
      </c>
      <c r="K16" s="44">
        <f>K7/RES_summary!K$6</f>
        <v>0.89610186409128922</v>
      </c>
      <c r="L16" s="44">
        <f>L7/RES_summary!L$6</f>
        <v>0.90110850589214397</v>
      </c>
      <c r="M16" s="44">
        <f>M7/RES_summary!M$6</f>
        <v>0.90459717776025317</v>
      </c>
      <c r="N16" s="44">
        <f>N7/RES_summary!N$6</f>
        <v>0.90672937877490578</v>
      </c>
      <c r="O16" s="44">
        <f>O7/RES_summary!O$6</f>
        <v>0.90926751516848048</v>
      </c>
      <c r="P16" s="44">
        <f>P7/RES_summary!P$6</f>
        <v>0.91142433006184043</v>
      </c>
      <c r="Q16" s="44">
        <f>Q7/RES_summary!Q$6</f>
        <v>0.91389353467361356</v>
      </c>
      <c r="R16" s="44">
        <f>R7/RES_summary!R$6</f>
        <v>0.91749672485432821</v>
      </c>
      <c r="S16" s="44">
        <f>S7/RES_summary!S$6</f>
        <v>0.92099195518432675</v>
      </c>
      <c r="T16" s="44">
        <f>T7/RES_summary!T$6</f>
        <v>0.92442197191070752</v>
      </c>
      <c r="U16" s="44">
        <f>U7/RES_summary!U$6</f>
        <v>0.9278094378186833</v>
      </c>
      <c r="V16" s="44">
        <f>V7/RES_summary!V$6</f>
        <v>0.93119394782235565</v>
      </c>
      <c r="W16" s="44">
        <f>W7/RES_summary!W$6</f>
        <v>0.93477104759218743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613.05204362552433</v>
      </c>
      <c r="C17" s="52">
        <f t="shared" si="2"/>
        <v>615.38399253060186</v>
      </c>
      <c r="D17" s="52">
        <f t="shared" si="2"/>
        <v>609.40110928174022</v>
      </c>
      <c r="E17" s="52">
        <f t="shared" si="2"/>
        <v>626.3195077988355</v>
      </c>
      <c r="F17" s="52">
        <f t="shared" si="2"/>
        <v>611.5499598391051</v>
      </c>
      <c r="G17" s="52">
        <f t="shared" si="2"/>
        <v>590.45206153463641</v>
      </c>
      <c r="H17" s="52">
        <f t="shared" si="2"/>
        <v>616.46561739726826</v>
      </c>
      <c r="I17" s="52">
        <f t="shared" si="2"/>
        <v>610.35483960629062</v>
      </c>
      <c r="J17" s="52">
        <f t="shared" si="2"/>
        <v>605.43833372633048</v>
      </c>
      <c r="K17" s="52">
        <f t="shared" si="2"/>
        <v>593.01521415088962</v>
      </c>
      <c r="L17" s="52">
        <f t="shared" si="2"/>
        <v>574.23346487698973</v>
      </c>
      <c r="M17" s="52">
        <f t="shared" si="2"/>
        <v>557.77426830800141</v>
      </c>
      <c r="N17" s="52">
        <f t="shared" si="2"/>
        <v>538.67891304405089</v>
      </c>
      <c r="O17" s="52">
        <f t="shared" si="2"/>
        <v>516.4899016706222</v>
      </c>
      <c r="P17" s="52">
        <f t="shared" si="2"/>
        <v>495.81915381121024</v>
      </c>
      <c r="Q17" s="52">
        <f t="shared" si="2"/>
        <v>473.14227200583292</v>
      </c>
      <c r="R17" s="52">
        <f t="shared" ref="R17:V17" si="3">R13*R16</f>
        <v>457.46300279064405</v>
      </c>
      <c r="S17" s="52">
        <f t="shared" si="3"/>
        <v>447.20221706767126</v>
      </c>
      <c r="T17" s="52">
        <f t="shared" si="3"/>
        <v>428.58387847774299</v>
      </c>
      <c r="U17" s="52">
        <f t="shared" si="3"/>
        <v>421.76377241721434</v>
      </c>
      <c r="V17" s="52">
        <f t="shared" si="3"/>
        <v>418.36672999624983</v>
      </c>
      <c r="W17" s="52">
        <f t="shared" ref="W17" si="4">W13*W16</f>
        <v>400.59760032626508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227.73988100314835</v>
      </c>
      <c r="C18" s="36">
        <f>C3*11630*1000/RES_summary!C$6</f>
        <v>231.98018069232313</v>
      </c>
      <c r="D18" s="36">
        <f>D3*11630*1000/RES_summary!D$6</f>
        <v>233.74251906475541</v>
      </c>
      <c r="E18" s="36">
        <f>E3*11630*1000/RES_summary!E$6</f>
        <v>243.00827250076253</v>
      </c>
      <c r="F18" s="36">
        <f>F3*11630*1000/RES_summary!F$6</f>
        <v>239.98839507473053</v>
      </c>
      <c r="G18" s="36">
        <f>G3*11630*1000/RES_summary!G$6</f>
        <v>234.32378493330216</v>
      </c>
      <c r="H18" s="36">
        <f>H3*11630*1000/RES_summary!H$6</f>
        <v>247.36378228108188</v>
      </c>
      <c r="I18" s="36">
        <f>I3*11630*1000/RES_summary!I$6</f>
        <v>247.14226513752433</v>
      </c>
      <c r="J18" s="36">
        <f>J3*11630*1000/RES_summary!J$6</f>
        <v>247.13512289185476</v>
      </c>
      <c r="K18" s="36">
        <f>K3*11630*1000/RES_summary!K$6</f>
        <v>244.69255836446442</v>
      </c>
      <c r="L18" s="36">
        <f>L3*11630*1000/RES_summary!L$6</f>
        <v>236.19032203403802</v>
      </c>
      <c r="M18" s="36">
        <f>M3*11630*1000/RES_summary!M$6</f>
        <v>230.29096508831566</v>
      </c>
      <c r="N18" s="36">
        <f>N3*11630*1000/RES_summary!N$6</f>
        <v>223.66942139877494</v>
      </c>
      <c r="O18" s="36">
        <f>O3*11630*1000/RES_summary!O$6</f>
        <v>214.76142581972431</v>
      </c>
      <c r="P18" s="36">
        <f>P3*11630*1000/RES_summary!P$6</f>
        <v>205.52586885691233</v>
      </c>
      <c r="Q18" s="36">
        <f>Q3*11630*1000/RES_summary!Q$6</f>
        <v>196.49209725545228</v>
      </c>
      <c r="R18" s="36">
        <f>R3*11630*1000/RES_summary!R$6</f>
        <v>191.64707395203018</v>
      </c>
      <c r="S18" s="36">
        <f>S3*11630*1000/RES_summary!S$6</f>
        <v>189.32841546385501</v>
      </c>
      <c r="T18" s="36">
        <f>T3*11630*1000/RES_summary!T$6</f>
        <v>191.48161631401612</v>
      </c>
      <c r="U18" s="36">
        <f>U3*11630*1000/RES_summary!U$6</f>
        <v>178.23724325320677</v>
      </c>
      <c r="V18" s="36">
        <f>V3*11630*1000/RES_summary!V$6</f>
        <v>177.322114949195</v>
      </c>
      <c r="W18" s="36">
        <f>W3*11630*1000/RES_summary!W$6</f>
        <v>171.69107293752435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0.51170871264881135</v>
      </c>
      <c r="C3" s="49">
        <f t="shared" ref="C3:W3" si="0">C5*C11/11630</f>
        <v>0.54291436427406425</v>
      </c>
      <c r="D3" s="49">
        <f t="shared" si="0"/>
        <v>0.57487379086583212</v>
      </c>
      <c r="E3" s="49">
        <f t="shared" si="0"/>
        <v>0.62010344766825254</v>
      </c>
      <c r="F3" s="49">
        <f t="shared" si="0"/>
        <v>0.6682580455210555</v>
      </c>
      <c r="G3" s="49">
        <f t="shared" si="0"/>
        <v>0.70633925309827528</v>
      </c>
      <c r="H3" s="49">
        <f t="shared" si="0"/>
        <v>0.7395755398393673</v>
      </c>
      <c r="I3" s="49">
        <f t="shared" si="0"/>
        <v>0.78181734031939665</v>
      </c>
      <c r="J3" s="49">
        <f t="shared" si="0"/>
        <v>0.84184269982810045</v>
      </c>
      <c r="K3" s="49">
        <f t="shared" si="0"/>
        <v>0.89293809717904826</v>
      </c>
      <c r="L3" s="49">
        <f t="shared" si="0"/>
        <v>0.93924143446147068</v>
      </c>
      <c r="M3" s="49">
        <f t="shared" si="0"/>
        <v>0.99545620971262394</v>
      </c>
      <c r="N3" s="49">
        <f t="shared" si="0"/>
        <v>1.1042010331517627</v>
      </c>
      <c r="O3" s="49">
        <f t="shared" si="0"/>
        <v>1.2160401545906765</v>
      </c>
      <c r="P3" s="49">
        <f t="shared" si="0"/>
        <v>1.3258820645845752</v>
      </c>
      <c r="Q3" s="49">
        <f t="shared" si="0"/>
        <v>1.3838975414102319</v>
      </c>
      <c r="R3" s="49">
        <f t="shared" si="0"/>
        <v>1.4735902726366634</v>
      </c>
      <c r="S3" s="49">
        <f t="shared" si="0"/>
        <v>1.5407798076986929</v>
      </c>
      <c r="T3" s="49">
        <f t="shared" si="0"/>
        <v>1.6667282512924544</v>
      </c>
      <c r="U3" s="49">
        <f t="shared" si="0"/>
        <v>1.6375579609687914</v>
      </c>
      <c r="V3" s="49">
        <f t="shared" si="0"/>
        <v>1.681880576717999</v>
      </c>
      <c r="W3" s="49">
        <f t="shared" si="0"/>
        <v>1.8439246869849024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20.241616920928873</v>
      </c>
      <c r="C5" s="49">
        <f t="shared" ref="C5:W5" si="1">C7*C13/1000000</f>
        <v>21.566870224483932</v>
      </c>
      <c r="D5" s="49">
        <f t="shared" si="1"/>
        <v>23.022787142231262</v>
      </c>
      <c r="E5" s="49">
        <f t="shared" si="1"/>
        <v>24.81958222099335</v>
      </c>
      <c r="F5" s="49">
        <f t="shared" si="1"/>
        <v>27.021572688384687</v>
      </c>
      <c r="G5" s="49">
        <f t="shared" si="1"/>
        <v>28.872834367698989</v>
      </c>
      <c r="H5" s="49">
        <f t="shared" si="1"/>
        <v>30.556660231694025</v>
      </c>
      <c r="I5" s="49">
        <f t="shared" si="1"/>
        <v>32.689495749374174</v>
      </c>
      <c r="J5" s="49">
        <f t="shared" si="1"/>
        <v>35.7600350058704</v>
      </c>
      <c r="K5" s="49">
        <f t="shared" si="1"/>
        <v>38.659979528301342</v>
      </c>
      <c r="L5" s="49">
        <f t="shared" si="1"/>
        <v>41.487640917244008</v>
      </c>
      <c r="M5" s="49">
        <f t="shared" si="1"/>
        <v>44.546095114742116</v>
      </c>
      <c r="N5" s="49">
        <f t="shared" si="1"/>
        <v>49.658935302586642</v>
      </c>
      <c r="O5" s="49">
        <f t="shared" si="1"/>
        <v>54.594607008763184</v>
      </c>
      <c r="P5" s="49">
        <f t="shared" si="1"/>
        <v>59.566585000653141</v>
      </c>
      <c r="Q5" s="49">
        <f t="shared" si="1"/>
        <v>62.116448751288267</v>
      </c>
      <c r="R5" s="49">
        <f t="shared" si="1"/>
        <v>64.941923035710374</v>
      </c>
      <c r="S5" s="49">
        <f t="shared" si="1"/>
        <v>66.921556703485152</v>
      </c>
      <c r="T5" s="49">
        <f t="shared" si="1"/>
        <v>68.375204506695766</v>
      </c>
      <c r="U5" s="49">
        <f t="shared" si="1"/>
        <v>70.630550423665966</v>
      </c>
      <c r="V5" s="49">
        <f t="shared" si="1"/>
        <v>72.801533649369418</v>
      </c>
      <c r="W5" s="49">
        <f t="shared" si="1"/>
        <v>78.726015669893627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12371</v>
      </c>
      <c r="C7" s="35">
        <v>13234</v>
      </c>
      <c r="D7" s="35">
        <v>14198</v>
      </c>
      <c r="E7" s="35">
        <v>15402</v>
      </c>
      <c r="F7" s="35">
        <v>16905</v>
      </c>
      <c r="G7" s="35">
        <v>18206</v>
      </c>
      <c r="H7" s="35">
        <v>19419</v>
      </c>
      <c r="I7" s="35">
        <v>20959</v>
      </c>
      <c r="J7" s="35">
        <v>23170</v>
      </c>
      <c r="K7" s="35">
        <v>25296</v>
      </c>
      <c r="L7" s="35">
        <v>27414</v>
      </c>
      <c r="M7" s="35">
        <v>29803</v>
      </c>
      <c r="N7" s="35">
        <v>33949</v>
      </c>
      <c r="O7" s="35">
        <v>38456</v>
      </c>
      <c r="P7" s="35">
        <v>43679</v>
      </c>
      <c r="Q7" s="35">
        <v>47363</v>
      </c>
      <c r="R7" s="35">
        <v>51833</v>
      </c>
      <c r="S7" s="35">
        <v>55434</v>
      </c>
      <c r="T7" s="35">
        <v>58491</v>
      </c>
      <c r="U7" s="35">
        <v>62799</v>
      </c>
      <c r="V7" s="35">
        <v>67533</v>
      </c>
      <c r="W7" s="35">
        <v>76691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1660.041570163321</v>
      </c>
      <c r="D8" s="52">
        <v>1797.4181908222217</v>
      </c>
      <c r="E8" s="52">
        <v>2075.4550241727757</v>
      </c>
      <c r="F8" s="52">
        <v>2414.227841579439</v>
      </c>
      <c r="G8" s="52">
        <v>2253.8158725778358</v>
      </c>
      <c r="H8" s="52">
        <v>2209.3019627041504</v>
      </c>
      <c r="I8" s="52">
        <v>2581.7727385277758</v>
      </c>
      <c r="J8" s="52">
        <v>3300.31878021597</v>
      </c>
      <c r="K8" s="52">
        <v>3265.0348019742996</v>
      </c>
      <c r="L8" s="52">
        <v>3309.0198407222961</v>
      </c>
      <c r="M8" s="52">
        <v>3634.3774533801916</v>
      </c>
      <c r="N8" s="52">
        <v>5448.2159231597216</v>
      </c>
      <c r="O8" s="52">
        <v>6167.041570163321</v>
      </c>
      <c r="P8" s="52">
        <v>7020.4181908222236</v>
      </c>
      <c r="Q8" s="52">
        <v>5759.4550241727775</v>
      </c>
      <c r="R8" s="52">
        <v>6884.2278415794426</v>
      </c>
      <c r="S8" s="52">
        <v>5854.8158725778339</v>
      </c>
      <c r="T8" s="52">
        <v>5266.3019627041504</v>
      </c>
      <c r="U8" s="52">
        <v>6889.7727385277758</v>
      </c>
      <c r="V8" s="52">
        <v>8034.3187802159664</v>
      </c>
      <c r="W8" s="52">
        <v>12423.034801974296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797.04157016332101</v>
      </c>
      <c r="D9" s="36">
        <v>833.41819082222173</v>
      </c>
      <c r="E9" s="36">
        <v>871.45502417277567</v>
      </c>
      <c r="F9" s="36">
        <v>911.22784157943897</v>
      </c>
      <c r="G9" s="36">
        <v>952.81587257783394</v>
      </c>
      <c r="H9" s="36">
        <v>996.30196270415036</v>
      </c>
      <c r="I9" s="36">
        <v>1041.7727385277758</v>
      </c>
      <c r="J9" s="36">
        <v>1089.31878021597</v>
      </c>
      <c r="K9" s="36">
        <v>1139.0348019742996</v>
      </c>
      <c r="L9" s="36">
        <v>1191.0198407222961</v>
      </c>
      <c r="M9" s="36">
        <v>1245.3774533801916</v>
      </c>
      <c r="N9" s="36">
        <v>1302.2159231597179</v>
      </c>
      <c r="O9" s="36">
        <v>1660.0415701633174</v>
      </c>
      <c r="P9" s="36">
        <v>1797.4181908222236</v>
      </c>
      <c r="Q9" s="36">
        <v>2075.4550241727775</v>
      </c>
      <c r="R9" s="36">
        <v>2414.2278415794426</v>
      </c>
      <c r="S9" s="36">
        <v>2253.8158725778339</v>
      </c>
      <c r="T9" s="36">
        <v>2209.3019627041504</v>
      </c>
      <c r="U9" s="36">
        <v>2581.7727385277758</v>
      </c>
      <c r="V9" s="36">
        <v>3300.3187802159664</v>
      </c>
      <c r="W9" s="36">
        <v>3265.034801974296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294.00676592947696</v>
      </c>
      <c r="C11" s="54">
        <v>292.76821304090987</v>
      </c>
      <c r="D11" s="54">
        <v>290.39847115233647</v>
      </c>
      <c r="E11" s="54">
        <v>290.56907695576592</v>
      </c>
      <c r="F11" s="54">
        <v>287.61616353849854</v>
      </c>
      <c r="G11" s="54">
        <v>284.5139970990528</v>
      </c>
      <c r="H11" s="54">
        <v>281.48572072711096</v>
      </c>
      <c r="I11" s="54">
        <v>278.1485446464452</v>
      </c>
      <c r="J11" s="54">
        <v>273.78694113116973</v>
      </c>
      <c r="K11" s="54">
        <v>268.62068208261741</v>
      </c>
      <c r="L11" s="54">
        <v>263.29233577237915</v>
      </c>
      <c r="M11" s="54">
        <v>259.89159519229025</v>
      </c>
      <c r="N11" s="54">
        <v>258.60115480337515</v>
      </c>
      <c r="O11" s="54">
        <v>259.0465940274924</v>
      </c>
      <c r="P11" s="54">
        <v>258.87010999454697</v>
      </c>
      <c r="Q11" s="54">
        <v>259.10573978631061</v>
      </c>
      <c r="R11" s="54">
        <v>263.89509379543017</v>
      </c>
      <c r="S11" s="54">
        <v>267.76527693359225</v>
      </c>
      <c r="T11" s="54">
        <v>283.49530655711641</v>
      </c>
      <c r="U11" s="54">
        <v>269.63968101380902</v>
      </c>
      <c r="V11" s="54">
        <v>268.67938251737303</v>
      </c>
      <c r="W11" s="54">
        <v>272.39844322307476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1636.2150934385961</v>
      </c>
      <c r="C13" s="35">
        <v>1629.656205567775</v>
      </c>
      <c r="D13" s="35">
        <v>1621.5514257100481</v>
      </c>
      <c r="E13" s="35">
        <v>1611.4519037133716</v>
      </c>
      <c r="F13" s="35">
        <v>1598.4367162605552</v>
      </c>
      <c r="G13" s="35">
        <v>1585.8966476820274</v>
      </c>
      <c r="H13" s="35">
        <v>1573.5444786906651</v>
      </c>
      <c r="I13" s="35">
        <v>1559.687759405228</v>
      </c>
      <c r="J13" s="35">
        <v>1543.3765647764524</v>
      </c>
      <c r="K13" s="35">
        <v>1528.3040610492308</v>
      </c>
      <c r="L13" s="35">
        <v>1513.3742218298682</v>
      </c>
      <c r="M13" s="35">
        <v>1494.6849348972289</v>
      </c>
      <c r="N13" s="35">
        <v>1462.7510472351657</v>
      </c>
      <c r="O13" s="35">
        <v>1419.6642138746408</v>
      </c>
      <c r="P13" s="35">
        <v>1363.735090104012</v>
      </c>
      <c r="Q13" s="35">
        <v>1311.4973450011246</v>
      </c>
      <c r="R13" s="35">
        <v>1252.906893980869</v>
      </c>
      <c r="S13" s="35">
        <v>1207.2294386745525</v>
      </c>
      <c r="T13" s="35">
        <v>1168.9867587611045</v>
      </c>
      <c r="U13" s="35">
        <v>1124.7082027367628</v>
      </c>
      <c r="V13" s="35">
        <v>1078.0142100805447</v>
      </c>
      <c r="W13" s="35">
        <v>1026.5352605898165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1583.9270521976123</v>
      </c>
      <c r="D14" s="36">
        <v>1568.6768694752875</v>
      </c>
      <c r="E14" s="36">
        <v>1552.7597105367106</v>
      </c>
      <c r="F14" s="36">
        <v>1529.6630880244829</v>
      </c>
      <c r="G14" s="36">
        <v>1513.1109123805541</v>
      </c>
      <c r="H14" s="36">
        <v>1500.0168509956845</v>
      </c>
      <c r="I14" s="36">
        <v>1486.3429840770527</v>
      </c>
      <c r="J14" s="36">
        <v>1470.4334367161191</v>
      </c>
      <c r="K14" s="36">
        <v>1458.9891827470394</v>
      </c>
      <c r="L14" s="36">
        <v>1443.4564489872369</v>
      </c>
      <c r="M14" s="36">
        <v>1402.2097729577208</v>
      </c>
      <c r="N14" s="36">
        <v>1329.5261491827239</v>
      </c>
      <c r="O14" s="36">
        <v>1226.691335036757</v>
      </c>
      <c r="P14" s="36">
        <v>1109.8407702824259</v>
      </c>
      <c r="Q14" s="36">
        <v>1002.2730742707221</v>
      </c>
      <c r="R14" s="36">
        <v>946.86428888903492</v>
      </c>
      <c r="S14" s="36">
        <v>920.59377722080853</v>
      </c>
      <c r="T14" s="36">
        <v>905.31040756284244</v>
      </c>
      <c r="U14" s="36">
        <v>884.31737077357866</v>
      </c>
      <c r="V14" s="36">
        <v>874.23495433751805</v>
      </c>
      <c r="W14" s="36">
        <v>860.34794623603159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9.0301181557857785E-3</v>
      </c>
      <c r="C16" s="44">
        <f>C7/RES_summary!C$6</f>
        <v>9.6941443968958808E-3</v>
      </c>
      <c r="D16" s="44">
        <f>D7/RES_summary!D$6</f>
        <v>1.0459401858941729E-2</v>
      </c>
      <c r="E16" s="44">
        <f>E7/RES_summary!E$6</f>
        <v>1.1381034859868884E-2</v>
      </c>
      <c r="F16" s="44">
        <f>F7/RES_summary!F$6</f>
        <v>1.2564980385103085E-2</v>
      </c>
      <c r="G16" s="44">
        <f>G7/RES_summary!G$6</f>
        <v>1.365767882474646E-2</v>
      </c>
      <c r="H16" s="44">
        <f>H7/RES_summary!H$6</f>
        <v>1.501063243468454E-2</v>
      </c>
      <c r="I16" s="44">
        <f>I7/RES_summary!I$6</f>
        <v>1.6444841636308428E-2</v>
      </c>
      <c r="J16" s="44">
        <f>J7/RES_summary!J$6</f>
        <v>1.7684349999007785E-2</v>
      </c>
      <c r="K16" s="44">
        <f>K7/RES_summary!K$6</f>
        <v>1.9497231032476116E-2</v>
      </c>
      <c r="L16" s="44">
        <f>L7/RES_summary!L$6</f>
        <v>2.0835502589807219E-2</v>
      </c>
      <c r="M16" s="44">
        <f>M7/RES_summary!M$6</f>
        <v>2.2884913526002863E-2</v>
      </c>
      <c r="N16" s="44">
        <f>N7/RES_summary!N$6</f>
        <v>2.6210768581048476E-2</v>
      </c>
      <c r="O16" s="44">
        <f>O7/RES_summary!O$6</f>
        <v>2.9412282090523687E-2</v>
      </c>
      <c r="P16" s="44">
        <f>P7/RES_summary!P$6</f>
        <v>3.359612958803803E-2</v>
      </c>
      <c r="Q16" s="44">
        <f>Q7/RES_summary!Q$6</f>
        <v>3.6220296611368448E-2</v>
      </c>
      <c r="R16" s="44">
        <f>R7/RES_summary!R$6</f>
        <v>3.9387616149887686E-2</v>
      </c>
      <c r="S16" s="44">
        <f>S7/RES_summary!S$6</f>
        <v>4.2238711122692965E-2</v>
      </c>
      <c r="T16" s="44">
        <f>T7/RES_summary!T$6</f>
        <v>4.5228508706474393E-2</v>
      </c>
      <c r="U16" s="44">
        <f>U7/RES_summary!U$6</f>
        <v>4.8545768256746266E-2</v>
      </c>
      <c r="V16" s="44">
        <f>V7/RES_summary!V$6</f>
        <v>5.2497137389003377E-2</v>
      </c>
      <c r="W16" s="44">
        <f>W7/RES_summary!W$6</f>
        <v>5.7524822210937597E-2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14.775215622030592</v>
      </c>
      <c r="C17" s="52">
        <f t="shared" si="2"/>
        <v>15.798122574071447</v>
      </c>
      <c r="D17" s="52">
        <f t="shared" si="2"/>
        <v>16.960457996441288</v>
      </c>
      <c r="E17" s="52">
        <f t="shared" si="2"/>
        <v>18.339990291163961</v>
      </c>
      <c r="F17" s="52">
        <f t="shared" si="2"/>
        <v>20.084325986642462</v>
      </c>
      <c r="G17" s="52">
        <f t="shared" si="2"/>
        <v>21.659667063283223</v>
      </c>
      <c r="H17" s="52">
        <f t="shared" si="2"/>
        <v>23.619897789252871</v>
      </c>
      <c r="I17" s="52">
        <f t="shared" si="2"/>
        <v>25.648818205507695</v>
      </c>
      <c r="J17" s="52">
        <f t="shared" si="2"/>
        <v>27.293611351773094</v>
      </c>
      <c r="K17" s="52">
        <f t="shared" si="2"/>
        <v>29.797697366148334</v>
      </c>
      <c r="L17" s="52">
        <f t="shared" si="2"/>
        <v>31.531912518283704</v>
      </c>
      <c r="M17" s="52">
        <f t="shared" si="2"/>
        <v>34.205735483742302</v>
      </c>
      <c r="N17" s="52">
        <f t="shared" si="2"/>
        <v>38.33982919076724</v>
      </c>
      <c r="O17" s="52">
        <f t="shared" si="2"/>
        <v>41.755564332302491</v>
      </c>
      <c r="P17" s="52">
        <f t="shared" si="2"/>
        <v>45.816220810889106</v>
      </c>
      <c r="Q17" s="52">
        <f t="shared" si="2"/>
        <v>47.502822840962949</v>
      </c>
      <c r="R17" s="52">
        <f t="shared" ref="R17:V17" si="3">R13*R16</f>
        <v>49.34901581166649</v>
      </c>
      <c r="S17" s="52">
        <f t="shared" si="3"/>
        <v>50.991815518985206</v>
      </c>
      <c r="T17" s="52">
        <f t="shared" si="3"/>
        <v>52.871527796379894</v>
      </c>
      <c r="U17" s="52">
        <f t="shared" si="3"/>
        <v>54.599823766520487</v>
      </c>
      <c r="V17" s="52">
        <f t="shared" si="3"/>
        <v>56.592660093896306</v>
      </c>
      <c r="W17" s="52">
        <f t="shared" ref="W17" si="4">W13*W16</f>
        <v>59.05125835868769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4.3440133609439</v>
      </c>
      <c r="C18" s="36">
        <f>C3*11630*1000/RES_summary!C$6</f>
        <v>4.6251881154121559</v>
      </c>
      <c r="D18" s="36">
        <f>D3*11630*1000/RES_summary!D$6</f>
        <v>4.9252910722099692</v>
      </c>
      <c r="E18" s="36">
        <f>E3*11630*1000/RES_summary!E$6</f>
        <v>5.329034050281221</v>
      </c>
      <c r="F18" s="36">
        <f>F3*11630*1000/RES_summary!F$6</f>
        <v>5.7765767875346743</v>
      </c>
      <c r="G18" s="36">
        <f>G3*11630*1000/RES_summary!G$6</f>
        <v>6.1624784520094114</v>
      </c>
      <c r="H18" s="36">
        <f>H3*11630*1000/RES_summary!H$6</f>
        <v>6.6486639527085405</v>
      </c>
      <c r="I18" s="36">
        <f>I3*11630*1000/RES_summary!I$6</f>
        <v>7.1341814557632128</v>
      </c>
      <c r="J18" s="36">
        <f>J3*11630*1000/RES_summary!J$6</f>
        <v>7.4726343644249251</v>
      </c>
      <c r="K18" s="36">
        <f>K3*11630*1000/RES_summary!K$6</f>
        <v>8.004277790986178</v>
      </c>
      <c r="L18" s="36">
        <f>L3*11630*1000/RES_summary!L$6</f>
        <v>8.3021108983092375</v>
      </c>
      <c r="M18" s="36">
        <f>M3*11630*1000/RES_summary!M$6</f>
        <v>8.8897831595953125</v>
      </c>
      <c r="N18" s="36">
        <f>N3*11630*1000/RES_summary!N$6</f>
        <v>9.9147241036965585</v>
      </c>
      <c r="O18" s="36">
        <f>O3*11630*1000/RES_summary!O$6</f>
        <v>10.816636721978803</v>
      </c>
      <c r="P18" s="36">
        <f>P3*11630*1000/RES_summary!P$6</f>
        <v>11.860450120849313</v>
      </c>
      <c r="Q18" s="36">
        <f>Q3*11630*1000/RES_summary!Q$6</f>
        <v>12.30825405414576</v>
      </c>
      <c r="R18" s="36">
        <f>R3*11630*1000/RES_summary!R$6</f>
        <v>13.022963156331896</v>
      </c>
      <c r="S18" s="36">
        <f>S3*11630*1000/RES_summary!S$6</f>
        <v>13.653837603787723</v>
      </c>
      <c r="T18" s="36">
        <f>T3*11630*1000/RES_summary!T$6</f>
        <v>14.988829980777821</v>
      </c>
      <c r="U18" s="36">
        <f>U3*11630*1000/RES_summary!U$6</f>
        <v>14.722279063814771</v>
      </c>
      <c r="V18" s="36">
        <f>V3*11630*1000/RES_summary!V$6</f>
        <v>15.205280969043633</v>
      </c>
      <c r="W18" s="36">
        <f>W3*11630*1000/RES_summary!W$6</f>
        <v>16.085470847270113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1.2197597603323287</v>
      </c>
      <c r="C3" s="49">
        <f t="shared" ref="C3:W3" si="0">C5*C11/11630</f>
        <v>1.2439765345898686</v>
      </c>
      <c r="D3" s="49">
        <f t="shared" si="0"/>
        <v>1.2624782298739183</v>
      </c>
      <c r="E3" s="49">
        <f t="shared" si="0"/>
        <v>1.3021470184558566</v>
      </c>
      <c r="F3" s="49">
        <f t="shared" si="0"/>
        <v>1.3560889466229</v>
      </c>
      <c r="G3" s="49">
        <f t="shared" si="0"/>
        <v>1.3920401731780345</v>
      </c>
      <c r="H3" s="49">
        <f t="shared" si="0"/>
        <v>1.3759559221952118</v>
      </c>
      <c r="I3" s="49">
        <f t="shared" si="0"/>
        <v>1.3829445971177543</v>
      </c>
      <c r="J3" s="49">
        <f t="shared" si="0"/>
        <v>1.4330164801620175</v>
      </c>
      <c r="K3" s="49">
        <f t="shared" si="0"/>
        <v>1.4668584984028472</v>
      </c>
      <c r="L3" s="49">
        <f t="shared" si="0"/>
        <v>1.4842340219633521</v>
      </c>
      <c r="M3" s="49">
        <f t="shared" si="0"/>
        <v>1.5950914241561143</v>
      </c>
      <c r="N3" s="49">
        <f t="shared" si="0"/>
        <v>1.7384125444197613</v>
      </c>
      <c r="O3" s="49">
        <f t="shared" si="0"/>
        <v>1.908357951583852</v>
      </c>
      <c r="P3" s="49">
        <f t="shared" si="0"/>
        <v>2.0412077690288757</v>
      </c>
      <c r="Q3" s="49">
        <f t="shared" si="0"/>
        <v>2.174848384467273</v>
      </c>
      <c r="R3" s="49">
        <f t="shared" si="0"/>
        <v>2.3747569849069983</v>
      </c>
      <c r="S3" s="49">
        <f t="shared" si="0"/>
        <v>2.5996986264524176</v>
      </c>
      <c r="T3" s="49">
        <f t="shared" si="0"/>
        <v>2.9395252335797841</v>
      </c>
      <c r="U3" s="49">
        <f t="shared" si="0"/>
        <v>2.876976965567335</v>
      </c>
      <c r="V3" s="49">
        <f t="shared" si="0"/>
        <v>3.0720315283399651</v>
      </c>
      <c r="W3" s="49">
        <f t="shared" si="0"/>
        <v>3.3639515863126452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32.597975703016303</v>
      </c>
      <c r="C5" s="49">
        <f t="shared" ref="C5:W5" si="1">C7*C13/1000000</f>
        <v>33.21301526849328</v>
      </c>
      <c r="D5" s="49">
        <f t="shared" si="1"/>
        <v>33.718234059056101</v>
      </c>
      <c r="E5" s="49">
        <f t="shared" si="1"/>
        <v>34.749178907912004</v>
      </c>
      <c r="F5" s="49">
        <f t="shared" si="1"/>
        <v>36.158276711329705</v>
      </c>
      <c r="G5" s="49">
        <f t="shared" si="1"/>
        <v>37.058338775217067</v>
      </c>
      <c r="H5" s="49">
        <f t="shared" si="1"/>
        <v>36.562513468019695</v>
      </c>
      <c r="I5" s="49">
        <f t="shared" si="1"/>
        <v>36.735139296928196</v>
      </c>
      <c r="J5" s="49">
        <f t="shared" si="1"/>
        <v>38.212443295841432</v>
      </c>
      <c r="K5" s="49">
        <f t="shared" si="1"/>
        <v>39.330306858906773</v>
      </c>
      <c r="L5" s="49">
        <f t="shared" si="1"/>
        <v>39.90868682393014</v>
      </c>
      <c r="M5" s="49">
        <f t="shared" si="1"/>
        <v>42.724185831324029</v>
      </c>
      <c r="N5" s="49">
        <f t="shared" si="1"/>
        <v>46.342217309138547</v>
      </c>
      <c r="O5" s="49">
        <f t="shared" si="1"/>
        <v>50.597599145462077</v>
      </c>
      <c r="P5" s="49">
        <f t="shared" si="1"/>
        <v>53.8490168755661</v>
      </c>
      <c r="Q5" s="49">
        <f t="shared" si="1"/>
        <v>57.049711058351519</v>
      </c>
      <c r="R5" s="49">
        <f t="shared" si="1"/>
        <v>61.899249568524056</v>
      </c>
      <c r="S5" s="49">
        <f t="shared" si="1"/>
        <v>66.237475724544126</v>
      </c>
      <c r="T5" s="49">
        <f t="shared" si="1"/>
        <v>69.922625749802137</v>
      </c>
      <c r="U5" s="49">
        <f t="shared" si="1"/>
        <v>71.203723939720533</v>
      </c>
      <c r="V5" s="49">
        <f t="shared" si="1"/>
        <v>72.730612602540589</v>
      </c>
      <c r="W5" s="49">
        <f t="shared" si="1"/>
        <v>74.177350108548524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43516</v>
      </c>
      <c r="C7" s="35">
        <v>44699</v>
      </c>
      <c r="D7" s="35">
        <v>45871</v>
      </c>
      <c r="E7" s="35">
        <v>48060</v>
      </c>
      <c r="F7" s="35">
        <v>51061</v>
      </c>
      <c r="G7" s="35">
        <v>53368</v>
      </c>
      <c r="H7" s="35">
        <v>53343</v>
      </c>
      <c r="I7" s="35">
        <v>54667</v>
      </c>
      <c r="J7" s="35">
        <v>58651</v>
      </c>
      <c r="K7" s="35">
        <v>62276</v>
      </c>
      <c r="L7" s="35">
        <v>65043</v>
      </c>
      <c r="M7" s="35">
        <v>72642.900000000009</v>
      </c>
      <c r="N7" s="35">
        <v>82124.400000000009</v>
      </c>
      <c r="O7" s="35">
        <v>93199.60000000002</v>
      </c>
      <c r="P7" s="35">
        <v>102372.20000000003</v>
      </c>
      <c r="Q7" s="35">
        <v>111589.50000000003</v>
      </c>
      <c r="R7" s="35">
        <v>123368.00000000004</v>
      </c>
      <c r="S7" s="35">
        <v>134058.60000000003</v>
      </c>
      <c r="T7" s="35">
        <v>143742.60000000006</v>
      </c>
      <c r="U7" s="35">
        <v>148361.4</v>
      </c>
      <c r="V7" s="35">
        <v>153313.20000000001</v>
      </c>
      <c r="W7" s="35">
        <v>157362.19999999998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3171.8952271668968</v>
      </c>
      <c r="D8" s="52">
        <v>3263.9955301808659</v>
      </c>
      <c r="E8" s="52">
        <v>4389.4403442260809</v>
      </c>
      <c r="F8" s="52">
        <v>5315.5067179369944</v>
      </c>
      <c r="G8" s="52">
        <v>4741.4860615885409</v>
      </c>
      <c r="H8" s="52">
        <v>2535.6848915744777</v>
      </c>
      <c r="I8" s="52">
        <v>4017.4256134780153</v>
      </c>
      <c r="J8" s="52">
        <v>6817.0473457352418</v>
      </c>
      <c r="K8" s="52">
        <v>6604.9067859955976</v>
      </c>
      <c r="L8" s="52">
        <v>5901.379122392711</v>
      </c>
      <c r="M8" s="52">
        <v>10896.75899205367</v>
      </c>
      <c r="N8" s="52">
        <v>12949.26148929543</v>
      </c>
      <c r="O8" s="52">
        <v>14722.723226084287</v>
      </c>
      <c r="P8" s="52">
        <v>13009.203447467007</v>
      </c>
      <c r="Q8" s="52">
        <v>13252.785204824206</v>
      </c>
      <c r="R8" s="52">
        <v>14950.395227166911</v>
      </c>
      <c r="S8" s="52">
        <v>13954.595530180857</v>
      </c>
      <c r="T8" s="52">
        <v>14073.44034422611</v>
      </c>
      <c r="U8" s="52">
        <v>9934.30671793691</v>
      </c>
      <c r="V8" s="52">
        <v>9693.2860615885584</v>
      </c>
      <c r="W8" s="52">
        <v>6584.6848915744631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1988.8952271668968</v>
      </c>
      <c r="D9" s="36">
        <v>2091.9955301808659</v>
      </c>
      <c r="E9" s="36">
        <v>2200.4403442260809</v>
      </c>
      <c r="F9" s="36">
        <v>2314.5067179369944</v>
      </c>
      <c r="G9" s="36">
        <v>2434.4860615885409</v>
      </c>
      <c r="H9" s="36">
        <v>2560.6848915744777</v>
      </c>
      <c r="I9" s="36">
        <v>2693.4256134780153</v>
      </c>
      <c r="J9" s="36">
        <v>2833.0473457352418</v>
      </c>
      <c r="K9" s="36">
        <v>2979.9067859955976</v>
      </c>
      <c r="L9" s="36">
        <v>3134.379122392711</v>
      </c>
      <c r="M9" s="36">
        <v>3296.8589920536615</v>
      </c>
      <c r="N9" s="36">
        <v>3467.7614892954298</v>
      </c>
      <c r="O9" s="36">
        <v>3647.5232260842749</v>
      </c>
      <c r="P9" s="36">
        <v>3836.6034474670014</v>
      </c>
      <c r="Q9" s="36">
        <v>4035.4852048242028</v>
      </c>
      <c r="R9" s="36">
        <v>3171.8952271668968</v>
      </c>
      <c r="S9" s="36">
        <v>3263.9955301808659</v>
      </c>
      <c r="T9" s="36">
        <v>4389.4403442260809</v>
      </c>
      <c r="U9" s="36">
        <v>5315.5067179369798</v>
      </c>
      <c r="V9" s="36">
        <v>4741.4860615885409</v>
      </c>
      <c r="W9" s="36">
        <v>2535.6848915744922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435.17444585837779</v>
      </c>
      <c r="C11" s="54">
        <v>435.59571391894565</v>
      </c>
      <c r="D11" s="54">
        <v>435.45049802186145</v>
      </c>
      <c r="E11" s="54">
        <v>435.80799030602412</v>
      </c>
      <c r="F11" s="54">
        <v>436.17439445842285</v>
      </c>
      <c r="G11" s="54">
        <v>436.86327420826797</v>
      </c>
      <c r="H11" s="54">
        <v>437.67142510941375</v>
      </c>
      <c r="I11" s="54">
        <v>437.82726763266697</v>
      </c>
      <c r="J11" s="54">
        <v>436.14017390241003</v>
      </c>
      <c r="K11" s="54">
        <v>433.75111202728363</v>
      </c>
      <c r="L11" s="54">
        <v>432.52843050409064</v>
      </c>
      <c r="M11" s="54">
        <v>434.20167996120512</v>
      </c>
      <c r="N11" s="54">
        <v>436.27040451547293</v>
      </c>
      <c r="O11" s="54">
        <v>438.64142472678407</v>
      </c>
      <c r="P11" s="54">
        <v>440.84827785551391</v>
      </c>
      <c r="Q11" s="54">
        <v>443.35871719812445</v>
      </c>
      <c r="R11" s="54">
        <v>446.18349862051377</v>
      </c>
      <c r="S11" s="54">
        <v>456.45602727034935</v>
      </c>
      <c r="T11" s="54">
        <v>488.92154863949213</v>
      </c>
      <c r="U11" s="54">
        <v>469.90859829008303</v>
      </c>
      <c r="V11" s="54">
        <v>491.23368271128481</v>
      </c>
      <c r="W11" s="54">
        <v>527.42187327486351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749.10321957478402</v>
      </c>
      <c r="C13" s="35">
        <v>743.03709855910154</v>
      </c>
      <c r="D13" s="35">
        <v>735.06647029836074</v>
      </c>
      <c r="E13" s="35">
        <v>723.03743046009163</v>
      </c>
      <c r="F13" s="35">
        <v>708.13882829027455</v>
      </c>
      <c r="G13" s="35">
        <v>694.39249691232692</v>
      </c>
      <c r="H13" s="35">
        <v>685.4228946257183</v>
      </c>
      <c r="I13" s="35">
        <v>671.98015799162556</v>
      </c>
      <c r="J13" s="35">
        <v>651.52245137919954</v>
      </c>
      <c r="K13" s="35">
        <v>631.54837913332221</v>
      </c>
      <c r="L13" s="35">
        <v>613.57389456098485</v>
      </c>
      <c r="M13" s="35">
        <v>588.13987094848937</v>
      </c>
      <c r="N13" s="35">
        <v>564.29291792863683</v>
      </c>
      <c r="O13" s="35">
        <v>542.89502471536423</v>
      </c>
      <c r="P13" s="35">
        <v>526.01210949423853</v>
      </c>
      <c r="Q13" s="35">
        <v>511.24622888669188</v>
      </c>
      <c r="R13" s="35">
        <v>501.74477634819431</v>
      </c>
      <c r="S13" s="35">
        <v>494.09344663113075</v>
      </c>
      <c r="T13" s="35">
        <v>486.44330734105347</v>
      </c>
      <c r="U13" s="35">
        <v>479.93429517192834</v>
      </c>
      <c r="V13" s="35">
        <v>474.39237197149743</v>
      </c>
      <c r="W13" s="35">
        <v>471.37972212226651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663.61819442085346</v>
      </c>
      <c r="D14" s="36">
        <v>634.90876699899786</v>
      </c>
      <c r="E14" s="36">
        <v>610.3971315437243</v>
      </c>
      <c r="F14" s="36">
        <v>591.2704854545957</v>
      </c>
      <c r="G14" s="36">
        <v>574.44931299043697</v>
      </c>
      <c r="H14" s="36">
        <v>560.94982232369307</v>
      </c>
      <c r="I14" s="36">
        <v>545.19481836873842</v>
      </c>
      <c r="J14" s="36">
        <v>528.02169388821801</v>
      </c>
      <c r="K14" s="36">
        <v>507.21704923840304</v>
      </c>
      <c r="L14" s="36">
        <v>495.87620050908396</v>
      </c>
      <c r="M14" s="36">
        <v>485.02373014577245</v>
      </c>
      <c r="N14" s="36">
        <v>480.00751079908798</v>
      </c>
      <c r="O14" s="36">
        <v>474.62369027469163</v>
      </c>
      <c r="P14" s="36">
        <v>470.85355760394003</v>
      </c>
      <c r="Q14" s="36">
        <v>469.61367335827089</v>
      </c>
      <c r="R14" s="36">
        <v>465.16936763517413</v>
      </c>
      <c r="S14" s="36">
        <v>459.38741253465525</v>
      </c>
      <c r="T14" s="36">
        <v>452.2314135553242</v>
      </c>
      <c r="U14" s="36">
        <v>445.32553232752366</v>
      </c>
      <c r="V14" s="36">
        <v>438.51301266112807</v>
      </c>
      <c r="W14" s="36">
        <v>435.72768365525633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3.1764176030003553E-2</v>
      </c>
      <c r="C16" s="44">
        <f>C7/RES_summary!C$6</f>
        <v>3.2742826084090147E-2</v>
      </c>
      <c r="D16" s="44">
        <f>D7/RES_summary!D$6</f>
        <v>3.3792310372694465E-2</v>
      </c>
      <c r="E16" s="44">
        <f>E7/RES_summary!E$6</f>
        <v>3.5513085012680079E-2</v>
      </c>
      <c r="F16" s="44">
        <f>F7/RES_summary!F$6</f>
        <v>3.7952112596495037E-2</v>
      </c>
      <c r="G16" s="44">
        <f>G7/RES_summary!G$6</f>
        <v>4.003531822031578E-2</v>
      </c>
      <c r="H16" s="44">
        <f>H7/RES_summary!H$6</f>
        <v>4.1233439722095755E-2</v>
      </c>
      <c r="I16" s="44">
        <f>I7/RES_summary!I$6</f>
        <v>4.2892798212322766E-2</v>
      </c>
      <c r="J16" s="44">
        <f>J7/RES_summary!J$6</f>
        <v>4.4764989719111158E-2</v>
      </c>
      <c r="K16" s="44">
        <f>K7/RES_summary!K$6</f>
        <v>4.8000061661072208E-2</v>
      </c>
      <c r="L16" s="44">
        <f>L7/RES_summary!L$6</f>
        <v>4.9434726597681146E-2</v>
      </c>
      <c r="M16" s="44">
        <f>M7/RES_summary!M$6</f>
        <v>5.5780508162871972E-2</v>
      </c>
      <c r="N16" s="44">
        <f>N7/RES_summary!N$6</f>
        <v>6.3405214977096752E-2</v>
      </c>
      <c r="O16" s="44">
        <f>O7/RES_summary!O$6</f>
        <v>7.1281800653317351E-2</v>
      </c>
      <c r="P16" s="44">
        <f>P7/RES_summary!P$6</f>
        <v>7.874057779281915E-2</v>
      </c>
      <c r="Q16" s="44">
        <f>Q7/RES_summary!Q$6</f>
        <v>8.533675630163419E-2</v>
      </c>
      <c r="R16" s="44">
        <f>R7/RES_summary!R$6</f>
        <v>9.3746675461180054E-2</v>
      </c>
      <c r="S16" s="44">
        <f>S7/RES_summary!S$6</f>
        <v>0.10214782405946979</v>
      </c>
      <c r="T16" s="44">
        <f>T7/RES_summary!T$6</f>
        <v>0.11114980827120872</v>
      </c>
      <c r="U16" s="44">
        <f>U7/RES_summary!U$6</f>
        <v>0.11468842087686804</v>
      </c>
      <c r="V16" s="44">
        <f>V7/RES_summary!V$6</f>
        <v>0.11917883292535135</v>
      </c>
      <c r="W16" s="44">
        <f>W7/RES_summary!W$6</f>
        <v>0.11803513551423249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23.794646531215843</v>
      </c>
      <c r="C17" s="52">
        <f t="shared" si="2"/>
        <v>24.32913449214761</v>
      </c>
      <c r="D17" s="52">
        <f t="shared" si="2"/>
        <v>24.839594308883203</v>
      </c>
      <c r="E17" s="52">
        <f t="shared" si="2"/>
        <v>25.677289735278993</v>
      </c>
      <c r="F17" s="52">
        <f t="shared" si="2"/>
        <v>26.875364545222563</v>
      </c>
      <c r="G17" s="52">
        <f t="shared" si="2"/>
        <v>27.800224583684649</v>
      </c>
      <c r="H17" s="52">
        <f t="shared" si="2"/>
        <v>28.262343609693946</v>
      </c>
      <c r="I17" s="52">
        <f t="shared" si="2"/>
        <v>28.823109319419569</v>
      </c>
      <c r="J17" s="52">
        <f t="shared" si="2"/>
        <v>29.165395837759966</v>
      </c>
      <c r="K17" s="52">
        <f t="shared" si="2"/>
        <v>30.314361140349675</v>
      </c>
      <c r="L17" s="52">
        <f t="shared" si="2"/>
        <v>30.331857725096725</v>
      </c>
      <c r="M17" s="52">
        <f t="shared" si="2"/>
        <v>32.806740872352677</v>
      </c>
      <c r="N17" s="52">
        <f t="shared" si="2"/>
        <v>35.779113771318436</v>
      </c>
      <c r="O17" s="52">
        <f t="shared" si="2"/>
        <v>38.698534927438388</v>
      </c>
      <c r="P17" s="52">
        <f t="shared" si="2"/>
        <v>41.418497427595995</v>
      </c>
      <c r="Q17" s="52">
        <f t="shared" si="2"/>
        <v>43.628094844633118</v>
      </c>
      <c r="R17" s="52">
        <f t="shared" ref="R17:V17" si="3">R13*R16</f>
        <v>47.036904712656543</v>
      </c>
      <c r="S17" s="52">
        <f t="shared" si="3"/>
        <v>50.470570455413771</v>
      </c>
      <c r="T17" s="52">
        <f t="shared" si="3"/>
        <v>54.068080345770753</v>
      </c>
      <c r="U17" s="52">
        <f t="shared" si="3"/>
        <v>55.042906437921133</v>
      </c>
      <c r="V17" s="52">
        <f t="shared" si="3"/>
        <v>56.537529240252219</v>
      </c>
      <c r="W17" s="52">
        <f t="shared" ref="W17" si="4">W13*W16</f>
        <v>55.639369379362982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10.354822118617827</v>
      </c>
      <c r="C18" s="36">
        <f>C3*11630*1000/RES_summary!C$6</f>
        <v>10.597666708137083</v>
      </c>
      <c r="D18" s="36">
        <f>D3*11630*1000/RES_summary!D$6</f>
        <v>10.816413712464186</v>
      </c>
      <c r="E18" s="36">
        <f>E3*11630*1000/RES_summary!E$6</f>
        <v>11.190368036037439</v>
      </c>
      <c r="F18" s="36">
        <f>F3*11630*1000/RES_summary!F$6</f>
        <v>11.722345856361818</v>
      </c>
      <c r="G18" s="36">
        <f>G3*11630*1000/RES_summary!G$6</f>
        <v>12.144897135353659</v>
      </c>
      <c r="H18" s="36">
        <f>H3*11630*1000/RES_summary!H$6</f>
        <v>12.369620204586681</v>
      </c>
      <c r="I18" s="36">
        <f>I3*11630*1000/RES_summary!I$6</f>
        <v>12.619543197999128</v>
      </c>
      <c r="J18" s="36">
        <f>J3*11630*1000/RES_summary!J$6</f>
        <v>12.720200812613257</v>
      </c>
      <c r="K18" s="36">
        <f>K3*11630*1000/RES_summary!K$6</f>
        <v>13.148887855023343</v>
      </c>
      <c r="L18" s="36">
        <f>L3*11630*1000/RES_summary!L$6</f>
        <v>13.119390816109464</v>
      </c>
      <c r="M18" s="36">
        <f>M3*11630*1000/RES_summary!M$6</f>
        <v>14.244742000827467</v>
      </c>
      <c r="N18" s="36">
        <f>N3*11630*1000/RES_summary!N$6</f>
        <v>15.609368438218221</v>
      </c>
      <c r="O18" s="36">
        <f>O3*11630*1000/RES_summary!O$6</f>
        <v>16.974780495410794</v>
      </c>
      <c r="P18" s="36">
        <f>P3*11630*1000/RES_summary!P$6</f>
        <v>18.259273262318729</v>
      </c>
      <c r="Q18" s="36">
        <f>Q3*11630*1000/RES_summary!Q$6</f>
        <v>19.342896164114645</v>
      </c>
      <c r="R18" s="36">
        <f>R3*11630*1000/RES_summary!R$6</f>
        <v>20.987090708972826</v>
      </c>
      <c r="S18" s="36">
        <f>S3*11630*1000/RES_summary!S$6</f>
        <v>23.037596084146436</v>
      </c>
      <c r="T18" s="36">
        <f>T3*11630*1000/RES_summary!T$6</f>
        <v>26.435049574618716</v>
      </c>
      <c r="U18" s="36">
        <f>U3*11630*1000/RES_summary!U$6</f>
        <v>25.865135010055706</v>
      </c>
      <c r="V18" s="36">
        <f>V3*11630*1000/RES_summary!V$6</f>
        <v>27.773138700086051</v>
      </c>
      <c r="W18" s="36">
        <f>W3*11630*1000/RES_summary!W$6</f>
        <v>29.345420425895711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12.274792215448166</v>
      </c>
      <c r="C3" s="49">
        <f t="shared" ref="C3:W3" si="0">C5*C11/11630</f>
        <v>13.282150675246816</v>
      </c>
      <c r="D3" s="49">
        <f t="shared" si="0"/>
        <v>14.445772320355488</v>
      </c>
      <c r="E3" s="49">
        <f t="shared" si="0"/>
        <v>16.283992568785507</v>
      </c>
      <c r="F3" s="49">
        <f t="shared" si="0"/>
        <v>17.957720525529439</v>
      </c>
      <c r="G3" s="49">
        <f t="shared" si="0"/>
        <v>19.552421819340424</v>
      </c>
      <c r="H3" s="49">
        <f t="shared" si="0"/>
        <v>20.709559713021438</v>
      </c>
      <c r="I3" s="49">
        <f t="shared" si="0"/>
        <v>21.989307718047904</v>
      </c>
      <c r="J3" s="49">
        <f t="shared" si="0"/>
        <v>24.020258845583118</v>
      </c>
      <c r="K3" s="49">
        <f t="shared" si="0"/>
        <v>26.341909616516258</v>
      </c>
      <c r="L3" s="49">
        <f t="shared" si="0"/>
        <v>28.235855090578514</v>
      </c>
      <c r="M3" s="49">
        <f t="shared" si="0"/>
        <v>28.950382636586742</v>
      </c>
      <c r="N3" s="49">
        <f t="shared" si="0"/>
        <v>29.105489331775338</v>
      </c>
      <c r="O3" s="49">
        <f t="shared" si="0"/>
        <v>31.949968178477345</v>
      </c>
      <c r="P3" s="49">
        <f t="shared" si="0"/>
        <v>34.424542171373311</v>
      </c>
      <c r="Q3" s="49">
        <f t="shared" si="0"/>
        <v>37.669329734368532</v>
      </c>
      <c r="R3" s="49">
        <f t="shared" si="0"/>
        <v>43.262770358902891</v>
      </c>
      <c r="S3" s="49">
        <f t="shared" si="0"/>
        <v>47.5781857944121</v>
      </c>
      <c r="T3" s="49">
        <f t="shared" si="0"/>
        <v>54.098500332065562</v>
      </c>
      <c r="U3" s="49">
        <f t="shared" si="0"/>
        <v>55.234167946145242</v>
      </c>
      <c r="V3" s="49">
        <f t="shared" si="0"/>
        <v>58.982262355133642</v>
      </c>
      <c r="W3" s="49">
        <f t="shared" si="0"/>
        <v>63.975825774177927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115.89556328393694</v>
      </c>
      <c r="C5" s="49">
        <f t="shared" ref="C5:W5" si="1">C7*C13/1000000</f>
        <v>122.85978154803287</v>
      </c>
      <c r="D5" s="49">
        <f t="shared" si="1"/>
        <v>131.24956193181416</v>
      </c>
      <c r="E5" s="49">
        <f t="shared" si="1"/>
        <v>145.59818364332779</v>
      </c>
      <c r="F5" s="49">
        <f t="shared" si="1"/>
        <v>158.22942666712197</v>
      </c>
      <c r="G5" s="49">
        <f t="shared" si="1"/>
        <v>170.03369624250416</v>
      </c>
      <c r="H5" s="49">
        <f t="shared" si="1"/>
        <v>177.75563047140636</v>
      </c>
      <c r="I5" s="49">
        <f t="shared" si="1"/>
        <v>186.65985314150205</v>
      </c>
      <c r="J5" s="49">
        <f t="shared" si="1"/>
        <v>202.6083216302969</v>
      </c>
      <c r="K5" s="49">
        <f t="shared" si="1"/>
        <v>221.32418017667092</v>
      </c>
      <c r="L5" s="49">
        <f t="shared" si="1"/>
        <v>236.09851219817949</v>
      </c>
      <c r="M5" s="49">
        <f t="shared" si="1"/>
        <v>240.11057138578229</v>
      </c>
      <c r="N5" s="49">
        <f t="shared" si="1"/>
        <v>239.75247779122219</v>
      </c>
      <c r="O5" s="49">
        <f t="shared" si="1"/>
        <v>261.56110095104748</v>
      </c>
      <c r="P5" s="49">
        <f t="shared" si="1"/>
        <v>279.72490886939011</v>
      </c>
      <c r="Q5" s="49">
        <f t="shared" si="1"/>
        <v>303.90885303550795</v>
      </c>
      <c r="R5" s="49">
        <f t="shared" si="1"/>
        <v>338.57924212498614</v>
      </c>
      <c r="S5" s="49">
        <f t="shared" si="1"/>
        <v>363.18506034234133</v>
      </c>
      <c r="T5" s="49">
        <f t="shared" si="1"/>
        <v>385.90412920696753</v>
      </c>
      <c r="U5" s="49">
        <f t="shared" si="1"/>
        <v>410.22194651100028</v>
      </c>
      <c r="V5" s="49">
        <f t="shared" si="1"/>
        <v>431.18011273769736</v>
      </c>
      <c r="W5" s="49">
        <f t="shared" si="1"/>
        <v>439.16797731013156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279915.01117481303</v>
      </c>
      <c r="C7" s="35">
        <v>300068.37924690364</v>
      </c>
      <c r="D7" s="35">
        <v>325687.08122547041</v>
      </c>
      <c r="E7" s="35">
        <v>369248.94116833049</v>
      </c>
      <c r="F7" s="35">
        <v>409605.30161225592</v>
      </c>
      <c r="G7" s="35">
        <v>449206.87653792894</v>
      </c>
      <c r="H7" s="35">
        <v>479531.4294835414</v>
      </c>
      <c r="I7" s="35">
        <v>516815.82663815428</v>
      </c>
      <c r="J7" s="35">
        <v>579941.75793914043</v>
      </c>
      <c r="K7" s="35">
        <v>652437.43616227387</v>
      </c>
      <c r="L7" s="35">
        <v>720635.82689158304</v>
      </c>
      <c r="M7" s="35">
        <v>764476.24260239454</v>
      </c>
      <c r="N7" s="35">
        <v>795753.85739644757</v>
      </c>
      <c r="O7" s="35">
        <v>928766.88742760906</v>
      </c>
      <c r="P7" s="35">
        <v>1059385.3062554267</v>
      </c>
      <c r="Q7" s="35">
        <v>1270946.002375236</v>
      </c>
      <c r="R7" s="35">
        <v>1608282.5783301112</v>
      </c>
      <c r="S7" s="35">
        <v>1912849.5834496988</v>
      </c>
      <c r="T7" s="35">
        <v>2200220.95985401</v>
      </c>
      <c r="U7" s="35">
        <v>2485912.6820069728</v>
      </c>
      <c r="V7" s="35">
        <v>2745166.4894029154</v>
      </c>
      <c r="W7" s="35">
        <v>2977894.8549776487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46735.27114951727</v>
      </c>
      <c r="D8" s="52">
        <v>54253.189037103381</v>
      </c>
      <c r="E8" s="52">
        <v>74407.426067950262</v>
      </c>
      <c r="F8" s="52">
        <v>73583.739290708734</v>
      </c>
      <c r="G8" s="52">
        <v>75394.683748843847</v>
      </c>
      <c r="H8" s="52">
        <v>68881.510601975198</v>
      </c>
      <c r="I8" s="52">
        <v>78818.620713092037</v>
      </c>
      <c r="J8" s="52">
        <v>107867.31732994964</v>
      </c>
      <c r="K8" s="52">
        <v>119230.94937265071</v>
      </c>
      <c r="L8" s="52">
        <v>122451.57976641261</v>
      </c>
      <c r="M8" s="52">
        <v>118247.84177876182</v>
      </c>
      <c r="N8" s="52">
        <v>104861.35408476181</v>
      </c>
      <c r="O8" s="52">
        <v>208407.71378000535</v>
      </c>
      <c r="P8" s="52">
        <v>199499.9294297928</v>
      </c>
      <c r="Q8" s="52">
        <v>290379.31683290133</v>
      </c>
      <c r="R8" s="52">
        <v>445203.89328482491</v>
      </c>
      <c r="S8" s="52">
        <v>423797.95449223812</v>
      </c>
      <c r="T8" s="52">
        <v>409822.95617072377</v>
      </c>
      <c r="U8" s="52">
        <v>403939.56393172452</v>
      </c>
      <c r="V8" s="52">
        <v>364115.16148070432</v>
      </c>
      <c r="W8" s="52">
        <v>441136.07935473882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26581.903077426658</v>
      </c>
      <c r="D9" s="36">
        <v>28634.487058536615</v>
      </c>
      <c r="E9" s="36">
        <v>30845.566125090176</v>
      </c>
      <c r="F9" s="36">
        <v>33227.378846783307</v>
      </c>
      <c r="G9" s="36">
        <v>35793.108823170827</v>
      </c>
      <c r="H9" s="36">
        <v>38556.957656362734</v>
      </c>
      <c r="I9" s="36">
        <v>41534.223558479163</v>
      </c>
      <c r="J9" s="36">
        <v>44741.38602896349</v>
      </c>
      <c r="K9" s="36">
        <v>46735.27114951727</v>
      </c>
      <c r="L9" s="36">
        <v>54253.189037103439</v>
      </c>
      <c r="M9" s="36">
        <v>74407.42606795032</v>
      </c>
      <c r="N9" s="36">
        <v>73583.739290708792</v>
      </c>
      <c r="O9" s="36">
        <v>75394.683748843847</v>
      </c>
      <c r="P9" s="36">
        <v>68881.510601975024</v>
      </c>
      <c r="Q9" s="36">
        <v>78818.620713092154</v>
      </c>
      <c r="R9" s="36">
        <v>107867.3173299497</v>
      </c>
      <c r="S9" s="36">
        <v>119230.94937265059</v>
      </c>
      <c r="T9" s="36">
        <v>122451.57976641273</v>
      </c>
      <c r="U9" s="36">
        <v>118247.84177876171</v>
      </c>
      <c r="V9" s="36">
        <v>104861.35408476181</v>
      </c>
      <c r="W9" s="36">
        <v>208407.71378000546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1231.762713089536</v>
      </c>
      <c r="C11" s="54">
        <v>1257.2984454862378</v>
      </c>
      <c r="D11" s="54">
        <v>1280.0372786997548</v>
      </c>
      <c r="E11" s="54">
        <v>1300.7225010368745</v>
      </c>
      <c r="F11" s="54">
        <v>1319.9080228690696</v>
      </c>
      <c r="G11" s="54">
        <v>1337.3506004046164</v>
      </c>
      <c r="H11" s="54">
        <v>1354.9623087814516</v>
      </c>
      <c r="I11" s="54">
        <v>1370.0624127622691</v>
      </c>
      <c r="J11" s="54">
        <v>1378.7963304087623</v>
      </c>
      <c r="K11" s="54">
        <v>1384.1976443583192</v>
      </c>
      <c r="L11" s="54">
        <v>1390.8727829160807</v>
      </c>
      <c r="M11" s="54">
        <v>1402.2412596009526</v>
      </c>
      <c r="N11" s="54">
        <v>1411.8596147453047</v>
      </c>
      <c r="O11" s="54">
        <v>1420.6169364046004</v>
      </c>
      <c r="P11" s="54">
        <v>1431.2541098726663</v>
      </c>
      <c r="Q11" s="54">
        <v>1441.5318949577299</v>
      </c>
      <c r="R11" s="54">
        <v>1486.050993900875</v>
      </c>
      <c r="S11" s="54">
        <v>1523.5601934381195</v>
      </c>
      <c r="T11" s="54">
        <v>1630.3675219927209</v>
      </c>
      <c r="U11" s="54">
        <v>1565.9166426300492</v>
      </c>
      <c r="V11" s="54">
        <v>1590.8983065911973</v>
      </c>
      <c r="W11" s="54">
        <v>1694.2010624519285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414.0383997182546</v>
      </c>
      <c r="C13" s="35">
        <v>409.439281327743</v>
      </c>
      <c r="D13" s="35">
        <v>402.99284036062573</v>
      </c>
      <c r="E13" s="35">
        <v>394.30900785427991</v>
      </c>
      <c r="F13" s="35">
        <v>386.29731120254513</v>
      </c>
      <c r="G13" s="35">
        <v>378.51979816730898</v>
      </c>
      <c r="H13" s="35">
        <v>370.68608967476939</v>
      </c>
      <c r="I13" s="35">
        <v>361.17286569126475</v>
      </c>
      <c r="J13" s="35">
        <v>349.35977424746636</v>
      </c>
      <c r="K13" s="35">
        <v>339.22667202932126</v>
      </c>
      <c r="L13" s="35">
        <v>327.62527671788877</v>
      </c>
      <c r="M13" s="35">
        <v>314.08506635655419</v>
      </c>
      <c r="N13" s="35">
        <v>301.28974627361009</v>
      </c>
      <c r="O13" s="35">
        <v>281.62190587509974</v>
      </c>
      <c r="P13" s="35">
        <v>264.04454282844858</v>
      </c>
      <c r="Q13" s="35">
        <v>239.12019272851956</v>
      </c>
      <c r="R13" s="35">
        <v>210.52223451710509</v>
      </c>
      <c r="S13" s="35">
        <v>189.86597978465241</v>
      </c>
      <c r="T13" s="35">
        <v>175.39335196251071</v>
      </c>
      <c r="U13" s="35">
        <v>165.01864666453704</v>
      </c>
      <c r="V13" s="35">
        <v>157.06883877614314</v>
      </c>
      <c r="W13" s="35">
        <v>147.47598511614603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384.50931028619959</v>
      </c>
      <c r="D14" s="36">
        <v>373.16806516949754</v>
      </c>
      <c r="E14" s="36">
        <v>364.4780095414564</v>
      </c>
      <c r="F14" s="36">
        <v>358.62072303901783</v>
      </c>
      <c r="G14" s="36">
        <v>353.12822800821721</v>
      </c>
      <c r="H14" s="36">
        <v>343.86579312719027</v>
      </c>
      <c r="I14" s="36">
        <v>331.15253590644448</v>
      </c>
      <c r="J14" s="36">
        <v>319.58818680875828</v>
      </c>
      <c r="K14" s="36">
        <v>307.68861285716213</v>
      </c>
      <c r="L14" s="36">
        <v>285.98969217516856</v>
      </c>
      <c r="M14" s="36">
        <v>263.27693823113765</v>
      </c>
      <c r="N14" s="36">
        <v>248.23787963626111</v>
      </c>
      <c r="O14" s="36">
        <v>232.39357773685737</v>
      </c>
      <c r="P14" s="36">
        <v>209.77352379474132</v>
      </c>
      <c r="Q14" s="36">
        <v>173.16980713486163</v>
      </c>
      <c r="R14" s="36">
        <v>155.30751301549455</v>
      </c>
      <c r="S14" s="36">
        <v>144.62510493450523</v>
      </c>
      <c r="T14" s="36">
        <v>140.88756522544057</v>
      </c>
      <c r="U14" s="36">
        <v>137.27238426527964</v>
      </c>
      <c r="V14" s="36">
        <v>129.04907949837082</v>
      </c>
      <c r="W14" s="36">
        <v>127.8981281428086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0.20432185146606244</v>
      </c>
      <c r="C16" s="44">
        <f>C7/RES_summary!C$6</f>
        <v>0.21980551589557196</v>
      </c>
      <c r="D16" s="44">
        <f>D7/RES_summary!D$6</f>
        <v>0.23992759985934572</v>
      </c>
      <c r="E16" s="44">
        <f>E7/RES_summary!E$6</f>
        <v>0.27284995918753696</v>
      </c>
      <c r="F16" s="44">
        <f>F7/RES_summary!F$6</f>
        <v>0.30444735760971475</v>
      </c>
      <c r="G16" s="44">
        <f>G7/RES_summary!G$6</f>
        <v>0.33698359033409697</v>
      </c>
      <c r="H16" s="44">
        <f>H7/RES_summary!H$6</f>
        <v>0.37067150877266025</v>
      </c>
      <c r="I16" s="44">
        <f>I7/RES_summary!I$6</f>
        <v>0.40550381335952468</v>
      </c>
      <c r="J16" s="44">
        <f>J7/RES_summary!J$6</f>
        <v>0.44263672966921064</v>
      </c>
      <c r="K16" s="44">
        <f>K7/RES_summary!K$6</f>
        <v>0.50287489828796017</v>
      </c>
      <c r="L16" s="44">
        <f>L7/RES_summary!L$6</f>
        <v>0.54770590346200643</v>
      </c>
      <c r="M16" s="44">
        <f>M7/RES_summary!M$6</f>
        <v>0.58702052493505297</v>
      </c>
      <c r="N16" s="44">
        <f>N7/RES_summary!N$6</f>
        <v>0.61437215245500421</v>
      </c>
      <c r="O16" s="44">
        <f>O7/RES_summary!O$6</f>
        <v>0.7103482860765159</v>
      </c>
      <c r="P16" s="44">
        <f>P7/RES_summary!P$6</f>
        <v>0.81483655836032576</v>
      </c>
      <c r="Q16" s="44">
        <f>Q7/RES_summary!Q$6</f>
        <v>0.97194099155594105</v>
      </c>
      <c r="R16" s="44">
        <f>R7/RES_summary!R$6</f>
        <v>1.2221252263194895</v>
      </c>
      <c r="S16" s="44">
        <f>S7/RES_summary!S$6</f>
        <v>1.4575224767560593</v>
      </c>
      <c r="T16" s="44">
        <f>T7/RES_summary!T$6</f>
        <v>1.7013337579956667</v>
      </c>
      <c r="U16" s="44">
        <f>U7/RES_summary!U$6</f>
        <v>1.921695265326153</v>
      </c>
      <c r="V16" s="44">
        <f>V7/RES_summary!V$6</f>
        <v>2.1339697977266363</v>
      </c>
      <c r="W16" s="44">
        <f>W7/RES_summary!W$6</f>
        <v>2.2336763387549392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84.597092408479398</v>
      </c>
      <c r="C17" s="52">
        <f t="shared" si="2"/>
        <v>89.997012460156768</v>
      </c>
      <c r="D17" s="52">
        <f t="shared" si="2"/>
        <v>96.689104948225406</v>
      </c>
      <c r="E17" s="52">
        <f t="shared" si="2"/>
        <v>107.58719670031847</v>
      </c>
      <c r="F17" s="52">
        <f t="shared" si="2"/>
        <v>117.60719564735253</v>
      </c>
      <c r="G17" s="52">
        <f t="shared" si="2"/>
        <v>127.55496059895752</v>
      </c>
      <c r="H17" s="52">
        <f t="shared" si="2"/>
        <v>137.40277214078441</v>
      </c>
      <c r="I17" s="52">
        <f t="shared" si="2"/>
        <v>146.45697431979531</v>
      </c>
      <c r="J17" s="52">
        <f t="shared" si="2"/>
        <v>154.63946795087222</v>
      </c>
      <c r="K17" s="52">
        <f t="shared" si="2"/>
        <v>170.58857819330817</v>
      </c>
      <c r="L17" s="52">
        <f t="shared" si="2"/>
        <v>179.44229818176112</v>
      </c>
      <c r="M17" s="52">
        <f t="shared" si="2"/>
        <v>184.37438052688537</v>
      </c>
      <c r="N17" s="52">
        <f t="shared" si="2"/>
        <v>185.10402993073993</v>
      </c>
      <c r="O17" s="52">
        <f t="shared" si="2"/>
        <v>200.049638159979</v>
      </c>
      <c r="P17" s="52">
        <f t="shared" si="2"/>
        <v>215.15314653215867</v>
      </c>
      <c r="Q17" s="52">
        <f t="shared" si="2"/>
        <v>232.41071722160501</v>
      </c>
      <c r="R17" s="52">
        <f t="shared" ref="R17:V17" si="3">R13*R16</f>
        <v>257.28453350450172</v>
      </c>
      <c r="S17" s="52">
        <f t="shared" si="3"/>
        <v>276.73393310744245</v>
      </c>
      <c r="T17" s="52">
        <f t="shared" si="3"/>
        <v>298.40263062183499</v>
      </c>
      <c r="U17" s="52">
        <f t="shared" si="3"/>
        <v>317.1155519857702</v>
      </c>
      <c r="V17" s="52">
        <f t="shared" si="3"/>
        <v>335.18015811228383</v>
      </c>
      <c r="W17" s="52">
        <f t="shared" ref="W17" si="4">W13*W16</f>
        <v>329.41361848851096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104.20354406455478</v>
      </c>
      <c r="C18" s="36">
        <f>C3*11630*1000/RES_summary!C$6</f>
        <v>113.15310386456068</v>
      </c>
      <c r="D18" s="36">
        <f>D3*11630*1000/RES_summary!D$6</f>
        <v>123.76565877784144</v>
      </c>
      <c r="E18" s="36">
        <f>E3*11630*1000/RES_summary!E$6</f>
        <v>139.9410875715844</v>
      </c>
      <c r="F18" s="36">
        <f>F3*11630*1000/RES_summary!F$6</f>
        <v>155.23068108207289</v>
      </c>
      <c r="G18" s="36">
        <f>G3*11630*1000/RES_summary!G$6</f>
        <v>170.58570314160306</v>
      </c>
      <c r="H18" s="36">
        <f>H3*11630*1000/RES_summary!H$6</f>
        <v>186.17557737284895</v>
      </c>
      <c r="I18" s="36">
        <f>I3*11630*1000/RES_summary!I$6</f>
        <v>200.65519560244041</v>
      </c>
      <c r="J18" s="36">
        <f>J3*11630*1000/RES_summary!J$6</f>
        <v>213.21633094702602</v>
      </c>
      <c r="K18" s="36">
        <f>K3*11630*1000/RES_summary!K$6</f>
        <v>236.12830808961209</v>
      </c>
      <c r="L18" s="36">
        <f>L3*11630*1000/RES_summary!L$6</f>
        <v>249.5814086449233</v>
      </c>
      <c r="M18" s="36">
        <f>M3*11630*1000/RES_summary!M$6</f>
        <v>258.53736358816508</v>
      </c>
      <c r="N18" s="36">
        <f>N3*11630*1000/RES_summary!N$6</f>
        <v>261.34090438581779</v>
      </c>
      <c r="O18" s="36">
        <f>O3*11630*1000/RES_summary!O$6</f>
        <v>284.19390409167818</v>
      </c>
      <c r="P18" s="36">
        <f>P3*11630*1000/RES_summary!P$6</f>
        <v>307.93882522618804</v>
      </c>
      <c r="Q18" s="36">
        <f>Q3*11630*1000/RES_summary!Q$6</f>
        <v>335.02746160494542</v>
      </c>
      <c r="R18" s="36">
        <f>R3*11630*1000/RES_summary!R$6</f>
        <v>382.33793672968773</v>
      </c>
      <c r="S18" s="36">
        <f>S3*11630*1000/RES_summary!S$6</f>
        <v>421.62080465606675</v>
      </c>
      <c r="T18" s="36">
        <f>T3*11630*1000/RES_summary!T$6</f>
        <v>486.50595744303035</v>
      </c>
      <c r="U18" s="36">
        <f>U3*11630*1000/RES_summary!U$6</f>
        <v>496.57652049133213</v>
      </c>
      <c r="V18" s="36">
        <f>V3*11630*1000/RES_summary!V$6</f>
        <v>533.23754594380205</v>
      </c>
      <c r="W18" s="36">
        <f>W3*11630*1000/RES_summary!W$6</f>
        <v>558.09290242936947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1.7441761569677798</v>
      </c>
      <c r="C3" s="49">
        <f t="shared" ref="C3:W3" si="0">C5*C11/11630</f>
        <v>2.4700415458174096</v>
      </c>
      <c r="D3" s="49">
        <f t="shared" si="0"/>
        <v>3.224077347808163</v>
      </c>
      <c r="E3" s="49">
        <f t="shared" si="0"/>
        <v>3.9712457943116211</v>
      </c>
      <c r="F3" s="49">
        <f t="shared" si="0"/>
        <v>4.7653603712192236</v>
      </c>
      <c r="G3" s="49">
        <f t="shared" si="0"/>
        <v>5.7160770505042198</v>
      </c>
      <c r="H3" s="49">
        <f t="shared" si="0"/>
        <v>6.3870221131845657</v>
      </c>
      <c r="I3" s="49">
        <f t="shared" si="0"/>
        <v>7.5042429880286017</v>
      </c>
      <c r="J3" s="49">
        <f t="shared" si="0"/>
        <v>8.6684769213526636</v>
      </c>
      <c r="K3" s="49">
        <f t="shared" si="0"/>
        <v>9.9776948483490813</v>
      </c>
      <c r="L3" s="49">
        <f t="shared" si="0"/>
        <v>10.773557480783159</v>
      </c>
      <c r="M3" s="49">
        <f t="shared" si="0"/>
        <v>11.190302336856691</v>
      </c>
      <c r="N3" s="49">
        <f t="shared" si="0"/>
        <v>11.611749810617185</v>
      </c>
      <c r="O3" s="49">
        <f t="shared" si="0"/>
        <v>12.169287565173615</v>
      </c>
      <c r="P3" s="49">
        <f t="shared" si="0"/>
        <v>13.256268207751793</v>
      </c>
      <c r="Q3" s="49">
        <f t="shared" si="0"/>
        <v>14.884919751861027</v>
      </c>
      <c r="R3" s="49">
        <f t="shared" si="0"/>
        <v>17.116419840666623</v>
      </c>
      <c r="S3" s="49">
        <f t="shared" si="0"/>
        <v>19.276322527906423</v>
      </c>
      <c r="T3" s="49">
        <f t="shared" si="0"/>
        <v>22.532116430677934</v>
      </c>
      <c r="U3" s="49">
        <f t="shared" si="0"/>
        <v>23.508875746592434</v>
      </c>
      <c r="V3" s="49">
        <f t="shared" si="0"/>
        <v>25.743082588411866</v>
      </c>
      <c r="W3" s="49">
        <f t="shared" si="0"/>
        <v>28.74533686247759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39.491347777922797</v>
      </c>
      <c r="C5" s="49">
        <f t="shared" ref="C5:W5" si="1">C7*C13/1000000</f>
        <v>54.608178313237651</v>
      </c>
      <c r="D5" s="49">
        <f t="shared" si="1"/>
        <v>69.759909839872421</v>
      </c>
      <c r="E5" s="49">
        <f t="shared" si="1"/>
        <v>84.225256913997498</v>
      </c>
      <c r="F5" s="49">
        <f t="shared" si="1"/>
        <v>99.188598053551047</v>
      </c>
      <c r="G5" s="49">
        <f t="shared" si="1"/>
        <v>116.91768608831694</v>
      </c>
      <c r="H5" s="49">
        <f t="shared" si="1"/>
        <v>128.35620788189468</v>
      </c>
      <c r="I5" s="49">
        <f t="shared" si="1"/>
        <v>148.41678835822847</v>
      </c>
      <c r="J5" s="49">
        <f t="shared" si="1"/>
        <v>169.55107305708771</v>
      </c>
      <c r="K5" s="49">
        <f t="shared" si="1"/>
        <v>193.4141336101753</v>
      </c>
      <c r="L5" s="49">
        <f t="shared" si="1"/>
        <v>206.78964143265412</v>
      </c>
      <c r="M5" s="49">
        <f t="shared" si="1"/>
        <v>211.89201202989474</v>
      </c>
      <c r="N5" s="49">
        <f t="shared" si="1"/>
        <v>217.14232537421537</v>
      </c>
      <c r="O5" s="49">
        <f t="shared" si="1"/>
        <v>223.18157597189841</v>
      </c>
      <c r="P5" s="49">
        <f t="shared" si="1"/>
        <v>234.69940259184699</v>
      </c>
      <c r="Q5" s="49">
        <f t="shared" si="1"/>
        <v>258.30147062954404</v>
      </c>
      <c r="R5" s="49">
        <f t="shared" si="1"/>
        <v>285.54119386202643</v>
      </c>
      <c r="S5" s="49">
        <f t="shared" si="1"/>
        <v>310.78896985092422</v>
      </c>
      <c r="T5" s="49">
        <f t="shared" si="1"/>
        <v>337.47472199947299</v>
      </c>
      <c r="U5" s="49">
        <f t="shared" si="1"/>
        <v>364.38376389050524</v>
      </c>
      <c r="V5" s="49">
        <f t="shared" si="1"/>
        <v>390.20808652513915</v>
      </c>
      <c r="W5" s="49">
        <f t="shared" si="1"/>
        <v>408.67051555045219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101669.50729590814</v>
      </c>
      <c r="C7" s="35">
        <v>144643.22235439232</v>
      </c>
      <c r="D7" s="35">
        <v>190284.38607254389</v>
      </c>
      <c r="E7" s="35">
        <v>236510.19664329971</v>
      </c>
      <c r="F7" s="35">
        <v>286846.29298705165</v>
      </c>
      <c r="G7" s="35">
        <v>348711.30626471667</v>
      </c>
      <c r="H7" s="35">
        <v>400697.28653762519</v>
      </c>
      <c r="I7" s="35">
        <v>486539.5806947141</v>
      </c>
      <c r="J7" s="35">
        <v>582732.21982862719</v>
      </c>
      <c r="K7" s="35">
        <v>697994.03708271345</v>
      </c>
      <c r="L7" s="35">
        <v>782592.17546371918</v>
      </c>
      <c r="M7" s="35">
        <v>839812.33574985666</v>
      </c>
      <c r="N7" s="35">
        <v>913611.33922745753</v>
      </c>
      <c r="O7" s="35">
        <v>1000131.2682696419</v>
      </c>
      <c r="P7" s="35">
        <v>1137827.9934820828</v>
      </c>
      <c r="Q7" s="35">
        <v>1336156.0175526112</v>
      </c>
      <c r="R7" s="35">
        <v>1554559.1185664001</v>
      </c>
      <c r="S7" s="35">
        <v>1763503.0688003297</v>
      </c>
      <c r="T7" s="35">
        <v>1969989.6676982269</v>
      </c>
      <c r="U7" s="35">
        <v>2167669.6935135601</v>
      </c>
      <c r="V7" s="35">
        <v>2351213.2851095069</v>
      </c>
      <c r="W7" s="35">
        <v>2490017.4463069947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61941.261153221378</v>
      </c>
      <c r="D8" s="52">
        <v>65268.532291365409</v>
      </c>
      <c r="E8" s="52">
        <v>66535.954813171586</v>
      </c>
      <c r="F8" s="52">
        <v>71352.767916867975</v>
      </c>
      <c r="G8" s="52">
        <v>83612.790090090304</v>
      </c>
      <c r="H8" s="52">
        <v>113927.24142612988</v>
      </c>
      <c r="I8" s="52">
        <v>151110.82644845429</v>
      </c>
      <c r="J8" s="52">
        <v>162728.59394708468</v>
      </c>
      <c r="K8" s="52">
        <v>186614.58517095423</v>
      </c>
      <c r="L8" s="52">
        <v>168210.92847109598</v>
      </c>
      <c r="M8" s="52">
        <v>171147.40171226743</v>
      </c>
      <c r="N8" s="52">
        <v>224909.82992605516</v>
      </c>
      <c r="O8" s="52">
        <v>249248.522989269</v>
      </c>
      <c r="P8" s="52">
        <v>324311.31038339518</v>
      </c>
      <c r="Q8" s="52">
        <v>366538.95254162431</v>
      </c>
      <c r="R8" s="52">
        <v>389550.50272605638</v>
      </c>
      <c r="S8" s="52">
        <v>433853.78015998472</v>
      </c>
      <c r="T8" s="52">
        <v>455735.12188716605</v>
      </c>
      <c r="U8" s="52">
        <v>521991.33619872853</v>
      </c>
      <c r="V8" s="52">
        <v>550082.54413757101</v>
      </c>
      <c r="W8" s="52">
        <v>528354.66392354411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18967.546094737219</v>
      </c>
      <c r="D9" s="36">
        <v>19627.36857321384</v>
      </c>
      <c r="E9" s="36">
        <v>20310.144242415758</v>
      </c>
      <c r="F9" s="36">
        <v>21016.671573116037</v>
      </c>
      <c r="G9" s="36">
        <v>21747.776812425291</v>
      </c>
      <c r="H9" s="36">
        <v>61941.261153221363</v>
      </c>
      <c r="I9" s="36">
        <v>65268.532291365322</v>
      </c>
      <c r="J9" s="36">
        <v>66535.954813171527</v>
      </c>
      <c r="K9" s="36">
        <v>71352.767916867975</v>
      </c>
      <c r="L9" s="36">
        <v>83612.790090090246</v>
      </c>
      <c r="M9" s="36">
        <v>113927.24142612994</v>
      </c>
      <c r="N9" s="36">
        <v>151110.82644845429</v>
      </c>
      <c r="O9" s="36">
        <v>162728.5939470845</v>
      </c>
      <c r="P9" s="36">
        <v>186614.58517095423</v>
      </c>
      <c r="Q9" s="36">
        <v>168210.92847109609</v>
      </c>
      <c r="R9" s="36">
        <v>171147.40171226743</v>
      </c>
      <c r="S9" s="36">
        <v>224909.82992605516</v>
      </c>
      <c r="T9" s="36">
        <v>249248.52298926888</v>
      </c>
      <c r="U9" s="36">
        <v>324311.31038339529</v>
      </c>
      <c r="V9" s="36">
        <v>366538.9525416242</v>
      </c>
      <c r="W9" s="36">
        <v>389550.50272605615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513.65096019526732</v>
      </c>
      <c r="C11" s="54">
        <v>526.04910226226718</v>
      </c>
      <c r="D11" s="54">
        <v>537.50097500237121</v>
      </c>
      <c r="E11" s="54">
        <v>548.3579424994133</v>
      </c>
      <c r="F11" s="54">
        <v>558.74507962455709</v>
      </c>
      <c r="G11" s="54">
        <v>568.58785288607351</v>
      </c>
      <c r="H11" s="54">
        <v>578.71035925808337</v>
      </c>
      <c r="I11" s="54">
        <v>588.03553773257488</v>
      </c>
      <c r="J11" s="54">
        <v>594.59598089000212</v>
      </c>
      <c r="K11" s="54">
        <v>599.95921146165426</v>
      </c>
      <c r="L11" s="54">
        <v>605.91271706573309</v>
      </c>
      <c r="M11" s="54">
        <v>614.19595260288565</v>
      </c>
      <c r="N11" s="54">
        <v>621.91767572142703</v>
      </c>
      <c r="O11" s="54">
        <v>634.14201538208306</v>
      </c>
      <c r="P11" s="54">
        <v>656.88449801579907</v>
      </c>
      <c r="Q11" s="54">
        <v>670.19214521786603</v>
      </c>
      <c r="R11" s="54">
        <v>697.14621576857519</v>
      </c>
      <c r="S11" s="54">
        <v>721.3371539764928</v>
      </c>
      <c r="T11" s="54">
        <v>776.49819973536739</v>
      </c>
      <c r="U11" s="54">
        <v>750.33042639909513</v>
      </c>
      <c r="V11" s="54">
        <v>767.26254745092695</v>
      </c>
      <c r="W11" s="54">
        <v>818.03862767129942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388.42863340513293</v>
      </c>
      <c r="C13" s="35">
        <v>377.53706965571752</v>
      </c>
      <c r="D13" s="35">
        <v>366.60869175717443</v>
      </c>
      <c r="E13" s="35">
        <v>356.11681064653828</v>
      </c>
      <c r="F13" s="35">
        <v>345.79006415128555</v>
      </c>
      <c r="G13" s="35">
        <v>335.28504521606021</v>
      </c>
      <c r="H13" s="35">
        <v>320.33211153238523</v>
      </c>
      <c r="I13" s="35">
        <v>305.04566174515332</v>
      </c>
      <c r="J13" s="35">
        <v>290.95880970328045</v>
      </c>
      <c r="K13" s="35">
        <v>277.09997984876111</v>
      </c>
      <c r="L13" s="35">
        <v>264.23678630587182</v>
      </c>
      <c r="M13" s="35">
        <v>252.30876352953226</v>
      </c>
      <c r="N13" s="35">
        <v>237.67472671456682</v>
      </c>
      <c r="O13" s="35">
        <v>223.15228315782164</v>
      </c>
      <c r="P13" s="35">
        <v>206.2696681188155</v>
      </c>
      <c r="Q13" s="35">
        <v>193.3168486586361</v>
      </c>
      <c r="R13" s="35">
        <v>183.67985524111162</v>
      </c>
      <c r="S13" s="35">
        <v>176.23386959136212</v>
      </c>
      <c r="T13" s="35">
        <v>171.30786396143122</v>
      </c>
      <c r="U13" s="35">
        <v>168.09930266630164</v>
      </c>
      <c r="V13" s="35">
        <v>165.96031036247115</v>
      </c>
      <c r="W13" s="35">
        <v>164.12355510061238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362.9950072912448</v>
      </c>
      <c r="D14" s="36">
        <v>348.95167210432476</v>
      </c>
      <c r="E14" s="36">
        <v>335.9745675738381</v>
      </c>
      <c r="F14" s="36">
        <v>324.11942567341202</v>
      </c>
      <c r="G14" s="36">
        <v>313.06869718629957</v>
      </c>
      <c r="H14" s="36">
        <v>297.75925329953458</v>
      </c>
      <c r="I14" s="36">
        <v>283.47501606585934</v>
      </c>
      <c r="J14" s="36">
        <v>267.24666077719849</v>
      </c>
      <c r="K14" s="36">
        <v>251.80174779728242</v>
      </c>
      <c r="L14" s="36">
        <v>235.13368271367233</v>
      </c>
      <c r="M14" s="36">
        <v>228.02134618654645</v>
      </c>
      <c r="N14" s="36">
        <v>213.8032709167542</v>
      </c>
      <c r="O14" s="36">
        <v>198.70899674355303</v>
      </c>
      <c r="P14" s="36">
        <v>180.40599713063625</v>
      </c>
      <c r="Q14" s="36">
        <v>172.29853112165517</v>
      </c>
      <c r="R14" s="36">
        <v>170.10627300831092</v>
      </c>
      <c r="S14" s="36">
        <v>169.02983595389449</v>
      </c>
      <c r="T14" s="36">
        <v>167.23239537906039</v>
      </c>
      <c r="U14" s="36">
        <v>163.63633129146939</v>
      </c>
      <c r="V14" s="36">
        <v>161.7547160961594</v>
      </c>
      <c r="W14" s="36">
        <v>160.36086927552293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7.4212890123884476E-2</v>
      </c>
      <c r="C16" s="44">
        <f>C7/RES_summary!C$6</f>
        <v>0.105953776903113</v>
      </c>
      <c r="D16" s="44">
        <f>D7/RES_summary!D$6</f>
        <v>0.14017895910795541</v>
      </c>
      <c r="E16" s="44">
        <f>E7/RES_summary!E$6</f>
        <v>0.17476501705699513</v>
      </c>
      <c r="F16" s="44">
        <f>F7/RES_summary!F$6</f>
        <v>0.21320426175225296</v>
      </c>
      <c r="G16" s="44">
        <f>G7/RES_summary!G$6</f>
        <v>0.26159436578717449</v>
      </c>
      <c r="H16" s="44">
        <f>H7/RES_summary!H$6</f>
        <v>0.30973374971892281</v>
      </c>
      <c r="I16" s="44">
        <f>I7/RES_summary!I$6</f>
        <v>0.38174847818695923</v>
      </c>
      <c r="J16" s="44">
        <f>J7/RES_summary!J$6</f>
        <v>0.4447665313400167</v>
      </c>
      <c r="K16" s="44">
        <f>K7/RES_summary!K$6</f>
        <v>0.53798825902484049</v>
      </c>
      <c r="L16" s="44">
        <f>L7/RES_summary!L$6</f>
        <v>0.59479467785208961</v>
      </c>
      <c r="M16" s="44">
        <f>M7/RES_summary!M$6</f>
        <v>0.64486906290326307</v>
      </c>
      <c r="N16" s="44">
        <f>N7/RES_summary!N$6</f>
        <v>0.70536555967812498</v>
      </c>
      <c r="O16" s="44">
        <f>O7/RES_summary!O$6</f>
        <v>0.76492986763833803</v>
      </c>
      <c r="P16" s="44">
        <f>P7/RES_summary!P$6</f>
        <v>0.87517151761536083</v>
      </c>
      <c r="Q16" s="44">
        <f>Q7/RES_summary!Q$6</f>
        <v>1.0218095828984735</v>
      </c>
      <c r="R16" s="44">
        <f>R7/RES_summary!R$6</f>
        <v>1.1813010600274172</v>
      </c>
      <c r="S16" s="44">
        <f>S7/RES_summary!S$6</f>
        <v>1.3437258124443421</v>
      </c>
      <c r="T16" s="44">
        <f>T7/RES_summary!T$6</f>
        <v>1.5233060613966909</v>
      </c>
      <c r="U16" s="44">
        <f>U7/RES_summary!U$6</f>
        <v>1.6756825840934011</v>
      </c>
      <c r="V16" s="44">
        <f>V7/RES_summary!V$6</f>
        <v>1.827728175251266</v>
      </c>
      <c r="W16" s="44">
        <f>W7/RES_summary!W$6</f>
        <v>1.8677264724797269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28.826411491865734</v>
      </c>
      <c r="C17" s="52">
        <f t="shared" si="2"/>
        <v>40.001478450956924</v>
      </c>
      <c r="D17" s="52">
        <f t="shared" si="2"/>
        <v>51.390824810449985</v>
      </c>
      <c r="E17" s="52">
        <f t="shared" si="2"/>
        <v>62.236760486924965</v>
      </c>
      <c r="F17" s="52">
        <f t="shared" si="2"/>
        <v>73.723915348639025</v>
      </c>
      <c r="G17" s="52">
        <f t="shared" si="2"/>
        <v>87.708678761219389</v>
      </c>
      <c r="H17" s="52">
        <f t="shared" si="2"/>
        <v>99.217666060305874</v>
      </c>
      <c r="I17" s="52">
        <f t="shared" si="2"/>
        <v>116.45071714874621</v>
      </c>
      <c r="J17" s="52">
        <f t="shared" si="2"/>
        <v>129.40874055454805</v>
      </c>
      <c r="K17" s="52">
        <f t="shared" si="2"/>
        <v>149.07653573465336</v>
      </c>
      <c r="L17" s="52">
        <f t="shared" si="2"/>
        <v>157.16663418747248</v>
      </c>
      <c r="M17" s="52">
        <f t="shared" si="2"/>
        <v>162.70611589957048</v>
      </c>
      <c r="N17" s="52">
        <f t="shared" si="2"/>
        <v>167.64756663036582</v>
      </c>
      <c r="O17" s="52">
        <f t="shared" si="2"/>
        <v>170.69584641910544</v>
      </c>
      <c r="P17" s="52">
        <f t="shared" si="2"/>
        <v>180.52133848556056</v>
      </c>
      <c r="Q17" s="52">
        <f t="shared" si="2"/>
        <v>197.53300849512829</v>
      </c>
      <c r="R17" s="52">
        <f t="shared" ref="R17:V17" si="3">R13*R16</f>
        <v>216.98120770200771</v>
      </c>
      <c r="S17" s="52">
        <f t="shared" si="3"/>
        <v>236.80999959686329</v>
      </c>
      <c r="T17" s="52">
        <f t="shared" si="3"/>
        <v>260.95430753736792</v>
      </c>
      <c r="U17" s="52">
        <f t="shared" si="3"/>
        <v>281.68107387616709</v>
      </c>
      <c r="V17" s="52">
        <f t="shared" si="3"/>
        <v>303.33033522293317</v>
      </c>
      <c r="W17" s="52">
        <f t="shared" ref="W17" si="4">W13*W16</f>
        <v>306.53790861889883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14.806713941780725</v>
      </c>
      <c r="C18" s="36">
        <f>C3*11630*1000/RES_summary!C$6</f>
        <v>21.042741828289319</v>
      </c>
      <c r="D18" s="36">
        <f>D3*11630*1000/RES_summary!D$6</f>
        <v>27.622618441792916</v>
      </c>
      <c r="E18" s="36">
        <f>E3*11630*1000/RES_summary!E$6</f>
        <v>34.128021928438955</v>
      </c>
      <c r="F18" s="36">
        <f>F3*11630*1000/RES_summary!F$6</f>
        <v>41.192874951709427</v>
      </c>
      <c r="G18" s="36">
        <f>G3*11630*1000/RES_summary!G$6</f>
        <v>49.870089336316092</v>
      </c>
      <c r="H18" s="36">
        <f>H3*11630*1000/RES_summary!H$6</f>
        <v>57.418291170508155</v>
      </c>
      <c r="I18" s="36">
        <f>I3*11630*1000/RES_summary!I$6</f>
        <v>68.477160077906944</v>
      </c>
      <c r="J18" s="36">
        <f>J3*11630*1000/RES_summary!J$6</f>
        <v>76.94591702577128</v>
      </c>
      <c r="K18" s="36">
        <f>K3*11630*1000/RES_summary!K$6</f>
        <v>89.439840826797749</v>
      </c>
      <c r="L18" s="36">
        <f>L3*11630*1000/RES_summary!L$6</f>
        <v>95.229262352607577</v>
      </c>
      <c r="M18" s="36">
        <f>M3*11630*1000/RES_summary!M$6</f>
        <v>99.933437849252215</v>
      </c>
      <c r="N18" s="36">
        <f>N3*11630*1000/RES_summary!N$6</f>
        <v>104.26298497911019</v>
      </c>
      <c r="O18" s="36">
        <f>O3*11630*1000/RES_summary!O$6</f>
        <v>108.24540806556206</v>
      </c>
      <c r="P18" s="36">
        <f>P3*11630*1000/RES_summary!P$6</f>
        <v>118.5816688122276</v>
      </c>
      <c r="Q18" s="36">
        <f>Q3*11630*1000/RES_summary!Q$6</f>
        <v>132.38507071468899</v>
      </c>
      <c r="R18" s="36">
        <f>R3*11630*1000/RES_summary!R$6</f>
        <v>151.26762784234987</v>
      </c>
      <c r="S18" s="36">
        <f>S3*11630*1000/RES_summary!S$6</f>
        <v>170.8198511423758</v>
      </c>
      <c r="T18" s="36">
        <f>T3*11630*1000/RES_summary!T$6</f>
        <v>202.63055001595563</v>
      </c>
      <c r="U18" s="36">
        <f>U3*11630*1000/RES_summary!U$6</f>
        <v>211.35388027005948</v>
      </c>
      <c r="V18" s="36">
        <f>V3*11630*1000/RES_summary!V$6</f>
        <v>232.73400572229139</v>
      </c>
      <c r="W18" s="36">
        <f>W3*11630*1000/RES_summary!W$6</f>
        <v>250.75985009583422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24.77120564266864</v>
      </c>
      <c r="C3" s="49">
        <f t="shared" ref="C3:W3" si="0">C5*C11/11630</f>
        <v>25.615087958071548</v>
      </c>
      <c r="D3" s="49">
        <f t="shared" si="0"/>
        <v>26.721326709315498</v>
      </c>
      <c r="E3" s="49">
        <f t="shared" si="0"/>
        <v>28.015169775334247</v>
      </c>
      <c r="F3" s="49">
        <f t="shared" si="0"/>
        <v>29.353035832809155</v>
      </c>
      <c r="G3" s="49">
        <f t="shared" si="0"/>
        <v>30.417791817040612</v>
      </c>
      <c r="H3" s="49">
        <f t="shared" si="0"/>
        <v>30.5577596436679</v>
      </c>
      <c r="I3" s="49">
        <f t="shared" si="0"/>
        <v>30.906875991300645</v>
      </c>
      <c r="J3" s="49">
        <f t="shared" si="0"/>
        <v>31.801712499906294</v>
      </c>
      <c r="K3" s="49">
        <f t="shared" si="0"/>
        <v>32.414695881596259</v>
      </c>
      <c r="L3" s="49">
        <f t="shared" si="0"/>
        <v>33.001157672600385</v>
      </c>
      <c r="M3" s="49">
        <f t="shared" si="0"/>
        <v>32.5121769956299</v>
      </c>
      <c r="N3" s="49">
        <f t="shared" si="0"/>
        <v>32.198730720504422</v>
      </c>
      <c r="O3" s="49">
        <f t="shared" si="0"/>
        <v>32.197076720701091</v>
      </c>
      <c r="P3" s="49">
        <f t="shared" si="0"/>
        <v>31.243273756945481</v>
      </c>
      <c r="Q3" s="49">
        <f t="shared" si="0"/>
        <v>30.399682633001294</v>
      </c>
      <c r="R3" s="49">
        <f t="shared" si="0"/>
        <v>29.310038496601305</v>
      </c>
      <c r="S3" s="49">
        <f t="shared" si="0"/>
        <v>28.246996469433171</v>
      </c>
      <c r="T3" s="49">
        <f t="shared" si="0"/>
        <v>27.940449725624219</v>
      </c>
      <c r="U3" s="49">
        <f t="shared" si="0"/>
        <v>24.8552773616601</v>
      </c>
      <c r="V3" s="49">
        <f t="shared" si="0"/>
        <v>23.550136845749229</v>
      </c>
      <c r="W3" s="49">
        <f t="shared" si="0"/>
        <v>24.041363661554151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634.15651308908684</v>
      </c>
      <c r="C5" s="49">
        <f t="shared" ref="C5:W5" si="1">C7*C13/1000000</f>
        <v>646.01260892080631</v>
      </c>
      <c r="D5" s="49">
        <f t="shared" si="1"/>
        <v>664.54871563068139</v>
      </c>
      <c r="E5" s="49">
        <f t="shared" si="1"/>
        <v>687.33621584151592</v>
      </c>
      <c r="F5" s="49">
        <f t="shared" si="1"/>
        <v>710.29025769297505</v>
      </c>
      <c r="G5" s="49">
        <f t="shared" si="1"/>
        <v>726.1244809795146</v>
      </c>
      <c r="H5" s="49">
        <f t="shared" si="1"/>
        <v>718.6526488840816</v>
      </c>
      <c r="I5" s="49">
        <f t="shared" si="1"/>
        <v>716.83844096681821</v>
      </c>
      <c r="J5" s="49">
        <f t="shared" si="1"/>
        <v>730.8430354638823</v>
      </c>
      <c r="K5" s="49">
        <f t="shared" si="1"/>
        <v>739.23538606446937</v>
      </c>
      <c r="L5" s="49">
        <f t="shared" si="1"/>
        <v>745.94319419212275</v>
      </c>
      <c r="M5" s="49">
        <f t="shared" si="1"/>
        <v>733.39483358667326</v>
      </c>
      <c r="N5" s="49">
        <f t="shared" si="1"/>
        <v>725.13857329184179</v>
      </c>
      <c r="O5" s="49">
        <f t="shared" si="1"/>
        <v>724.19317521037067</v>
      </c>
      <c r="P5" s="49">
        <f t="shared" si="1"/>
        <v>700.1447641580653</v>
      </c>
      <c r="Q5" s="49">
        <f t="shared" si="1"/>
        <v>678.70318585637813</v>
      </c>
      <c r="R5" s="49">
        <f t="shared" si="1"/>
        <v>649.37589167530098</v>
      </c>
      <c r="S5" s="49">
        <f t="shared" si="1"/>
        <v>617.61024784433175</v>
      </c>
      <c r="T5" s="49">
        <f t="shared" si="1"/>
        <v>575.90539989726494</v>
      </c>
      <c r="U5" s="49">
        <f t="shared" si="1"/>
        <v>536.61066632796462</v>
      </c>
      <c r="V5" s="49">
        <f t="shared" si="1"/>
        <v>502.24853352727882</v>
      </c>
      <c r="W5" s="49">
        <f t="shared" si="1"/>
        <v>484.28881935574259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8450758.2245074138</v>
      </c>
      <c r="C7" s="35">
        <v>8683393.2795635331</v>
      </c>
      <c r="D7" s="35">
        <v>9082930.6026460417</v>
      </c>
      <c r="E7" s="35">
        <v>9615115.3898413107</v>
      </c>
      <c r="F7" s="35">
        <v>10215523.09309732</v>
      </c>
      <c r="G7" s="35">
        <v>10740758.061460512</v>
      </c>
      <c r="H7" s="35">
        <v>10921980.261846894</v>
      </c>
      <c r="I7" s="35">
        <v>11223320.122357069</v>
      </c>
      <c r="J7" s="35">
        <v>11866656.65611293</v>
      </c>
      <c r="K7" s="35">
        <v>12396346.658554172</v>
      </c>
      <c r="L7" s="35">
        <v>12957536.775273398</v>
      </c>
      <c r="M7" s="35">
        <v>13241081.622735625</v>
      </c>
      <c r="N7" s="35">
        <v>13639850.914907936</v>
      </c>
      <c r="O7" s="35">
        <v>14153159.768763995</v>
      </c>
      <c r="P7" s="35">
        <v>14200232.140486911</v>
      </c>
      <c r="Q7" s="35">
        <v>14667681.768953422</v>
      </c>
      <c r="R7" s="35">
        <v>15090532.546350339</v>
      </c>
      <c r="S7" s="35">
        <v>15462348.801403947</v>
      </c>
      <c r="T7" s="35">
        <v>15670363.46241349</v>
      </c>
      <c r="U7" s="35">
        <v>15990262.805298839</v>
      </c>
      <c r="V7" s="35">
        <v>16279408.399447102</v>
      </c>
      <c r="W7" s="35">
        <v>17358521.494699825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2266847.1510987757</v>
      </c>
      <c r="D8" s="52">
        <v>2453136.4550404409</v>
      </c>
      <c r="E8" s="52">
        <v>2629643.3395882528</v>
      </c>
      <c r="F8" s="52">
        <v>2707207.3941728044</v>
      </c>
      <c r="G8" s="52">
        <v>2718615.2937982017</v>
      </c>
      <c r="H8" s="52">
        <v>2498344.1981200092</v>
      </c>
      <c r="I8" s="52">
        <v>2872622.7353607398</v>
      </c>
      <c r="J8" s="52">
        <v>3309569.436621042</v>
      </c>
      <c r="K8" s="52">
        <v>3205762.5380003266</v>
      </c>
      <c r="L8" s="52">
        <v>3230293.8180193529</v>
      </c>
      <c r="M8" s="52">
        <v>3052033.1271815803</v>
      </c>
      <c r="N8" s="52">
        <v>3070311.5297721736</v>
      </c>
      <c r="O8" s="52">
        <v>2586946.6701707188</v>
      </c>
      <c r="P8" s="52">
        <v>2081996.054696396</v>
      </c>
      <c r="Q8" s="52">
        <v>2843860.1007398292</v>
      </c>
      <c r="R8" s="52">
        <v>2374870.825855663</v>
      </c>
      <c r="S8" s="52">
        <v>1935390.8968616594</v>
      </c>
      <c r="T8" s="52">
        <v>1711148.2504501864</v>
      </c>
      <c r="U8" s="52">
        <v>1649265.8690015208</v>
      </c>
      <c r="V8" s="52">
        <v>1423872.1496881861</v>
      </c>
      <c r="W8" s="52">
        <v>2038568.6935403254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2034212.0960426573</v>
      </c>
      <c r="D9" s="36">
        <v>2053599.1319579333</v>
      </c>
      <c r="E9" s="36">
        <v>2097458.5523929838</v>
      </c>
      <c r="F9" s="36">
        <v>2106799.6909167953</v>
      </c>
      <c r="G9" s="36">
        <v>2193380.3254350107</v>
      </c>
      <c r="H9" s="36">
        <v>2317121.9977336265</v>
      </c>
      <c r="I9" s="36">
        <v>2571282.8748505656</v>
      </c>
      <c r="J9" s="36">
        <v>2666232.9028651807</v>
      </c>
      <c r="K9" s="36">
        <v>2676072.5355590843</v>
      </c>
      <c r="L9" s="36">
        <v>2669103.7013001274</v>
      </c>
      <c r="M9" s="36">
        <v>2768488.2797193527</v>
      </c>
      <c r="N9" s="36">
        <v>2671542.2375998627</v>
      </c>
      <c r="O9" s="36">
        <v>2073637.81631466</v>
      </c>
      <c r="P9" s="36">
        <v>2034923.6829734799</v>
      </c>
      <c r="Q9" s="36">
        <v>2376410.4722733181</v>
      </c>
      <c r="R9" s="36">
        <v>1952020.0484587457</v>
      </c>
      <c r="S9" s="36">
        <v>1563574.6418080516</v>
      </c>
      <c r="T9" s="36">
        <v>1503133.5894406438</v>
      </c>
      <c r="U9" s="36">
        <v>1329366.5261161737</v>
      </c>
      <c r="V9" s="36">
        <v>1134726.5555399247</v>
      </c>
      <c r="W9" s="36">
        <v>959455.59828760102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454.28709739320345</v>
      </c>
      <c r="C11" s="54">
        <v>461.14188614682541</v>
      </c>
      <c r="D11" s="54">
        <v>467.63919983564773</v>
      </c>
      <c r="E11" s="54">
        <v>474.02772759214417</v>
      </c>
      <c r="F11" s="54">
        <v>480.61451362765439</v>
      </c>
      <c r="G11" s="54">
        <v>487.18770417294684</v>
      </c>
      <c r="H11" s="54">
        <v>494.51810301917004</v>
      </c>
      <c r="I11" s="54">
        <v>501.43372235176344</v>
      </c>
      <c r="J11" s="54">
        <v>506.06477509791921</v>
      </c>
      <c r="K11" s="54">
        <v>509.96329479023001</v>
      </c>
      <c r="L11" s="54">
        <v>514.52103420289575</v>
      </c>
      <c r="M11" s="54">
        <v>515.57033284512443</v>
      </c>
      <c r="N11" s="54">
        <v>516.41334783711125</v>
      </c>
      <c r="O11" s="54">
        <v>517.06093771593362</v>
      </c>
      <c r="P11" s="54">
        <v>518.97734924893848</v>
      </c>
      <c r="Q11" s="54">
        <v>520.91741484269414</v>
      </c>
      <c r="R11" s="54">
        <v>524.92824585165977</v>
      </c>
      <c r="S11" s="54">
        <v>531.90919368020127</v>
      </c>
      <c r="T11" s="54">
        <v>564.23751256191838</v>
      </c>
      <c r="U11" s="54">
        <v>538.69014139095714</v>
      </c>
      <c r="V11" s="54">
        <v>545.32382522364844</v>
      </c>
      <c r="W11" s="54">
        <v>577.34361853703888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75.041374541992795</v>
      </c>
      <c r="C13" s="35">
        <v>74.396331954836654</v>
      </c>
      <c r="D13" s="35">
        <v>73.164570412668894</v>
      </c>
      <c r="E13" s="35">
        <v>71.484967987769494</v>
      </c>
      <c r="F13" s="35">
        <v>69.53048328704007</v>
      </c>
      <c r="G13" s="35">
        <v>67.604584036294483</v>
      </c>
      <c r="H13" s="35">
        <v>65.798750011891912</v>
      </c>
      <c r="I13" s="35">
        <v>63.870444142358757</v>
      </c>
      <c r="J13" s="35">
        <v>61.587948201686572</v>
      </c>
      <c r="K13" s="35">
        <v>59.633326368326074</v>
      </c>
      <c r="L13" s="35">
        <v>57.568286868812201</v>
      </c>
      <c r="M13" s="35">
        <v>55.387834202864227</v>
      </c>
      <c r="N13" s="35">
        <v>53.16323307458498</v>
      </c>
      <c r="O13" s="35">
        <v>51.168303547923202</v>
      </c>
      <c r="P13" s="35">
        <v>49.305163269961731</v>
      </c>
      <c r="Q13" s="35">
        <v>46.272014661032927</v>
      </c>
      <c r="R13" s="35">
        <v>43.032006304665053</v>
      </c>
      <c r="S13" s="35">
        <v>39.942847996564019</v>
      </c>
      <c r="T13" s="35">
        <v>36.751247109144344</v>
      </c>
      <c r="U13" s="35">
        <v>33.558589553021172</v>
      </c>
      <c r="V13" s="35">
        <v>30.851768148057317</v>
      </c>
      <c r="W13" s="35">
        <v>27.899197492344797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72.570471965421177</v>
      </c>
      <c r="D14" s="36">
        <v>70.37339515467437</v>
      </c>
      <c r="E14" s="36">
        <v>68.45248960379584</v>
      </c>
      <c r="F14" s="36">
        <v>66.371799264126722</v>
      </c>
      <c r="G14" s="36">
        <v>64.542165359813353</v>
      </c>
      <c r="H14" s="36">
        <v>62.416854442232932</v>
      </c>
      <c r="I14" s="36">
        <v>60.848865533791425</v>
      </c>
      <c r="J14" s="36">
        <v>58.007570525451158</v>
      </c>
      <c r="K14" s="36">
        <v>56.73924354862357</v>
      </c>
      <c r="L14" s="36">
        <v>53.992787784573913</v>
      </c>
      <c r="M14" s="36">
        <v>51.051163198913379</v>
      </c>
      <c r="N14" s="36">
        <v>48.679387808882481</v>
      </c>
      <c r="O14" s="36">
        <v>45.602964200717061</v>
      </c>
      <c r="P14" s="36">
        <v>42.886664915778312</v>
      </c>
      <c r="Q14" s="36">
        <v>38.094604886300715</v>
      </c>
      <c r="R14" s="36">
        <v>31.194468313071155</v>
      </c>
      <c r="S14" s="36">
        <v>24.734366498300179</v>
      </c>
      <c r="T14" s="36">
        <v>19.299950963308117</v>
      </c>
      <c r="U14" s="36">
        <v>15.365565476858562</v>
      </c>
      <c r="V14" s="36">
        <v>13.646379710279458</v>
      </c>
      <c r="W14" s="36">
        <v>12.841322714726148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6.1685672357352193</v>
      </c>
      <c r="C16" s="44">
        <f>C7/RES_summary!C$6</f>
        <v>6.3607426558201734</v>
      </c>
      <c r="D16" s="44">
        <f>D7/RES_summary!D$6</f>
        <v>6.6912256113505224</v>
      </c>
      <c r="E16" s="44">
        <f>E7/RES_summary!E$6</f>
        <v>7.1049190646309404</v>
      </c>
      <c r="F16" s="44">
        <f>F7/RES_summary!F$6</f>
        <v>7.5928924749089273</v>
      </c>
      <c r="G16" s="44">
        <f>G7/RES_summary!G$6</f>
        <v>8.0574439161668714</v>
      </c>
      <c r="H16" s="44">
        <f>H7/RES_summary!H$6</f>
        <v>8.4425475652434905</v>
      </c>
      <c r="I16" s="44">
        <f>I7/RES_summary!I$6</f>
        <v>8.8060366451527141</v>
      </c>
      <c r="J16" s="44">
        <f>J7/RES_summary!J$6</f>
        <v>9.0571475884659645</v>
      </c>
      <c r="K16" s="44">
        <f>K7/RES_summary!K$6</f>
        <v>9.5546503305065631</v>
      </c>
      <c r="L16" s="44">
        <f>L7/RES_summary!L$6</f>
        <v>9.8481356620241893</v>
      </c>
      <c r="M16" s="44">
        <f>M7/RES_summary!M$6</f>
        <v>10.167466628428361</v>
      </c>
      <c r="N16" s="44">
        <f>N7/RES_summary!N$6</f>
        <v>10.53082493771994</v>
      </c>
      <c r="O16" s="44">
        <f>O7/RES_summary!O$6</f>
        <v>10.824753681899772</v>
      </c>
      <c r="P16" s="44">
        <f>P7/RES_summary!P$6</f>
        <v>10.922247285240525</v>
      </c>
      <c r="Q16" s="44">
        <f>Q7/RES_summary!Q$6</f>
        <v>11.216936939650241</v>
      </c>
      <c r="R16" s="44">
        <f>R7/RES_summary!R$6</f>
        <v>11.46721400329972</v>
      </c>
      <c r="S16" s="44">
        <f>S7/RES_summary!S$6</f>
        <v>11.781752792524788</v>
      </c>
      <c r="T16" s="44">
        <f>T7/RES_summary!T$6</f>
        <v>12.117200429012785</v>
      </c>
      <c r="U16" s="44">
        <f>U7/RES_summary!U$6</f>
        <v>12.361018368294191</v>
      </c>
      <c r="V16" s="44">
        <f>V7/RES_summary!V$6</f>
        <v>12.654884861585744</v>
      </c>
      <c r="W16" s="44">
        <f>W7/RES_summary!W$6</f>
        <v>13.020378699291262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462.89776432427175</v>
      </c>
      <c r="C17" s="52">
        <f t="shared" si="2"/>
        <v>473.21592210168694</v>
      </c>
      <c r="D17" s="52">
        <f t="shared" si="2"/>
        <v>489.56064738870879</v>
      </c>
      <c r="E17" s="52">
        <f t="shared" si="2"/>
        <v>507.89491189083594</v>
      </c>
      <c r="F17" s="52">
        <f t="shared" si="2"/>
        <v>527.93748332694747</v>
      </c>
      <c r="G17" s="52">
        <f t="shared" si="2"/>
        <v>544.72014434823302</v>
      </c>
      <c r="H17" s="52">
        <f t="shared" si="2"/>
        <v>555.50907670896311</v>
      </c>
      <c r="I17" s="52">
        <f t="shared" si="2"/>
        <v>562.44547165979077</v>
      </c>
      <c r="J17" s="52">
        <f t="shared" si="2"/>
        <v>557.81113653347222</v>
      </c>
      <c r="K17" s="52">
        <f t="shared" si="2"/>
        <v>569.77558149433241</v>
      </c>
      <c r="L17" s="52">
        <f t="shared" si="2"/>
        <v>566.94029891438834</v>
      </c>
      <c r="M17" s="52">
        <f t="shared" si="2"/>
        <v>563.15395587854505</v>
      </c>
      <c r="N17" s="52">
        <f t="shared" si="2"/>
        <v>559.85270063165706</v>
      </c>
      <c r="O17" s="52">
        <f t="shared" si="2"/>
        <v>553.88428222694688</v>
      </c>
      <c r="P17" s="52">
        <f t="shared" si="2"/>
        <v>538.52318567368036</v>
      </c>
      <c r="Q17" s="52">
        <f t="shared" si="2"/>
        <v>519.03027052337779</v>
      </c>
      <c r="R17" s="52">
        <f t="shared" ref="R17:V17" si="3">R13*R16</f>
        <v>493.45722528693693</v>
      </c>
      <c r="S17" s="52">
        <f t="shared" si="3"/>
        <v>470.59676092491128</v>
      </c>
      <c r="T17" s="52">
        <f t="shared" si="3"/>
        <v>445.3222272376787</v>
      </c>
      <c r="U17" s="52">
        <f t="shared" si="3"/>
        <v>414.81834187894026</v>
      </c>
      <c r="V17" s="52">
        <f t="shared" si="3"/>
        <v>390.42557369000377</v>
      </c>
      <c r="W17" s="52">
        <f t="shared" ref="W17" si="4">W13*W16</f>
        <v>363.25811675664642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210.28848174467655</v>
      </c>
      <c r="C18" s="52">
        <f>C3*11630*1000/RES_summary!C$6</f>
        <v>218.21968287268109</v>
      </c>
      <c r="D18" s="52">
        <f>D3*11630*1000/RES_summary!D$6</f>
        <v>228.93774941587742</v>
      </c>
      <c r="E18" s="52">
        <f>E3*11630*1000/RES_summary!E$6</f>
        <v>240.75627093922526</v>
      </c>
      <c r="F18" s="52">
        <f>F3*11630*1000/RES_summary!F$6</f>
        <v>253.73441677498874</v>
      </c>
      <c r="G18" s="52">
        <f>G3*11630*1000/RES_summary!G$6</f>
        <v>265.38095654177181</v>
      </c>
      <c r="H18" s="52">
        <f>H3*11630*1000/RES_summary!H$6</f>
        <v>274.70929482404705</v>
      </c>
      <c r="I18" s="52">
        <f>I3*11630*1000/RES_summary!I$6</f>
        <v>282.02912647426211</v>
      </c>
      <c r="J18" s="52">
        <f>J3*11630*1000/RES_summary!J$6</f>
        <v>282.28856735692636</v>
      </c>
      <c r="K18" s="52">
        <f>K3*11630*1000/RES_summary!K$6</f>
        <v>290.56463282986903</v>
      </c>
      <c r="L18" s="52">
        <f>L3*11630*1000/RES_summary!L$6</f>
        <v>291.70270892872992</v>
      </c>
      <c r="M18" s="52">
        <f>M3*11630*1000/RES_summary!M$6</f>
        <v>290.34547247534994</v>
      </c>
      <c r="N18" s="52">
        <f>N3*11630*1000/RES_summary!N$6</f>
        <v>289.11540742884193</v>
      </c>
      <c r="O18" s="52">
        <f>O3*11630*1000/RES_summary!O$6</f>
        <v>286.39192635438195</v>
      </c>
      <c r="P18" s="52">
        <f>P3*11630*1000/RES_summary!P$6</f>
        <v>279.48133541002056</v>
      </c>
      <c r="Q18" s="52">
        <f>Q3*11630*1000/RES_summary!Q$6</f>
        <v>270.37190674614214</v>
      </c>
      <c r="R18" s="52">
        <f>R3*11630*1000/RES_summary!R$6</f>
        <v>259.0296356726991</v>
      </c>
      <c r="S18" s="52">
        <f>S3*11630*1000/RES_summary!S$6</f>
        <v>250.31474365208405</v>
      </c>
      <c r="T18" s="52">
        <f>T3*11630*1000/RES_summary!T$6</f>
        <v>251.26750578512122</v>
      </c>
      <c r="U18" s="52">
        <f>U3*11630*1000/RES_summary!U$6</f>
        <v>223.45855123832868</v>
      </c>
      <c r="V18" s="52">
        <f>V3*11630*1000/RES_summary!V$6</f>
        <v>212.90836730977031</v>
      </c>
      <c r="W18" s="52">
        <f>W3*11630*1000/RES_summary!W$6</f>
        <v>209.72475559123237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104.65507370072559</v>
      </c>
      <c r="D19" s="36">
        <v>109.85669791595311</v>
      </c>
      <c r="E19" s="36">
        <v>116.99617530676518</v>
      </c>
      <c r="F19" s="36">
        <v>124.50344681599314</v>
      </c>
      <c r="G19" s="36">
        <v>131.24309155900255</v>
      </c>
      <c r="H19" s="36">
        <v>133.59607385453521</v>
      </c>
      <c r="I19" s="36">
        <v>140.39242708486353</v>
      </c>
      <c r="J19" s="36">
        <v>150.03581728059336</v>
      </c>
      <c r="K19" s="36">
        <v>151.04209942799727</v>
      </c>
      <c r="L19" s="36">
        <v>158.75698948840375</v>
      </c>
      <c r="M19" s="36">
        <v>159.78385368140957</v>
      </c>
      <c r="N19" s="36">
        <v>165.98527302090866</v>
      </c>
      <c r="O19" s="36">
        <v>171.75542615298298</v>
      </c>
      <c r="P19" s="36">
        <v>167.73040964543569</v>
      </c>
      <c r="Q19" s="36">
        <v>172.16896003703238</v>
      </c>
      <c r="R19" s="36">
        <v>173.68016581500481</v>
      </c>
      <c r="S19" s="36">
        <v>174.38862504001918</v>
      </c>
      <c r="T19" s="36">
        <v>175.11666528033703</v>
      </c>
      <c r="U19" s="36">
        <v>179.45666867341907</v>
      </c>
      <c r="V19" s="36">
        <v>181.33339728479302</v>
      </c>
      <c r="W19" s="36">
        <v>193.59740568243046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7.755195208999683</v>
      </c>
      <c r="C3" s="49">
        <f t="shared" ref="C3:W3" si="0">C5*C11/11630</f>
        <v>8.1977361866580445</v>
      </c>
      <c r="D3" s="49">
        <f t="shared" si="0"/>
        <v>8.4566062285779608</v>
      </c>
      <c r="E3" s="49">
        <f t="shared" si="0"/>
        <v>9.209028932863939</v>
      </c>
      <c r="F3" s="49">
        <f t="shared" si="0"/>
        <v>10.354892996375369</v>
      </c>
      <c r="G3" s="49">
        <f t="shared" si="0"/>
        <v>11.761120512213008</v>
      </c>
      <c r="H3" s="49">
        <f t="shared" si="0"/>
        <v>12.855039287690039</v>
      </c>
      <c r="I3" s="49">
        <f t="shared" si="0"/>
        <v>13.509044230852698</v>
      </c>
      <c r="J3" s="49">
        <f t="shared" si="0"/>
        <v>14.50547602180543</v>
      </c>
      <c r="K3" s="49">
        <f t="shared" si="0"/>
        <v>15.026756392862051</v>
      </c>
      <c r="L3" s="49">
        <f t="shared" si="0"/>
        <v>16.093673508733541</v>
      </c>
      <c r="M3" s="49">
        <f t="shared" si="0"/>
        <v>16.42005653853213</v>
      </c>
      <c r="N3" s="49">
        <f t="shared" si="0"/>
        <v>17.026493697815063</v>
      </c>
      <c r="O3" s="49">
        <f t="shared" si="0"/>
        <v>18.118314687428111</v>
      </c>
      <c r="P3" s="49">
        <f t="shared" si="0"/>
        <v>18.928058067226878</v>
      </c>
      <c r="Q3" s="49">
        <f t="shared" si="0"/>
        <v>19.962424204440428</v>
      </c>
      <c r="R3" s="49">
        <f t="shared" si="0"/>
        <v>21.275474662884111</v>
      </c>
      <c r="S3" s="49">
        <f t="shared" si="0"/>
        <v>22.456179470535716</v>
      </c>
      <c r="T3" s="49">
        <f t="shared" si="0"/>
        <v>22.789084403894261</v>
      </c>
      <c r="U3" s="49">
        <f t="shared" si="0"/>
        <v>23.083292740200147</v>
      </c>
      <c r="V3" s="49">
        <f t="shared" si="0"/>
        <v>24.346427366340109</v>
      </c>
      <c r="W3" s="49">
        <f t="shared" si="0"/>
        <v>26.654952010019219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2528.9967442439129</v>
      </c>
      <c r="C5" s="49">
        <f t="shared" ref="C5:W5" si="1">C7*C13/1000000</f>
        <v>2676.9878220355581</v>
      </c>
      <c r="D5" s="49">
        <f t="shared" si="1"/>
        <v>2769.6006784278393</v>
      </c>
      <c r="E5" s="49">
        <f t="shared" si="1"/>
        <v>3027.6349833068457</v>
      </c>
      <c r="F5" s="49">
        <f t="shared" si="1"/>
        <v>3418.2148290114792</v>
      </c>
      <c r="G5" s="49">
        <f t="shared" si="1"/>
        <v>3900.675631862061</v>
      </c>
      <c r="H5" s="49">
        <f t="shared" si="1"/>
        <v>4279.396915318709</v>
      </c>
      <c r="I5" s="49">
        <f t="shared" si="1"/>
        <v>4520.2609889520518</v>
      </c>
      <c r="J5" s="49">
        <f t="shared" si="1"/>
        <v>4903.303016799081</v>
      </c>
      <c r="K5" s="49">
        <f t="shared" si="1"/>
        <v>5140.9434440872374</v>
      </c>
      <c r="L5" s="49">
        <f t="shared" si="1"/>
        <v>5567.5046338125885</v>
      </c>
      <c r="M5" s="49">
        <f t="shared" si="1"/>
        <v>5698.8068569742454</v>
      </c>
      <c r="N5" s="49">
        <f t="shared" si="1"/>
        <v>5932.4261868206158</v>
      </c>
      <c r="O5" s="49">
        <f t="shared" si="1"/>
        <v>6341.6181852354048</v>
      </c>
      <c r="P5" s="49">
        <f t="shared" si="1"/>
        <v>6640.6029627073258</v>
      </c>
      <c r="Q5" s="49">
        <f t="shared" si="1"/>
        <v>7021.3661595702806</v>
      </c>
      <c r="R5" s="49">
        <f t="shared" si="1"/>
        <v>7274.5987919954014</v>
      </c>
      <c r="S5" s="49">
        <f t="shared" si="1"/>
        <v>7464.7404124645782</v>
      </c>
      <c r="T5" s="49">
        <f t="shared" si="1"/>
        <v>7612.4118090413249</v>
      </c>
      <c r="U5" s="49">
        <f t="shared" si="1"/>
        <v>7764.2802953123291</v>
      </c>
      <c r="V5" s="49">
        <f t="shared" si="1"/>
        <v>7855.0883845848812</v>
      </c>
      <c r="W5" s="49">
        <f t="shared" si="1"/>
        <v>8104.0455062835663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229553.67974102509</v>
      </c>
      <c r="C7" s="35">
        <v>248751.82829696807</v>
      </c>
      <c r="D7" s="35">
        <v>263100.38106523745</v>
      </c>
      <c r="E7" s="35">
        <v>295992.76961375668</v>
      </c>
      <c r="F7" s="35">
        <v>344109.94852968201</v>
      </c>
      <c r="G7" s="35">
        <v>403589.13486173423</v>
      </c>
      <c r="H7" s="35">
        <v>453257.37489380687</v>
      </c>
      <c r="I7" s="35">
        <v>488533.91187687428</v>
      </c>
      <c r="J7" s="35">
        <v>541574.93582075788</v>
      </c>
      <c r="K7" s="35">
        <v>576559.32973229873</v>
      </c>
      <c r="L7" s="35">
        <v>633732.38411818841</v>
      </c>
      <c r="M7" s="35">
        <v>659636.77314053965</v>
      </c>
      <c r="N7" s="35">
        <v>703453.91113333765</v>
      </c>
      <c r="O7" s="35">
        <v>773547.97192738263</v>
      </c>
      <c r="P7" s="35">
        <v>829813.53248932038</v>
      </c>
      <c r="Q7" s="35">
        <v>896249.76161855471</v>
      </c>
      <c r="R7" s="35">
        <v>949330.66350474546</v>
      </c>
      <c r="S7" s="35">
        <v>993200.62173073483</v>
      </c>
      <c r="T7" s="35">
        <v>1035898.8087252339</v>
      </c>
      <c r="U7" s="35">
        <v>1075881.4419170308</v>
      </c>
      <c r="V7" s="35">
        <v>1112204.80234603</v>
      </c>
      <c r="W7" s="35">
        <v>1179469.3044254507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46204.87407318945</v>
      </c>
      <c r="D8" s="52">
        <v>41821.003006661456</v>
      </c>
      <c r="E8" s="52">
        <v>60838.594822913932</v>
      </c>
      <c r="F8" s="52">
        <v>76545.311039342661</v>
      </c>
      <c r="G8" s="52">
        <v>88397.555004043854</v>
      </c>
      <c r="H8" s="52">
        <v>79085.299268277595</v>
      </c>
      <c r="I8" s="52">
        <v>65200.886586664594</v>
      </c>
      <c r="J8" s="52">
        <v>83481.412019664305</v>
      </c>
      <c r="K8" s="52">
        <v>81189.267984730308</v>
      </c>
      <c r="L8" s="52">
        <v>98994.057392551098</v>
      </c>
      <c r="M8" s="52">
        <v>86742.983845265117</v>
      </c>
      <c r="N8" s="52">
        <v>120362.44903214066</v>
      </c>
      <c r="O8" s="52">
        <v>158491.61579808884</v>
      </c>
      <c r="P8" s="52">
        <v>135350.85983021534</v>
      </c>
      <c r="Q8" s="52">
        <v>131637.11571589892</v>
      </c>
      <c r="R8" s="52">
        <v>136562.31390585506</v>
      </c>
      <c r="S8" s="52">
        <v>125059.22621071967</v>
      </c>
      <c r="T8" s="52">
        <v>141692.24438705016</v>
      </c>
      <c r="U8" s="52">
        <v>126725.61703706207</v>
      </c>
      <c r="V8" s="52">
        <v>156685.80946113984</v>
      </c>
      <c r="W8" s="52">
        <v>225756.11787750956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27006.725517246465</v>
      </c>
      <c r="D9" s="36">
        <v>27472.450238392106</v>
      </c>
      <c r="E9" s="36">
        <v>27946.206274394703</v>
      </c>
      <c r="F9" s="36">
        <v>28428.132123417337</v>
      </c>
      <c r="G9" s="36">
        <v>28918.36867199163</v>
      </c>
      <c r="H9" s="36">
        <v>29417.05923620495</v>
      </c>
      <c r="I9" s="36">
        <v>29924.349603597191</v>
      </c>
      <c r="J9" s="36">
        <v>30440.388075780706</v>
      </c>
      <c r="K9" s="36">
        <v>46204.87407318945</v>
      </c>
      <c r="L9" s="36">
        <v>41821.003006661427</v>
      </c>
      <c r="M9" s="36">
        <v>60838.594822913874</v>
      </c>
      <c r="N9" s="36">
        <v>76545.311039342661</v>
      </c>
      <c r="O9" s="36">
        <v>88397.555004043854</v>
      </c>
      <c r="P9" s="36">
        <v>79085.299268277595</v>
      </c>
      <c r="Q9" s="36">
        <v>65200.886586664594</v>
      </c>
      <c r="R9" s="36">
        <v>83481.412019664305</v>
      </c>
      <c r="S9" s="36">
        <v>81189.267984730424</v>
      </c>
      <c r="T9" s="36">
        <v>98994.057392551098</v>
      </c>
      <c r="U9" s="36">
        <v>86742.983845265117</v>
      </c>
      <c r="V9" s="36">
        <v>120362.44903214066</v>
      </c>
      <c r="W9" s="36">
        <v>158491.61579808895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35.663517751040459</v>
      </c>
      <c r="C11" s="54">
        <v>35.614533269836691</v>
      </c>
      <c r="D11" s="54">
        <v>35.510653649243814</v>
      </c>
      <c r="E11" s="54">
        <v>35.374477795282203</v>
      </c>
      <c r="F11" s="54">
        <v>35.231081594328053</v>
      </c>
      <c r="G11" s="54">
        <v>35.066189672311175</v>
      </c>
      <c r="H11" s="54">
        <v>34.935788821238795</v>
      </c>
      <c r="I11" s="54">
        <v>34.756883460669449</v>
      </c>
      <c r="J11" s="54">
        <v>34.405111321006046</v>
      </c>
      <c r="K11" s="54">
        <v>33.993989381459556</v>
      </c>
      <c r="L11" s="54">
        <v>33.618188976413798</v>
      </c>
      <c r="M11" s="54">
        <v>33.509691122348507</v>
      </c>
      <c r="N11" s="54">
        <v>33.378944039034671</v>
      </c>
      <c r="O11" s="54">
        <v>33.227481324148343</v>
      </c>
      <c r="P11" s="54">
        <v>33.149597492590011</v>
      </c>
      <c r="Q11" s="54">
        <v>33.065216685957729</v>
      </c>
      <c r="R11" s="54">
        <v>34.013390621845119</v>
      </c>
      <c r="S11" s="54">
        <v>34.986530383057669</v>
      </c>
      <c r="T11" s="54">
        <v>34.816436402258681</v>
      </c>
      <c r="U11" s="54">
        <v>34.576120948468223</v>
      </c>
      <c r="V11" s="54">
        <v>36.046564520673954</v>
      </c>
      <c r="W11" s="54">
        <v>38.252141061666507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11017.016791440868</v>
      </c>
      <c r="C13" s="35">
        <v>10761.680990901834</v>
      </c>
      <c r="D13" s="35">
        <v>10526.783227049371</v>
      </c>
      <c r="E13" s="35">
        <v>10228.746422615764</v>
      </c>
      <c r="F13" s="35">
        <v>9933.4960922137743</v>
      </c>
      <c r="G13" s="35">
        <v>9664.9669055099694</v>
      </c>
      <c r="H13" s="35">
        <v>9441.4280988176397</v>
      </c>
      <c r="I13" s="35">
        <v>9252.7066782035363</v>
      </c>
      <c r="J13" s="35">
        <v>9053.7849750526493</v>
      </c>
      <c r="K13" s="35">
        <v>8916.5905033125036</v>
      </c>
      <c r="L13" s="35">
        <v>8785.2613711062495</v>
      </c>
      <c r="M13" s="35">
        <v>8639.3104341987309</v>
      </c>
      <c r="N13" s="35">
        <v>8433.2833934533937</v>
      </c>
      <c r="O13" s="35">
        <v>8198.092963044739</v>
      </c>
      <c r="P13" s="35">
        <v>8002.5243054141083</v>
      </c>
      <c r="Q13" s="35">
        <v>7834.1623733213164</v>
      </c>
      <c r="R13" s="35">
        <v>7662.8714015609567</v>
      </c>
      <c r="S13" s="35">
        <v>7515.8434752654975</v>
      </c>
      <c r="T13" s="35">
        <v>7348.6056214400687</v>
      </c>
      <c r="U13" s="35">
        <v>7216.6690425273555</v>
      </c>
      <c r="V13" s="35">
        <v>7062.6276455700827</v>
      </c>
      <c r="W13" s="35">
        <v>6870.9253185959351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9642.3729148415077</v>
      </c>
      <c r="D14" s="36">
        <v>9451.6456697059239</v>
      </c>
      <c r="E14" s="36">
        <v>9301.9592301290086</v>
      </c>
      <c r="F14" s="36">
        <v>9194.2020366982069</v>
      </c>
      <c r="G14" s="36">
        <v>9061.9582866782494</v>
      </c>
      <c r="H14" s="36">
        <v>8886.7276917372274</v>
      </c>
      <c r="I14" s="36">
        <v>8750.5119264100886</v>
      </c>
      <c r="J14" s="36">
        <v>8605.5599328705521</v>
      </c>
      <c r="K14" s="36">
        <v>8414.4748504645704</v>
      </c>
      <c r="L14" s="36">
        <v>8301.8972385089819</v>
      </c>
      <c r="M14" s="36">
        <v>8037.7722890702489</v>
      </c>
      <c r="N14" s="36">
        <v>7788.0800203199497</v>
      </c>
      <c r="O14" s="36">
        <v>7636.0313976960251</v>
      </c>
      <c r="P14" s="36">
        <v>7401.4623752320731</v>
      </c>
      <c r="Q14" s="36">
        <v>7226.7181438796797</v>
      </c>
      <c r="R14" s="36">
        <v>7114.9711736053368</v>
      </c>
      <c r="S14" s="36">
        <v>6983.1447108335124</v>
      </c>
      <c r="T14" s="36">
        <v>6842.3638320275895</v>
      </c>
      <c r="U14" s="36">
        <v>6700.2146680842052</v>
      </c>
      <c r="V14" s="36">
        <v>6562.179927541888</v>
      </c>
      <c r="W14" s="36">
        <v>6463.6302658083423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0.16756097737910153</v>
      </c>
      <c r="C16" s="44">
        <f>C7/RES_summary!C$6</f>
        <v>0.18221521403223964</v>
      </c>
      <c r="D16" s="44">
        <f>D7/RES_summary!D$6</f>
        <v>0.19382114486561638</v>
      </c>
      <c r="E16" s="44">
        <f>E7/RES_summary!E$6</f>
        <v>0.21871860987165978</v>
      </c>
      <c r="F16" s="44">
        <f>F7/RES_summary!F$6</f>
        <v>0.25576662251371113</v>
      </c>
      <c r="G16" s="44">
        <f>G7/RES_summary!G$6</f>
        <v>0.3027623190760656</v>
      </c>
      <c r="H16" s="44">
        <f>H7/RES_summary!H$6</f>
        <v>0.35036200900360204</v>
      </c>
      <c r="I16" s="44">
        <f>I7/RES_summary!I$6</f>
        <v>0.38331326946807837</v>
      </c>
      <c r="J16" s="44">
        <f>J7/RES_summary!J$6</f>
        <v>0.41335350521124126</v>
      </c>
      <c r="K16" s="44">
        <f>K7/RES_summary!K$6</f>
        <v>0.44439083079222819</v>
      </c>
      <c r="L16" s="44">
        <f>L7/RES_summary!L$6</f>
        <v>0.48165655251109712</v>
      </c>
      <c r="M16" s="44">
        <f>M7/RES_summary!M$6</f>
        <v>0.5065171463239545</v>
      </c>
      <c r="N16" s="44">
        <f>N7/RES_summary!N$6</f>
        <v>0.54311077416564124</v>
      </c>
      <c r="O16" s="44">
        <f>O7/RES_summary!O$6</f>
        <v>0.59163228523197098</v>
      </c>
      <c r="P16" s="44">
        <f>P7/RES_summary!P$6</f>
        <v>0.6382591856823373</v>
      </c>
      <c r="Q16" s="44">
        <f>Q7/RES_summary!Q$6</f>
        <v>0.68539645300534835</v>
      </c>
      <c r="R16" s="44">
        <f>R7/RES_summary!R$6</f>
        <v>0.72139123287178253</v>
      </c>
      <c r="S16" s="44">
        <f>S7/RES_summary!S$6</f>
        <v>0.75678309608116956</v>
      </c>
      <c r="T16" s="44">
        <f>T7/RES_summary!T$6</f>
        <v>0.80101482774197219</v>
      </c>
      <c r="U16" s="44">
        <f>U7/RES_summary!U$6</f>
        <v>0.8316930389184255</v>
      </c>
      <c r="V16" s="44">
        <f>V7/RES_summary!V$6</f>
        <v>0.8645783293126158</v>
      </c>
      <c r="W16" s="44">
        <f>W7/RES_summary!W$6</f>
        <v>0.88470305564319529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1846.0221013758051</v>
      </c>
      <c r="C17" s="52">
        <f t="shared" si="2"/>
        <v>1960.9420051038624</v>
      </c>
      <c r="D17" s="52">
        <f t="shared" si="2"/>
        <v>2040.3131768188769</v>
      </c>
      <c r="E17" s="52">
        <f t="shared" si="2"/>
        <v>2237.2171982842328</v>
      </c>
      <c r="F17" s="52">
        <f t="shared" si="2"/>
        <v>2540.6567452586651</v>
      </c>
      <c r="G17" s="52">
        <f t="shared" si="2"/>
        <v>2926.1877941056237</v>
      </c>
      <c r="H17" s="52">
        <f t="shared" si="2"/>
        <v>3307.9177165648071</v>
      </c>
      <c r="I17" s="52">
        <f t="shared" si="2"/>
        <v>3546.6852482513204</v>
      </c>
      <c r="J17" s="52">
        <f t="shared" si="2"/>
        <v>3742.4137548668832</v>
      </c>
      <c r="K17" s="52">
        <f t="shared" si="2"/>
        <v>3962.4510616011357</v>
      </c>
      <c r="L17" s="52">
        <f t="shared" si="2"/>
        <v>4231.4787049159504</v>
      </c>
      <c r="M17" s="52">
        <f t="shared" si="2"/>
        <v>4375.9588673371054</v>
      </c>
      <c r="N17" s="52">
        <f t="shared" si="2"/>
        <v>4580.2070725767189</v>
      </c>
      <c r="O17" s="52">
        <f t="shared" si="2"/>
        <v>4850.2564742702989</v>
      </c>
      <c r="P17" s="52">
        <f t="shared" si="2"/>
        <v>5107.6846465767203</v>
      </c>
      <c r="Q17" s="52">
        <f t="shared" si="2"/>
        <v>5369.5071029423916</v>
      </c>
      <c r="R17" s="52">
        <f t="shared" ref="R17:V17" si="3">R13*R16</f>
        <v>5527.9282477099823</v>
      </c>
      <c r="S17" s="52">
        <f t="shared" si="3"/>
        <v>5687.86329487288</v>
      </c>
      <c r="T17" s="52">
        <f t="shared" si="3"/>
        <v>5886.3420660015054</v>
      </c>
      <c r="U17" s="52">
        <f t="shared" si="3"/>
        <v>6002.0534068481002</v>
      </c>
      <c r="V17" s="52">
        <f t="shared" si="3"/>
        <v>6106.1948103640752</v>
      </c>
      <c r="W17" s="52">
        <f t="shared" ref="W17" si="4">W13*W16</f>
        <v>6078.7286244580191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65.835641981229017</v>
      </c>
      <c r="C18" s="36">
        <f>C3*11630*1000/RES_summary!C$6</f>
        <v>69.838034280991778</v>
      </c>
      <c r="D18" s="36">
        <f>D3*11630*1000/RES_summary!D$6</f>
        <v>72.452854558003466</v>
      </c>
      <c r="E18" s="36">
        <f>E3*11630*1000/RES_summary!E$6</f>
        <v>79.140390103929064</v>
      </c>
      <c r="F18" s="36">
        <f>F3*11630*1000/RES_summary!F$6</f>
        <v>89.510085095387964</v>
      </c>
      <c r="G18" s="36">
        <f>G3*11630*1000/RES_summary!G$6</f>
        <v>102.61025620490966</v>
      </c>
      <c r="H18" s="36">
        <f>H3*11630*1000/RES_summary!H$6</f>
        <v>115.56471478394255</v>
      </c>
      <c r="I18" s="36">
        <f>I3*11630*1000/RES_summary!I$6</f>
        <v>123.27172584514662</v>
      </c>
      <c r="J18" s="36">
        <f>J3*11630*1000/RES_summary!J$6</f>
        <v>128.75816184545937</v>
      </c>
      <c r="K18" s="36">
        <f>K3*11630*1000/RES_summary!K$6</f>
        <v>134.69951931262216</v>
      </c>
      <c r="L18" s="36">
        <f>L3*11630*1000/RES_summary!L$6</f>
        <v>142.25465075153514</v>
      </c>
      <c r="M18" s="36">
        <f>M3*11630*1000/RES_summary!M$6</f>
        <v>146.63703000856844</v>
      </c>
      <c r="N18" s="36">
        <f>N3*11630*1000/RES_summary!N$6</f>
        <v>152.8824755627291</v>
      </c>
      <c r="O18" s="36">
        <f>O3*11630*1000/RES_summary!O$6</f>
        <v>161.16180641614596</v>
      </c>
      <c r="P18" s="36">
        <f>P3*11630*1000/RES_summary!P$6</f>
        <v>169.31769015310016</v>
      </c>
      <c r="Q18" s="36">
        <f>Q3*11630*1000/RES_summary!Q$6</f>
        <v>177.54391585557931</v>
      </c>
      <c r="R18" s="36">
        <f>R3*11630*1000/RES_summary!R$6</f>
        <v>188.02358281889144</v>
      </c>
      <c r="S18" s="36">
        <f>S3*11630*1000/RES_summary!S$6</f>
        <v>198.9986019807485</v>
      </c>
      <c r="T18" s="36">
        <f>T3*11630*1000/RES_summary!T$6</f>
        <v>204.94145418288139</v>
      </c>
      <c r="U18" s="36">
        <f>U3*11630*1000/RES_summary!U$6</f>
        <v>207.52772453434568</v>
      </c>
      <c r="V18" s="36">
        <f>V3*11630*1000/RES_summary!V$6</f>
        <v>220.10734520759311</v>
      </c>
      <c r="W18" s="36">
        <f>W3*11630*1000/RES_summary!W$6</f>
        <v>232.52438481835813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26475</v>
      </c>
      <c r="C3" s="120">
        <v>27562</v>
      </c>
      <c r="D3" s="120">
        <v>31611</v>
      </c>
      <c r="E3" s="120">
        <v>34704</v>
      </c>
      <c r="F3" s="120">
        <v>36878</v>
      </c>
      <c r="G3" s="120">
        <v>40518</v>
      </c>
      <c r="H3" s="120">
        <v>45347</v>
      </c>
      <c r="I3" s="120">
        <v>48979</v>
      </c>
      <c r="J3" s="120">
        <v>51683</v>
      </c>
      <c r="K3" s="120">
        <v>53499</v>
      </c>
      <c r="L3" s="120">
        <v>58725</v>
      </c>
      <c r="M3" s="120">
        <v>62668</v>
      </c>
      <c r="N3" s="120">
        <v>64178</v>
      </c>
      <c r="O3" s="120">
        <v>63474</v>
      </c>
      <c r="P3" s="120">
        <v>59098</v>
      </c>
      <c r="Q3" s="120">
        <v>54532</v>
      </c>
      <c r="R3" s="120">
        <v>53062</v>
      </c>
      <c r="S3" s="120">
        <v>53114</v>
      </c>
      <c r="T3" s="120">
        <v>50957</v>
      </c>
      <c r="U3" s="120">
        <v>45294</v>
      </c>
      <c r="V3" s="120">
        <v>37591</v>
      </c>
      <c r="W3" s="120">
        <v>35994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26475</v>
      </c>
      <c r="C5" s="52">
        <v>27562</v>
      </c>
      <c r="D5" s="52">
        <v>31611</v>
      </c>
      <c r="E5" s="52">
        <v>34704</v>
      </c>
      <c r="F5" s="52">
        <v>36878</v>
      </c>
      <c r="G5" s="52">
        <v>40518</v>
      </c>
      <c r="H5" s="52">
        <v>45347</v>
      </c>
      <c r="I5" s="52">
        <v>48979</v>
      </c>
      <c r="J5" s="52">
        <v>51683</v>
      </c>
      <c r="K5" s="52">
        <v>53499</v>
      </c>
      <c r="L5" s="52">
        <v>58725</v>
      </c>
      <c r="M5" s="52">
        <v>62668</v>
      </c>
      <c r="N5" s="52">
        <v>64178</v>
      </c>
      <c r="O5" s="52">
        <v>63474</v>
      </c>
      <c r="P5" s="52">
        <v>59098</v>
      </c>
      <c r="Q5" s="52">
        <v>54532</v>
      </c>
      <c r="R5" s="52">
        <v>53062</v>
      </c>
      <c r="S5" s="52">
        <v>53114</v>
      </c>
      <c r="T5" s="52">
        <v>50957</v>
      </c>
      <c r="U5" s="52">
        <v>45294</v>
      </c>
      <c r="V5" s="52">
        <v>37591</v>
      </c>
      <c r="W5" s="52">
        <v>35994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</v>
      </c>
      <c r="C8" s="52">
        <v>3</v>
      </c>
      <c r="D8" s="52">
        <v>4</v>
      </c>
      <c r="E8" s="52">
        <v>21</v>
      </c>
      <c r="F8" s="52">
        <v>48</v>
      </c>
      <c r="G8" s="52">
        <v>97</v>
      </c>
      <c r="H8" s="52">
        <v>182</v>
      </c>
      <c r="I8" s="52">
        <v>320</v>
      </c>
      <c r="J8" s="52">
        <v>424</v>
      </c>
      <c r="K8" s="52">
        <v>509</v>
      </c>
      <c r="L8" s="52">
        <v>605</v>
      </c>
      <c r="M8" s="52">
        <v>670</v>
      </c>
      <c r="N8" s="52">
        <v>741</v>
      </c>
      <c r="O8" s="52">
        <v>766</v>
      </c>
      <c r="P8" s="52">
        <v>734</v>
      </c>
      <c r="Q8" s="52">
        <v>656</v>
      </c>
      <c r="R8" s="52">
        <v>578</v>
      </c>
      <c r="S8" s="52">
        <v>519</v>
      </c>
      <c r="T8" s="52">
        <v>480</v>
      </c>
      <c r="U8" s="52">
        <v>457</v>
      </c>
      <c r="V8" s="52">
        <v>409</v>
      </c>
      <c r="W8" s="52">
        <v>344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24684</v>
      </c>
      <c r="C10" s="52">
        <v>25800</v>
      </c>
      <c r="D10" s="52">
        <v>29555</v>
      </c>
      <c r="E10" s="52">
        <v>31355</v>
      </c>
      <c r="F10" s="52">
        <v>30868</v>
      </c>
      <c r="G10" s="52">
        <v>32102</v>
      </c>
      <c r="H10" s="52">
        <v>34308</v>
      </c>
      <c r="I10" s="52">
        <v>37253</v>
      </c>
      <c r="J10" s="52">
        <v>39200</v>
      </c>
      <c r="K10" s="52">
        <v>41600</v>
      </c>
      <c r="L10" s="52">
        <v>45106</v>
      </c>
      <c r="M10" s="52">
        <v>45936</v>
      </c>
      <c r="N10" s="52">
        <v>47493</v>
      </c>
      <c r="O10" s="52">
        <v>47432</v>
      </c>
      <c r="P10" s="52">
        <v>46902</v>
      </c>
      <c r="Q10" s="52">
        <v>45696</v>
      </c>
      <c r="R10" s="52">
        <v>44595</v>
      </c>
      <c r="S10" s="52">
        <v>45033</v>
      </c>
      <c r="T10" s="52">
        <v>42969</v>
      </c>
      <c r="U10" s="52">
        <v>38627</v>
      </c>
      <c r="V10" s="52">
        <v>32371</v>
      </c>
      <c r="W10" s="52">
        <v>30044</v>
      </c>
      <c r="DA10" s="63" t="s">
        <v>1060</v>
      </c>
    </row>
    <row r="11" spans="1:105" ht="12" customHeight="1" x14ac:dyDescent="0.25">
      <c r="A11" s="97" t="s">
        <v>124</v>
      </c>
      <c r="B11" s="52">
        <v>60</v>
      </c>
      <c r="C11" s="52">
        <v>60</v>
      </c>
      <c r="D11" s="52">
        <v>66</v>
      </c>
      <c r="E11" s="52">
        <v>73</v>
      </c>
      <c r="F11" s="52">
        <v>74</v>
      </c>
      <c r="G11" s="52">
        <v>79</v>
      </c>
      <c r="H11" s="52">
        <v>87</v>
      </c>
      <c r="I11" s="52">
        <v>86</v>
      </c>
      <c r="J11" s="52">
        <v>81</v>
      </c>
      <c r="K11" s="52">
        <v>87</v>
      </c>
      <c r="L11" s="52">
        <v>123</v>
      </c>
      <c r="M11" s="52">
        <v>177</v>
      </c>
      <c r="N11" s="52">
        <v>177</v>
      </c>
      <c r="O11" s="52">
        <v>166</v>
      </c>
      <c r="P11" s="52">
        <v>135</v>
      </c>
      <c r="Q11" s="52">
        <v>87</v>
      </c>
      <c r="R11" s="52">
        <v>81</v>
      </c>
      <c r="S11" s="52">
        <v>85</v>
      </c>
      <c r="T11" s="52">
        <v>82</v>
      </c>
      <c r="U11" s="52">
        <v>72</v>
      </c>
      <c r="V11" s="52">
        <v>66</v>
      </c>
      <c r="W11" s="52">
        <v>72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1731</v>
      </c>
      <c r="C15" s="52">
        <v>1702</v>
      </c>
      <c r="D15" s="52">
        <v>1990</v>
      </c>
      <c r="E15" s="52">
        <v>3276</v>
      </c>
      <c r="F15" s="52">
        <v>5936</v>
      </c>
      <c r="G15" s="52">
        <v>8337</v>
      </c>
      <c r="H15" s="52">
        <v>10952</v>
      </c>
      <c r="I15" s="52">
        <v>11640</v>
      </c>
      <c r="J15" s="52">
        <v>12402</v>
      </c>
      <c r="K15" s="52">
        <v>11812</v>
      </c>
      <c r="L15" s="52">
        <v>13496</v>
      </c>
      <c r="M15" s="52">
        <v>16555</v>
      </c>
      <c r="N15" s="52">
        <v>16508</v>
      </c>
      <c r="O15" s="52">
        <v>15876</v>
      </c>
      <c r="P15" s="52">
        <v>12061</v>
      </c>
      <c r="Q15" s="52">
        <v>8749</v>
      </c>
      <c r="R15" s="52">
        <v>8386</v>
      </c>
      <c r="S15" s="52">
        <v>7996</v>
      </c>
      <c r="T15" s="52">
        <v>7906</v>
      </c>
      <c r="U15" s="52">
        <v>6595</v>
      </c>
      <c r="V15" s="52">
        <v>5154</v>
      </c>
      <c r="W15" s="52">
        <v>5878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3174</v>
      </c>
      <c r="C20" s="52">
        <v>3368</v>
      </c>
      <c r="D20" s="52">
        <v>3912</v>
      </c>
      <c r="E20" s="52">
        <v>4276</v>
      </c>
      <c r="F20" s="52">
        <v>4457</v>
      </c>
      <c r="G20" s="52">
        <v>4756</v>
      </c>
      <c r="H20" s="52">
        <v>5114</v>
      </c>
      <c r="I20" s="52">
        <v>5389</v>
      </c>
      <c r="J20" s="52">
        <v>5745</v>
      </c>
      <c r="K20" s="52">
        <v>6242</v>
      </c>
      <c r="L20" s="52">
        <v>7305</v>
      </c>
      <c r="M20" s="52">
        <v>8044</v>
      </c>
      <c r="N20" s="52">
        <v>8606</v>
      </c>
      <c r="O20" s="52">
        <v>9179</v>
      </c>
      <c r="P20" s="52">
        <v>9467</v>
      </c>
      <c r="Q20" s="52">
        <v>9588</v>
      </c>
      <c r="R20" s="52">
        <v>9719</v>
      </c>
      <c r="S20" s="52">
        <v>9932</v>
      </c>
      <c r="T20" s="52">
        <v>9837</v>
      </c>
      <c r="U20" s="52">
        <v>8951</v>
      </c>
      <c r="V20" s="52">
        <v>7884</v>
      </c>
      <c r="W20" s="52">
        <v>7471</v>
      </c>
      <c r="DA20" s="63" t="s">
        <v>1065</v>
      </c>
    </row>
    <row r="21" spans="1:105" ht="12" customHeight="1" x14ac:dyDescent="0.25">
      <c r="A21" s="97" t="s">
        <v>50</v>
      </c>
      <c r="B21" s="52">
        <v>21948</v>
      </c>
      <c r="C21" s="52">
        <v>22803</v>
      </c>
      <c r="D21" s="52">
        <v>25157</v>
      </c>
      <c r="E21" s="52">
        <v>25966</v>
      </c>
      <c r="F21" s="52">
        <v>25195</v>
      </c>
      <c r="G21" s="52">
        <v>24892</v>
      </c>
      <c r="H21" s="52">
        <v>22791</v>
      </c>
      <c r="I21" s="52">
        <v>20178</v>
      </c>
      <c r="J21" s="52">
        <v>18435</v>
      </c>
      <c r="K21" s="52">
        <v>20261</v>
      </c>
      <c r="L21" s="52">
        <v>25363</v>
      </c>
      <c r="M21" s="52">
        <v>29445</v>
      </c>
      <c r="N21" s="52">
        <v>30459</v>
      </c>
      <c r="O21" s="52">
        <v>30261</v>
      </c>
      <c r="P21" s="52">
        <v>28691</v>
      </c>
      <c r="Q21" s="52">
        <v>27712</v>
      </c>
      <c r="R21" s="52">
        <v>27175</v>
      </c>
      <c r="S21" s="52">
        <v>26869</v>
      </c>
      <c r="T21" s="52">
        <v>25724</v>
      </c>
      <c r="U21" s="52">
        <v>22142</v>
      </c>
      <c r="V21" s="52">
        <v>18226</v>
      </c>
      <c r="W21" s="52">
        <v>16587</v>
      </c>
      <c r="DA21" s="63" t="s">
        <v>1066</v>
      </c>
    </row>
    <row r="22" spans="1:105" ht="12" customHeight="1" x14ac:dyDescent="0.25">
      <c r="A22" s="109" t="s">
        <v>120</v>
      </c>
      <c r="B22" s="36">
        <v>1353</v>
      </c>
      <c r="C22" s="36">
        <v>1391</v>
      </c>
      <c r="D22" s="36">
        <v>2542</v>
      </c>
      <c r="E22" s="36">
        <v>4462</v>
      </c>
      <c r="F22" s="36">
        <v>7226</v>
      </c>
      <c r="G22" s="36">
        <v>10870</v>
      </c>
      <c r="H22" s="36">
        <v>17442</v>
      </c>
      <c r="I22" s="36">
        <v>23412</v>
      </c>
      <c r="J22" s="36">
        <v>27503</v>
      </c>
      <c r="K22" s="36">
        <v>26996</v>
      </c>
      <c r="L22" s="36">
        <v>26057</v>
      </c>
      <c r="M22" s="36">
        <v>25179</v>
      </c>
      <c r="N22" s="36">
        <v>25113</v>
      </c>
      <c r="O22" s="36">
        <v>24034</v>
      </c>
      <c r="P22" s="36">
        <v>20940</v>
      </c>
      <c r="Q22" s="36">
        <v>17232</v>
      </c>
      <c r="R22" s="36">
        <v>16168</v>
      </c>
      <c r="S22" s="36">
        <v>16313</v>
      </c>
      <c r="T22" s="36">
        <v>15396</v>
      </c>
      <c r="U22" s="36">
        <v>14201</v>
      </c>
      <c r="V22" s="36">
        <v>11481</v>
      </c>
      <c r="W22" s="36">
        <v>11936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6620</v>
      </c>
      <c r="C24" s="120">
        <v>6490</v>
      </c>
      <c r="D24" s="120">
        <v>6203</v>
      </c>
      <c r="E24" s="120">
        <v>5851</v>
      </c>
      <c r="F24" s="120">
        <v>5350</v>
      </c>
      <c r="G24" s="120">
        <v>4827</v>
      </c>
      <c r="H24" s="120">
        <v>4225</v>
      </c>
      <c r="I24" s="120">
        <v>3631</v>
      </c>
      <c r="J24" s="120">
        <v>3536</v>
      </c>
      <c r="K24" s="120">
        <v>3462</v>
      </c>
      <c r="L24" s="120">
        <v>3386</v>
      </c>
      <c r="M24" s="120">
        <v>3326</v>
      </c>
      <c r="N24" s="120">
        <v>3367</v>
      </c>
      <c r="O24" s="120">
        <v>3196</v>
      </c>
      <c r="P24" s="120">
        <v>2933</v>
      </c>
      <c r="Q24" s="120">
        <v>2685</v>
      </c>
      <c r="R24" s="120">
        <v>2521</v>
      </c>
      <c r="S24" s="120">
        <v>2372</v>
      </c>
      <c r="T24" s="120">
        <v>2104</v>
      </c>
      <c r="U24" s="120">
        <v>1983</v>
      </c>
      <c r="V24" s="120">
        <v>1874</v>
      </c>
      <c r="W24" s="120">
        <v>1757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6620</v>
      </c>
      <c r="C26" s="52">
        <v>6490</v>
      </c>
      <c r="D26" s="52">
        <v>6203</v>
      </c>
      <c r="E26" s="52">
        <v>5851</v>
      </c>
      <c r="F26" s="52">
        <v>5350</v>
      </c>
      <c r="G26" s="52">
        <v>4827</v>
      </c>
      <c r="H26" s="52">
        <v>4225</v>
      </c>
      <c r="I26" s="52">
        <v>3631</v>
      </c>
      <c r="J26" s="52">
        <v>3536</v>
      </c>
      <c r="K26" s="52">
        <v>3462</v>
      </c>
      <c r="L26" s="52">
        <v>3386</v>
      </c>
      <c r="M26" s="52">
        <v>3326</v>
      </c>
      <c r="N26" s="52">
        <v>3367</v>
      </c>
      <c r="O26" s="52">
        <v>3196</v>
      </c>
      <c r="P26" s="52">
        <v>2933</v>
      </c>
      <c r="Q26" s="52">
        <v>2685</v>
      </c>
      <c r="R26" s="52">
        <v>2521</v>
      </c>
      <c r="S26" s="52">
        <v>2372</v>
      </c>
      <c r="T26" s="52">
        <v>2104</v>
      </c>
      <c r="U26" s="52">
        <v>1983</v>
      </c>
      <c r="V26" s="52">
        <v>1874</v>
      </c>
      <c r="W26" s="52">
        <v>1757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</v>
      </c>
      <c r="C29" s="52">
        <v>1</v>
      </c>
      <c r="D29" s="52">
        <v>1</v>
      </c>
      <c r="E29" s="52">
        <v>2</v>
      </c>
      <c r="F29" s="52">
        <v>2</v>
      </c>
      <c r="G29" s="52">
        <v>3</v>
      </c>
      <c r="H29" s="52">
        <v>3</v>
      </c>
      <c r="I29" s="52">
        <v>3</v>
      </c>
      <c r="J29" s="52">
        <v>6</v>
      </c>
      <c r="K29" s="52">
        <v>13</v>
      </c>
      <c r="L29" s="52">
        <v>21</v>
      </c>
      <c r="M29" s="52">
        <v>27</v>
      </c>
      <c r="N29" s="52">
        <v>37</v>
      </c>
      <c r="O29" s="52">
        <v>45</v>
      </c>
      <c r="P29" s="52">
        <v>51</v>
      </c>
      <c r="Q29" s="52">
        <v>50</v>
      </c>
      <c r="R29" s="52">
        <v>43</v>
      </c>
      <c r="S29" s="52">
        <v>34</v>
      </c>
      <c r="T29" s="52">
        <v>27</v>
      </c>
      <c r="U29" s="52">
        <v>17</v>
      </c>
      <c r="V29" s="52">
        <v>9</v>
      </c>
      <c r="W29" s="52">
        <v>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221</v>
      </c>
      <c r="C31" s="52">
        <v>221</v>
      </c>
      <c r="D31" s="52">
        <v>208</v>
      </c>
      <c r="E31" s="52">
        <v>180</v>
      </c>
      <c r="F31" s="52">
        <v>146</v>
      </c>
      <c r="G31" s="52">
        <v>112</v>
      </c>
      <c r="H31" s="52">
        <v>77</v>
      </c>
      <c r="I31" s="52">
        <v>53</v>
      </c>
      <c r="J31" s="52">
        <v>40</v>
      </c>
      <c r="K31" s="52">
        <v>43</v>
      </c>
      <c r="L31" s="52">
        <v>38</v>
      </c>
      <c r="M31" s="52">
        <v>40</v>
      </c>
      <c r="N31" s="52">
        <v>38</v>
      </c>
      <c r="O31" s="52">
        <v>37</v>
      </c>
      <c r="P31" s="52">
        <v>34</v>
      </c>
      <c r="Q31" s="52">
        <v>30</v>
      </c>
      <c r="R31" s="52">
        <v>22</v>
      </c>
      <c r="S31" s="52">
        <v>19</v>
      </c>
      <c r="T31" s="52">
        <v>19</v>
      </c>
      <c r="U31" s="52">
        <v>19</v>
      </c>
      <c r="V31" s="52">
        <v>21</v>
      </c>
      <c r="W31" s="52">
        <v>22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6399</v>
      </c>
      <c r="C35" s="52">
        <v>6269</v>
      </c>
      <c r="D35" s="52">
        <v>5995</v>
      </c>
      <c r="E35" s="52">
        <v>5671</v>
      </c>
      <c r="F35" s="52">
        <v>5204</v>
      </c>
      <c r="G35" s="52">
        <v>4715</v>
      </c>
      <c r="H35" s="52">
        <v>4148</v>
      </c>
      <c r="I35" s="52">
        <v>3578</v>
      </c>
      <c r="J35" s="52">
        <v>3496</v>
      </c>
      <c r="K35" s="52">
        <v>3419</v>
      </c>
      <c r="L35" s="52">
        <v>3348</v>
      </c>
      <c r="M35" s="52">
        <v>3286</v>
      </c>
      <c r="N35" s="52">
        <v>3329</v>
      </c>
      <c r="O35" s="52">
        <v>3159</v>
      </c>
      <c r="P35" s="52">
        <v>2899</v>
      </c>
      <c r="Q35" s="52">
        <v>2655</v>
      </c>
      <c r="R35" s="52">
        <v>2499</v>
      </c>
      <c r="S35" s="52">
        <v>2353</v>
      </c>
      <c r="T35" s="52">
        <v>2085</v>
      </c>
      <c r="U35" s="52">
        <v>1964</v>
      </c>
      <c r="V35" s="52">
        <v>1853</v>
      </c>
      <c r="W35" s="52">
        <v>1735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6235</v>
      </c>
      <c r="C40" s="52">
        <v>6115</v>
      </c>
      <c r="D40" s="52">
        <v>5745</v>
      </c>
      <c r="E40" s="52">
        <v>5222</v>
      </c>
      <c r="F40" s="52">
        <v>4489</v>
      </c>
      <c r="G40" s="52">
        <v>3722</v>
      </c>
      <c r="H40" s="52">
        <v>2743</v>
      </c>
      <c r="I40" s="52">
        <v>2096</v>
      </c>
      <c r="J40" s="52">
        <v>1762</v>
      </c>
      <c r="K40" s="52">
        <v>1738</v>
      </c>
      <c r="L40" s="52">
        <v>1810</v>
      </c>
      <c r="M40" s="52">
        <v>1900</v>
      </c>
      <c r="N40" s="52">
        <v>1950</v>
      </c>
      <c r="O40" s="52">
        <v>1903</v>
      </c>
      <c r="P40" s="52">
        <v>1757</v>
      </c>
      <c r="Q40" s="52">
        <v>1663</v>
      </c>
      <c r="R40" s="52">
        <v>1594</v>
      </c>
      <c r="S40" s="52">
        <v>1463</v>
      </c>
      <c r="T40" s="52">
        <v>1293</v>
      </c>
      <c r="U40" s="52">
        <v>1153</v>
      </c>
      <c r="V40" s="52">
        <v>1006</v>
      </c>
      <c r="W40" s="52">
        <v>892</v>
      </c>
      <c r="DA40" s="63" t="s">
        <v>1074</v>
      </c>
    </row>
    <row r="41" spans="1:105" ht="12" customHeight="1" x14ac:dyDescent="0.25">
      <c r="A41" s="109" t="s">
        <v>120</v>
      </c>
      <c r="B41" s="36">
        <v>385</v>
      </c>
      <c r="C41" s="36">
        <v>375</v>
      </c>
      <c r="D41" s="36">
        <v>458</v>
      </c>
      <c r="E41" s="36">
        <v>629</v>
      </c>
      <c r="F41" s="36">
        <v>861</v>
      </c>
      <c r="G41" s="36">
        <v>1105</v>
      </c>
      <c r="H41" s="36">
        <v>1482</v>
      </c>
      <c r="I41" s="36">
        <v>1535</v>
      </c>
      <c r="J41" s="36">
        <v>1774</v>
      </c>
      <c r="K41" s="36">
        <v>1724</v>
      </c>
      <c r="L41" s="36">
        <v>1576</v>
      </c>
      <c r="M41" s="36">
        <v>1426</v>
      </c>
      <c r="N41" s="36">
        <v>1417</v>
      </c>
      <c r="O41" s="36">
        <v>1293</v>
      </c>
      <c r="P41" s="36">
        <v>1176</v>
      </c>
      <c r="Q41" s="36">
        <v>1022</v>
      </c>
      <c r="R41" s="36">
        <v>927</v>
      </c>
      <c r="S41" s="36">
        <v>909</v>
      </c>
      <c r="T41" s="36">
        <v>811</v>
      </c>
      <c r="U41" s="36">
        <v>830</v>
      </c>
      <c r="V41" s="36">
        <v>868</v>
      </c>
      <c r="W41" s="36">
        <v>865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0</v>
      </c>
      <c r="C43" s="120">
        <v>0</v>
      </c>
      <c r="D43" s="120">
        <v>0</v>
      </c>
      <c r="E43" s="120">
        <v>0</v>
      </c>
      <c r="F43" s="120">
        <v>0</v>
      </c>
      <c r="G43" s="120">
        <v>702</v>
      </c>
      <c r="H43" s="120">
        <v>980</v>
      </c>
      <c r="I43" s="120">
        <v>1363</v>
      </c>
      <c r="J43" s="120">
        <v>2292</v>
      </c>
      <c r="K43" s="120">
        <v>3691</v>
      </c>
      <c r="L43" s="120">
        <v>6017</v>
      </c>
      <c r="M43" s="120">
        <v>7869</v>
      </c>
      <c r="N43" s="120">
        <v>9251</v>
      </c>
      <c r="O43" s="120">
        <v>10113</v>
      </c>
      <c r="P43" s="120">
        <v>10900</v>
      </c>
      <c r="Q43" s="120">
        <v>11731</v>
      </c>
      <c r="R43" s="120">
        <v>14548</v>
      </c>
      <c r="S43" s="120">
        <v>17589</v>
      </c>
      <c r="T43" s="120">
        <v>20064</v>
      </c>
      <c r="U43" s="120">
        <v>21285</v>
      </c>
      <c r="V43" s="120">
        <v>22022</v>
      </c>
      <c r="W43" s="120">
        <v>22409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702</v>
      </c>
      <c r="H45" s="52">
        <v>980</v>
      </c>
      <c r="I45" s="52">
        <v>1363</v>
      </c>
      <c r="J45" s="52">
        <v>2292</v>
      </c>
      <c r="K45" s="52">
        <v>3691</v>
      </c>
      <c r="L45" s="52">
        <v>6017</v>
      </c>
      <c r="M45" s="52">
        <v>7869</v>
      </c>
      <c r="N45" s="52">
        <v>9251</v>
      </c>
      <c r="O45" s="52">
        <v>10113</v>
      </c>
      <c r="P45" s="52">
        <v>10900</v>
      </c>
      <c r="Q45" s="52">
        <v>11731</v>
      </c>
      <c r="R45" s="52">
        <v>14548</v>
      </c>
      <c r="S45" s="52">
        <v>17589</v>
      </c>
      <c r="T45" s="52">
        <v>20064</v>
      </c>
      <c r="U45" s="52">
        <v>21285</v>
      </c>
      <c r="V45" s="52">
        <v>22022</v>
      </c>
      <c r="W45" s="52">
        <v>22409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2</v>
      </c>
      <c r="H48" s="52">
        <v>7</v>
      </c>
      <c r="I48" s="52">
        <v>16</v>
      </c>
      <c r="J48" s="52">
        <v>28</v>
      </c>
      <c r="K48" s="52">
        <v>50</v>
      </c>
      <c r="L48" s="52">
        <v>85</v>
      </c>
      <c r="M48" s="52">
        <v>113</v>
      </c>
      <c r="N48" s="52">
        <v>147</v>
      </c>
      <c r="O48" s="52">
        <v>170</v>
      </c>
      <c r="P48" s="52">
        <v>187</v>
      </c>
      <c r="Q48" s="52">
        <v>196</v>
      </c>
      <c r="R48" s="52">
        <v>225</v>
      </c>
      <c r="S48" s="52">
        <v>254</v>
      </c>
      <c r="T48" s="52">
        <v>290</v>
      </c>
      <c r="U48" s="52">
        <v>315</v>
      </c>
      <c r="V48" s="52">
        <v>338</v>
      </c>
      <c r="W48" s="52">
        <v>343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678</v>
      </c>
      <c r="H50" s="52">
        <v>944</v>
      </c>
      <c r="I50" s="52">
        <v>1313</v>
      </c>
      <c r="J50" s="52">
        <v>2209</v>
      </c>
      <c r="K50" s="52">
        <v>3559</v>
      </c>
      <c r="L50" s="52">
        <v>5804</v>
      </c>
      <c r="M50" s="52">
        <v>7591</v>
      </c>
      <c r="N50" s="52">
        <v>8905</v>
      </c>
      <c r="O50" s="52">
        <v>9756</v>
      </c>
      <c r="P50" s="52">
        <v>10515</v>
      </c>
      <c r="Q50" s="52">
        <v>11321</v>
      </c>
      <c r="R50" s="52">
        <v>14049</v>
      </c>
      <c r="S50" s="52">
        <v>16994</v>
      </c>
      <c r="T50" s="52">
        <v>19395</v>
      </c>
      <c r="U50" s="52">
        <v>20593</v>
      </c>
      <c r="V50" s="52">
        <v>21350</v>
      </c>
      <c r="W50" s="52">
        <v>21751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24</v>
      </c>
      <c r="H54" s="52">
        <v>36</v>
      </c>
      <c r="I54" s="52">
        <v>50</v>
      </c>
      <c r="J54" s="52">
        <v>83</v>
      </c>
      <c r="K54" s="52">
        <v>132</v>
      </c>
      <c r="L54" s="52">
        <v>213</v>
      </c>
      <c r="M54" s="52">
        <v>278</v>
      </c>
      <c r="N54" s="52">
        <v>346</v>
      </c>
      <c r="O54" s="52">
        <v>357</v>
      </c>
      <c r="P54" s="52">
        <v>385</v>
      </c>
      <c r="Q54" s="52">
        <v>410</v>
      </c>
      <c r="R54" s="52">
        <v>499</v>
      </c>
      <c r="S54" s="52">
        <v>595</v>
      </c>
      <c r="T54" s="52">
        <v>669</v>
      </c>
      <c r="U54" s="52">
        <v>692</v>
      </c>
      <c r="V54" s="52">
        <v>672</v>
      </c>
      <c r="W54" s="52">
        <v>658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340</v>
      </c>
      <c r="H59" s="52">
        <v>411</v>
      </c>
      <c r="I59" s="52">
        <v>442</v>
      </c>
      <c r="J59" s="52">
        <v>636</v>
      </c>
      <c r="K59" s="52">
        <v>1815</v>
      </c>
      <c r="L59" s="52">
        <v>3798</v>
      </c>
      <c r="M59" s="52">
        <v>5203</v>
      </c>
      <c r="N59" s="52">
        <v>5855</v>
      </c>
      <c r="O59" s="52">
        <v>6143</v>
      </c>
      <c r="P59" s="52">
        <v>6400</v>
      </c>
      <c r="Q59" s="52">
        <v>7277</v>
      </c>
      <c r="R59" s="52">
        <v>9263</v>
      </c>
      <c r="S59" s="52">
        <v>11415</v>
      </c>
      <c r="T59" s="52">
        <v>13298</v>
      </c>
      <c r="U59" s="52">
        <v>13320</v>
      </c>
      <c r="V59" s="52">
        <v>12586</v>
      </c>
      <c r="W59" s="52">
        <v>11606</v>
      </c>
      <c r="DA59" s="63" t="s">
        <v>1082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362</v>
      </c>
      <c r="H60" s="36">
        <v>569</v>
      </c>
      <c r="I60" s="36">
        <v>921</v>
      </c>
      <c r="J60" s="36">
        <v>1656</v>
      </c>
      <c r="K60" s="36">
        <v>1876</v>
      </c>
      <c r="L60" s="36">
        <v>2219</v>
      </c>
      <c r="M60" s="36">
        <v>2666</v>
      </c>
      <c r="N60" s="36">
        <v>3396</v>
      </c>
      <c r="O60" s="36">
        <v>3970</v>
      </c>
      <c r="P60" s="36">
        <v>4500</v>
      </c>
      <c r="Q60" s="36">
        <v>4454</v>
      </c>
      <c r="R60" s="36">
        <v>5285</v>
      </c>
      <c r="S60" s="36">
        <v>6174</v>
      </c>
      <c r="T60" s="36">
        <v>6766</v>
      </c>
      <c r="U60" s="36">
        <v>7965</v>
      </c>
      <c r="V60" s="36">
        <v>9436</v>
      </c>
      <c r="W60" s="36">
        <v>10803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101218</v>
      </c>
      <c r="C62" s="120">
        <v>100846</v>
      </c>
      <c r="D62" s="120">
        <v>103495</v>
      </c>
      <c r="E62" s="120">
        <v>108008</v>
      </c>
      <c r="F62" s="120">
        <v>113237</v>
      </c>
      <c r="G62" s="120">
        <v>117841</v>
      </c>
      <c r="H62" s="120">
        <v>120373</v>
      </c>
      <c r="I62" s="120">
        <v>124098</v>
      </c>
      <c r="J62" s="120">
        <v>126010</v>
      </c>
      <c r="K62" s="120">
        <v>127310</v>
      </c>
      <c r="L62" s="120">
        <v>128808</v>
      </c>
      <c r="M62" s="120">
        <v>125698</v>
      </c>
      <c r="N62" s="120">
        <v>121229</v>
      </c>
      <c r="O62" s="120">
        <v>118628</v>
      </c>
      <c r="P62" s="120">
        <v>121718</v>
      </c>
      <c r="Q62" s="120">
        <v>129720</v>
      </c>
      <c r="R62" s="120">
        <v>140680</v>
      </c>
      <c r="S62" s="120">
        <v>149328</v>
      </c>
      <c r="T62" s="120">
        <v>157443</v>
      </c>
      <c r="U62" s="120">
        <v>166885</v>
      </c>
      <c r="V62" s="120">
        <v>179800</v>
      </c>
      <c r="W62" s="120">
        <v>193040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101218</v>
      </c>
      <c r="C64" s="52">
        <v>100846</v>
      </c>
      <c r="D64" s="52">
        <v>103495</v>
      </c>
      <c r="E64" s="52">
        <v>108008</v>
      </c>
      <c r="F64" s="52">
        <v>113237</v>
      </c>
      <c r="G64" s="52">
        <v>117841</v>
      </c>
      <c r="H64" s="52">
        <v>120373</v>
      </c>
      <c r="I64" s="52">
        <v>124098</v>
      </c>
      <c r="J64" s="52">
        <v>126010</v>
      </c>
      <c r="K64" s="52">
        <v>127310</v>
      </c>
      <c r="L64" s="52">
        <v>128808</v>
      </c>
      <c r="M64" s="52">
        <v>125698</v>
      </c>
      <c r="N64" s="52">
        <v>121229</v>
      </c>
      <c r="O64" s="52">
        <v>118628</v>
      </c>
      <c r="P64" s="52">
        <v>121718</v>
      </c>
      <c r="Q64" s="52">
        <v>129720</v>
      </c>
      <c r="R64" s="52">
        <v>140680</v>
      </c>
      <c r="S64" s="52">
        <v>149328</v>
      </c>
      <c r="T64" s="52">
        <v>157443</v>
      </c>
      <c r="U64" s="52">
        <v>166885</v>
      </c>
      <c r="V64" s="52">
        <v>179800</v>
      </c>
      <c r="W64" s="52">
        <v>193040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15</v>
      </c>
      <c r="C67" s="52">
        <v>14</v>
      </c>
      <c r="D67" s="52">
        <v>13</v>
      </c>
      <c r="E67" s="52">
        <v>54</v>
      </c>
      <c r="F67" s="52">
        <v>122</v>
      </c>
      <c r="G67" s="52">
        <v>251</v>
      </c>
      <c r="H67" s="52">
        <v>423</v>
      </c>
      <c r="I67" s="52">
        <v>684</v>
      </c>
      <c r="J67" s="52">
        <v>880</v>
      </c>
      <c r="K67" s="52">
        <v>1068</v>
      </c>
      <c r="L67" s="52">
        <v>1205</v>
      </c>
      <c r="M67" s="52">
        <v>1250</v>
      </c>
      <c r="N67" s="52">
        <v>1281</v>
      </c>
      <c r="O67" s="52">
        <v>1244</v>
      </c>
      <c r="P67" s="52">
        <v>1309</v>
      </c>
      <c r="Q67" s="52">
        <v>1434</v>
      </c>
      <c r="R67" s="52">
        <v>1762</v>
      </c>
      <c r="S67" s="52">
        <v>2051</v>
      </c>
      <c r="T67" s="52">
        <v>2319</v>
      </c>
      <c r="U67" s="52">
        <v>2548</v>
      </c>
      <c r="V67" s="52">
        <v>2836</v>
      </c>
      <c r="W67" s="52">
        <v>3083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96686</v>
      </c>
      <c r="C69" s="52">
        <v>96385</v>
      </c>
      <c r="D69" s="52">
        <v>99196</v>
      </c>
      <c r="E69" s="52">
        <v>103838</v>
      </c>
      <c r="F69" s="52">
        <v>109111</v>
      </c>
      <c r="G69" s="52">
        <v>113681</v>
      </c>
      <c r="H69" s="52">
        <v>116056</v>
      </c>
      <c r="I69" s="52">
        <v>119578</v>
      </c>
      <c r="J69" s="52">
        <v>121396</v>
      </c>
      <c r="K69" s="52">
        <v>122680</v>
      </c>
      <c r="L69" s="52">
        <v>124226</v>
      </c>
      <c r="M69" s="52">
        <v>121230</v>
      </c>
      <c r="N69" s="52">
        <v>116923</v>
      </c>
      <c r="O69" s="52">
        <v>114452</v>
      </c>
      <c r="P69" s="52">
        <v>117540</v>
      </c>
      <c r="Q69" s="52">
        <v>125475</v>
      </c>
      <c r="R69" s="52">
        <v>136218</v>
      </c>
      <c r="S69" s="52">
        <v>144576</v>
      </c>
      <c r="T69" s="52">
        <v>152321</v>
      </c>
      <c r="U69" s="52">
        <v>161420</v>
      </c>
      <c r="V69" s="52">
        <v>174128</v>
      </c>
      <c r="W69" s="52">
        <v>187120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4532</v>
      </c>
      <c r="C73" s="52">
        <v>4461</v>
      </c>
      <c r="D73" s="52">
        <v>4299</v>
      </c>
      <c r="E73" s="52">
        <v>4170</v>
      </c>
      <c r="F73" s="52">
        <v>4126</v>
      </c>
      <c r="G73" s="52">
        <v>4160</v>
      </c>
      <c r="H73" s="52">
        <v>4317</v>
      </c>
      <c r="I73" s="52">
        <v>4520</v>
      </c>
      <c r="J73" s="52">
        <v>4614</v>
      </c>
      <c r="K73" s="52">
        <v>4630</v>
      </c>
      <c r="L73" s="52">
        <v>4582</v>
      </c>
      <c r="M73" s="52">
        <v>4468</v>
      </c>
      <c r="N73" s="52">
        <v>4306</v>
      </c>
      <c r="O73" s="52">
        <v>4176</v>
      </c>
      <c r="P73" s="52">
        <v>4178</v>
      </c>
      <c r="Q73" s="52">
        <v>4245</v>
      </c>
      <c r="R73" s="52">
        <v>4462</v>
      </c>
      <c r="S73" s="52">
        <v>4752</v>
      </c>
      <c r="T73" s="52">
        <v>5122</v>
      </c>
      <c r="U73" s="52">
        <v>5465</v>
      </c>
      <c r="V73" s="52">
        <v>5672</v>
      </c>
      <c r="W73" s="52">
        <v>5920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97558</v>
      </c>
      <c r="C78" s="52">
        <v>97211</v>
      </c>
      <c r="D78" s="52">
        <v>99966</v>
      </c>
      <c r="E78" s="52">
        <v>104697</v>
      </c>
      <c r="F78" s="52">
        <v>110267</v>
      </c>
      <c r="G78" s="52">
        <v>115077</v>
      </c>
      <c r="H78" s="52">
        <v>117603</v>
      </c>
      <c r="I78" s="52">
        <v>121099</v>
      </c>
      <c r="J78" s="52">
        <v>122794</v>
      </c>
      <c r="K78" s="52">
        <v>123893</v>
      </c>
      <c r="L78" s="52">
        <v>125220</v>
      </c>
      <c r="M78" s="52">
        <v>122061</v>
      </c>
      <c r="N78" s="52">
        <v>117609</v>
      </c>
      <c r="O78" s="52">
        <v>115019</v>
      </c>
      <c r="P78" s="52">
        <v>117781</v>
      </c>
      <c r="Q78" s="52">
        <v>125284</v>
      </c>
      <c r="R78" s="52">
        <v>135879</v>
      </c>
      <c r="S78" s="52">
        <v>144259</v>
      </c>
      <c r="T78" s="52">
        <v>152126</v>
      </c>
      <c r="U78" s="52">
        <v>161305</v>
      </c>
      <c r="V78" s="52">
        <v>174139</v>
      </c>
      <c r="W78" s="52">
        <v>187205</v>
      </c>
      <c r="DA78" s="63" t="s">
        <v>1090</v>
      </c>
    </row>
    <row r="79" spans="1:105" ht="12" customHeight="1" x14ac:dyDescent="0.25">
      <c r="A79" s="109" t="s">
        <v>120</v>
      </c>
      <c r="B79" s="36">
        <v>3660</v>
      </c>
      <c r="C79" s="36">
        <v>3635</v>
      </c>
      <c r="D79" s="36">
        <v>3529</v>
      </c>
      <c r="E79" s="36">
        <v>3311</v>
      </c>
      <c r="F79" s="36">
        <v>2970</v>
      </c>
      <c r="G79" s="36">
        <v>2764</v>
      </c>
      <c r="H79" s="36">
        <v>2770</v>
      </c>
      <c r="I79" s="36">
        <v>2999</v>
      </c>
      <c r="J79" s="36">
        <v>3216</v>
      </c>
      <c r="K79" s="36">
        <v>3417</v>
      </c>
      <c r="L79" s="36">
        <v>3588</v>
      </c>
      <c r="M79" s="36">
        <v>3637</v>
      </c>
      <c r="N79" s="36">
        <v>3620</v>
      </c>
      <c r="O79" s="36">
        <v>3609</v>
      </c>
      <c r="P79" s="36">
        <v>3937</v>
      </c>
      <c r="Q79" s="36">
        <v>4436</v>
      </c>
      <c r="R79" s="36">
        <v>4801</v>
      </c>
      <c r="S79" s="36">
        <v>5069</v>
      </c>
      <c r="T79" s="36">
        <v>5317</v>
      </c>
      <c r="U79" s="36">
        <v>5580</v>
      </c>
      <c r="V79" s="36">
        <v>5661</v>
      </c>
      <c r="W79" s="36">
        <v>5835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477191</v>
      </c>
      <c r="C81" s="120">
        <v>466979</v>
      </c>
      <c r="D81" s="120">
        <v>456859</v>
      </c>
      <c r="E81" s="120">
        <v>455124</v>
      </c>
      <c r="F81" s="120">
        <v>458453</v>
      </c>
      <c r="G81" s="120">
        <v>461993</v>
      </c>
      <c r="H81" s="120">
        <v>463991</v>
      </c>
      <c r="I81" s="120">
        <v>465265</v>
      </c>
      <c r="J81" s="120">
        <v>486392</v>
      </c>
      <c r="K81" s="120">
        <v>489199</v>
      </c>
      <c r="L81" s="120">
        <v>503736</v>
      </c>
      <c r="M81" s="120">
        <v>501877</v>
      </c>
      <c r="N81" s="120">
        <v>509685</v>
      </c>
      <c r="O81" s="120">
        <v>515092</v>
      </c>
      <c r="P81" s="120">
        <v>512408</v>
      </c>
      <c r="Q81" s="120">
        <v>503293</v>
      </c>
      <c r="R81" s="120">
        <v>482324</v>
      </c>
      <c r="S81" s="120">
        <v>461758</v>
      </c>
      <c r="T81" s="120">
        <v>449037</v>
      </c>
      <c r="U81" s="120">
        <v>441217</v>
      </c>
      <c r="V81" s="120">
        <v>426267</v>
      </c>
      <c r="W81" s="120">
        <v>419320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477191</v>
      </c>
      <c r="C83" s="52">
        <v>466979</v>
      </c>
      <c r="D83" s="52">
        <v>456859</v>
      </c>
      <c r="E83" s="52">
        <v>455124</v>
      </c>
      <c r="F83" s="52">
        <v>458453</v>
      </c>
      <c r="G83" s="52">
        <v>461993</v>
      </c>
      <c r="H83" s="52">
        <v>463991</v>
      </c>
      <c r="I83" s="52">
        <v>465265</v>
      </c>
      <c r="J83" s="52">
        <v>486392</v>
      </c>
      <c r="K83" s="52">
        <v>489199</v>
      </c>
      <c r="L83" s="52">
        <v>503736</v>
      </c>
      <c r="M83" s="52">
        <v>501877</v>
      </c>
      <c r="N83" s="52">
        <v>509685</v>
      </c>
      <c r="O83" s="52">
        <v>515092</v>
      </c>
      <c r="P83" s="52">
        <v>512408</v>
      </c>
      <c r="Q83" s="52">
        <v>503293</v>
      </c>
      <c r="R83" s="52">
        <v>482324</v>
      </c>
      <c r="S83" s="52">
        <v>461758</v>
      </c>
      <c r="T83" s="52">
        <v>449037</v>
      </c>
      <c r="U83" s="52">
        <v>441217</v>
      </c>
      <c r="V83" s="52">
        <v>426267</v>
      </c>
      <c r="W83" s="52">
        <v>419320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71</v>
      </c>
      <c r="C86" s="52">
        <v>66</v>
      </c>
      <c r="D86" s="52">
        <v>67</v>
      </c>
      <c r="E86" s="52">
        <v>205</v>
      </c>
      <c r="F86" s="52">
        <v>410</v>
      </c>
      <c r="G86" s="52">
        <v>817</v>
      </c>
      <c r="H86" s="52">
        <v>1406</v>
      </c>
      <c r="I86" s="52">
        <v>2309</v>
      </c>
      <c r="J86" s="52">
        <v>3262</v>
      </c>
      <c r="K86" s="52">
        <v>4117</v>
      </c>
      <c r="L86" s="52">
        <v>4949</v>
      </c>
      <c r="M86" s="52">
        <v>5354</v>
      </c>
      <c r="N86" s="52">
        <v>5972</v>
      </c>
      <c r="O86" s="52">
        <v>6293</v>
      </c>
      <c r="P86" s="52">
        <v>6694</v>
      </c>
      <c r="Q86" s="52">
        <v>6655</v>
      </c>
      <c r="R86" s="52">
        <v>6439</v>
      </c>
      <c r="S86" s="52">
        <v>5978</v>
      </c>
      <c r="T86" s="52">
        <v>5473</v>
      </c>
      <c r="U86" s="52">
        <v>5125</v>
      </c>
      <c r="V86" s="52">
        <v>4931</v>
      </c>
      <c r="W86" s="52">
        <v>4816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358098</v>
      </c>
      <c r="C88" s="52">
        <v>352082</v>
      </c>
      <c r="D88" s="52">
        <v>344372</v>
      </c>
      <c r="E88" s="52">
        <v>329183</v>
      </c>
      <c r="F88" s="52">
        <v>305385</v>
      </c>
      <c r="G88" s="52">
        <v>289270</v>
      </c>
      <c r="H88" s="52">
        <v>276985</v>
      </c>
      <c r="I88" s="52">
        <v>284140</v>
      </c>
      <c r="J88" s="52">
        <v>294384</v>
      </c>
      <c r="K88" s="52">
        <v>312292</v>
      </c>
      <c r="L88" s="52">
        <v>331326</v>
      </c>
      <c r="M88" s="52">
        <v>347316</v>
      </c>
      <c r="N88" s="52">
        <v>358296</v>
      </c>
      <c r="O88" s="52">
        <v>367861</v>
      </c>
      <c r="P88" s="52">
        <v>365589</v>
      </c>
      <c r="Q88" s="52">
        <v>360542</v>
      </c>
      <c r="R88" s="52">
        <v>346235</v>
      </c>
      <c r="S88" s="52">
        <v>336415</v>
      </c>
      <c r="T88" s="52">
        <v>331830</v>
      </c>
      <c r="U88" s="52">
        <v>332900</v>
      </c>
      <c r="V88" s="52">
        <v>335463</v>
      </c>
      <c r="W88" s="52">
        <v>329894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3978</v>
      </c>
      <c r="C92" s="52">
        <v>3907</v>
      </c>
      <c r="D92" s="52">
        <v>3749</v>
      </c>
      <c r="E92" s="52">
        <v>3434</v>
      </c>
      <c r="F92" s="52">
        <v>2940</v>
      </c>
      <c r="G92" s="52">
        <v>2510</v>
      </c>
      <c r="H92" s="52">
        <v>2025</v>
      </c>
      <c r="I92" s="52">
        <v>1665</v>
      </c>
      <c r="J92" s="52">
        <v>1445</v>
      </c>
      <c r="K92" s="52">
        <v>1360</v>
      </c>
      <c r="L92" s="52">
        <v>1424</v>
      </c>
      <c r="M92" s="52">
        <v>1436</v>
      </c>
      <c r="N92" s="52">
        <v>1424</v>
      </c>
      <c r="O92" s="52">
        <v>1322</v>
      </c>
      <c r="P92" s="52">
        <v>1204</v>
      </c>
      <c r="Q92" s="52">
        <v>1122</v>
      </c>
      <c r="R92" s="52">
        <v>1102</v>
      </c>
      <c r="S92" s="52">
        <v>1006</v>
      </c>
      <c r="T92" s="52">
        <v>991</v>
      </c>
      <c r="U92" s="52">
        <v>1008</v>
      </c>
      <c r="V92" s="52">
        <v>971</v>
      </c>
      <c r="W92" s="52">
        <v>1026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115115</v>
      </c>
      <c r="C96" s="52">
        <v>110990</v>
      </c>
      <c r="D96" s="52">
        <v>108738</v>
      </c>
      <c r="E96" s="52">
        <v>122507</v>
      </c>
      <c r="F96" s="52">
        <v>150128</v>
      </c>
      <c r="G96" s="52">
        <v>170213</v>
      </c>
      <c r="H96" s="52">
        <v>184981</v>
      </c>
      <c r="I96" s="52">
        <v>179460</v>
      </c>
      <c r="J96" s="52">
        <v>190563</v>
      </c>
      <c r="K96" s="52">
        <v>175547</v>
      </c>
      <c r="L96" s="52">
        <v>170986</v>
      </c>
      <c r="M96" s="52">
        <v>153125</v>
      </c>
      <c r="N96" s="52">
        <v>149965</v>
      </c>
      <c r="O96" s="52">
        <v>145909</v>
      </c>
      <c r="P96" s="52">
        <v>145615</v>
      </c>
      <c r="Q96" s="52">
        <v>141629</v>
      </c>
      <c r="R96" s="52">
        <v>134987</v>
      </c>
      <c r="S96" s="52">
        <v>124337</v>
      </c>
      <c r="T96" s="52">
        <v>116216</v>
      </c>
      <c r="U96" s="52">
        <v>107309</v>
      </c>
      <c r="V96" s="52">
        <v>89833</v>
      </c>
      <c r="W96" s="52">
        <v>88400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139018</v>
      </c>
      <c r="C101" s="52">
        <v>137873</v>
      </c>
      <c r="D101" s="52">
        <v>135702</v>
      </c>
      <c r="E101" s="52">
        <v>133443</v>
      </c>
      <c r="F101" s="52">
        <v>130420</v>
      </c>
      <c r="G101" s="52">
        <v>126069</v>
      </c>
      <c r="H101" s="52">
        <v>119618</v>
      </c>
      <c r="I101" s="52">
        <v>115434</v>
      </c>
      <c r="J101" s="52">
        <v>115742</v>
      </c>
      <c r="K101" s="52">
        <v>119634</v>
      </c>
      <c r="L101" s="52">
        <v>125332</v>
      </c>
      <c r="M101" s="52">
        <v>128222</v>
      </c>
      <c r="N101" s="52">
        <v>132724</v>
      </c>
      <c r="O101" s="52">
        <v>143040</v>
      </c>
      <c r="P101" s="52">
        <v>156157</v>
      </c>
      <c r="Q101" s="52">
        <v>173927</v>
      </c>
      <c r="R101" s="52">
        <v>178323</v>
      </c>
      <c r="S101" s="52">
        <v>175926</v>
      </c>
      <c r="T101" s="52">
        <v>159614</v>
      </c>
      <c r="U101" s="52">
        <v>148900</v>
      </c>
      <c r="V101" s="52">
        <v>142816</v>
      </c>
      <c r="W101" s="52">
        <v>143850</v>
      </c>
      <c r="DA101" s="63" t="s">
        <v>1100</v>
      </c>
    </row>
    <row r="102" spans="1:105" ht="12" customHeight="1" x14ac:dyDescent="0.25">
      <c r="A102" s="97" t="s">
        <v>50</v>
      </c>
      <c r="B102" s="52">
        <v>318530</v>
      </c>
      <c r="C102" s="52">
        <v>310122</v>
      </c>
      <c r="D102" s="52">
        <v>296685</v>
      </c>
      <c r="E102" s="52">
        <v>282410</v>
      </c>
      <c r="F102" s="52">
        <v>260766</v>
      </c>
      <c r="G102" s="52">
        <v>238271</v>
      </c>
      <c r="H102" s="52">
        <v>197967</v>
      </c>
      <c r="I102" s="52">
        <v>166591</v>
      </c>
      <c r="J102" s="52">
        <v>151689</v>
      </c>
      <c r="K102" s="52">
        <v>157156</v>
      </c>
      <c r="L102" s="52">
        <v>178477</v>
      </c>
      <c r="M102" s="52">
        <v>189980</v>
      </c>
      <c r="N102" s="52">
        <v>196206</v>
      </c>
      <c r="O102" s="52">
        <v>197213</v>
      </c>
      <c r="P102" s="52">
        <v>193995</v>
      </c>
      <c r="Q102" s="52">
        <v>192057</v>
      </c>
      <c r="R102" s="52">
        <v>182283</v>
      </c>
      <c r="S102" s="52">
        <v>169373</v>
      </c>
      <c r="T102" s="52">
        <v>175779</v>
      </c>
      <c r="U102" s="52">
        <v>166846</v>
      </c>
      <c r="V102" s="52">
        <v>147572</v>
      </c>
      <c r="W102" s="52">
        <v>131015</v>
      </c>
      <c r="DA102" s="63" t="s">
        <v>1101</v>
      </c>
    </row>
    <row r="103" spans="1:105" ht="12" customHeight="1" x14ac:dyDescent="0.25">
      <c r="A103" s="109" t="s">
        <v>120</v>
      </c>
      <c r="B103" s="36">
        <v>19643</v>
      </c>
      <c r="C103" s="36">
        <v>18984</v>
      </c>
      <c r="D103" s="36">
        <v>24472</v>
      </c>
      <c r="E103" s="36">
        <v>39271</v>
      </c>
      <c r="F103" s="36">
        <v>67267</v>
      </c>
      <c r="G103" s="36">
        <v>97653</v>
      </c>
      <c r="H103" s="36">
        <v>146406</v>
      </c>
      <c r="I103" s="36">
        <v>183240</v>
      </c>
      <c r="J103" s="36">
        <v>218961</v>
      </c>
      <c r="K103" s="36">
        <v>212409</v>
      </c>
      <c r="L103" s="36">
        <v>199927</v>
      </c>
      <c r="M103" s="36">
        <v>183675</v>
      </c>
      <c r="N103" s="36">
        <v>180755</v>
      </c>
      <c r="O103" s="36">
        <v>174839</v>
      </c>
      <c r="P103" s="36">
        <v>162256</v>
      </c>
      <c r="Q103" s="36">
        <v>137309</v>
      </c>
      <c r="R103" s="36">
        <v>121718</v>
      </c>
      <c r="S103" s="36">
        <v>116459</v>
      </c>
      <c r="T103" s="36">
        <v>113644</v>
      </c>
      <c r="U103" s="36">
        <v>125471</v>
      </c>
      <c r="V103" s="36">
        <v>135879</v>
      </c>
      <c r="W103" s="36">
        <v>144455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756915</v>
      </c>
      <c r="C124" s="120">
        <v>761699</v>
      </c>
      <c r="D124" s="120">
        <v>757613</v>
      </c>
      <c r="E124" s="120">
        <v>747719</v>
      </c>
      <c r="F124" s="120">
        <v>728918</v>
      </c>
      <c r="G124" s="120">
        <v>703133</v>
      </c>
      <c r="H124" s="120">
        <v>652514</v>
      </c>
      <c r="I124" s="120">
        <v>622493</v>
      </c>
      <c r="J124" s="120">
        <v>629440</v>
      </c>
      <c r="K124" s="120">
        <v>608142</v>
      </c>
      <c r="L124" s="120">
        <v>602040</v>
      </c>
      <c r="M124" s="120">
        <v>587063</v>
      </c>
      <c r="N124" s="120">
        <v>572559</v>
      </c>
      <c r="O124" s="120">
        <v>575903</v>
      </c>
      <c r="P124" s="120">
        <v>565795</v>
      </c>
      <c r="Q124" s="120">
        <v>570944</v>
      </c>
      <c r="R124" s="120">
        <v>578904</v>
      </c>
      <c r="S124" s="120">
        <v>572251</v>
      </c>
      <c r="T124" s="120">
        <v>546893</v>
      </c>
      <c r="U124" s="120">
        <v>536805</v>
      </c>
      <c r="V124" s="120">
        <v>523930</v>
      </c>
      <c r="W124" s="120">
        <v>541610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756915</v>
      </c>
      <c r="C126" s="52">
        <v>761699</v>
      </c>
      <c r="D126" s="52">
        <v>757613</v>
      </c>
      <c r="E126" s="52">
        <v>747719</v>
      </c>
      <c r="F126" s="52">
        <v>728918</v>
      </c>
      <c r="G126" s="52">
        <v>703133</v>
      </c>
      <c r="H126" s="52">
        <v>652514</v>
      </c>
      <c r="I126" s="52">
        <v>622493</v>
      </c>
      <c r="J126" s="52">
        <v>629440</v>
      </c>
      <c r="K126" s="52">
        <v>608142</v>
      </c>
      <c r="L126" s="52">
        <v>602040</v>
      </c>
      <c r="M126" s="52">
        <v>587063</v>
      </c>
      <c r="N126" s="52">
        <v>572559</v>
      </c>
      <c r="O126" s="52">
        <v>575903</v>
      </c>
      <c r="P126" s="52">
        <v>565795</v>
      </c>
      <c r="Q126" s="52">
        <v>570944</v>
      </c>
      <c r="R126" s="52">
        <v>578904</v>
      </c>
      <c r="S126" s="52">
        <v>572251</v>
      </c>
      <c r="T126" s="52">
        <v>546893</v>
      </c>
      <c r="U126" s="52">
        <v>536805</v>
      </c>
      <c r="V126" s="52">
        <v>523930</v>
      </c>
      <c r="W126" s="52">
        <v>541610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113</v>
      </c>
      <c r="C129" s="52">
        <v>107</v>
      </c>
      <c r="D129" s="52">
        <v>110</v>
      </c>
      <c r="E129" s="52">
        <v>357</v>
      </c>
      <c r="F129" s="52">
        <v>651</v>
      </c>
      <c r="G129" s="52">
        <v>1109</v>
      </c>
      <c r="H129" s="52">
        <v>1470</v>
      </c>
      <c r="I129" s="52">
        <v>2013</v>
      </c>
      <c r="J129" s="52">
        <v>2861</v>
      </c>
      <c r="K129" s="52">
        <v>3708</v>
      </c>
      <c r="L129" s="52">
        <v>4610</v>
      </c>
      <c r="M129" s="52">
        <v>5096</v>
      </c>
      <c r="N129" s="52">
        <v>5897</v>
      </c>
      <c r="O129" s="52">
        <v>6540</v>
      </c>
      <c r="P129" s="52">
        <v>7335</v>
      </c>
      <c r="Q129" s="52">
        <v>7719</v>
      </c>
      <c r="R129" s="52">
        <v>8039</v>
      </c>
      <c r="S129" s="52">
        <v>8209</v>
      </c>
      <c r="T129" s="52">
        <v>8091</v>
      </c>
      <c r="U129" s="52">
        <v>7697</v>
      </c>
      <c r="V129" s="52">
        <v>7222</v>
      </c>
      <c r="W129" s="52">
        <v>6903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736257</v>
      </c>
      <c r="C131" s="52">
        <v>741136</v>
      </c>
      <c r="D131" s="52">
        <v>738803</v>
      </c>
      <c r="E131" s="52">
        <v>731101</v>
      </c>
      <c r="F131" s="52">
        <v>714247</v>
      </c>
      <c r="G131" s="52">
        <v>689791</v>
      </c>
      <c r="H131" s="52">
        <v>639279</v>
      </c>
      <c r="I131" s="52">
        <v>604251</v>
      </c>
      <c r="J131" s="52">
        <v>616270</v>
      </c>
      <c r="K131" s="52">
        <v>600290</v>
      </c>
      <c r="L131" s="52">
        <v>598763</v>
      </c>
      <c r="M131" s="52">
        <v>574499</v>
      </c>
      <c r="N131" s="52">
        <v>559011</v>
      </c>
      <c r="O131" s="52">
        <v>563789</v>
      </c>
      <c r="P131" s="52">
        <v>553668</v>
      </c>
      <c r="Q131" s="52">
        <v>558857</v>
      </c>
      <c r="R131" s="52">
        <v>567032</v>
      </c>
      <c r="S131" s="52">
        <v>560790</v>
      </c>
      <c r="T131" s="52">
        <v>535959</v>
      </c>
      <c r="U131" s="52">
        <v>526463</v>
      </c>
      <c r="V131" s="52">
        <v>509668</v>
      </c>
      <c r="W131" s="52">
        <v>532950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20658</v>
      </c>
      <c r="C135" s="52">
        <v>20563</v>
      </c>
      <c r="D135" s="52">
        <v>18810</v>
      </c>
      <c r="E135" s="52">
        <v>16618</v>
      </c>
      <c r="F135" s="52">
        <v>14671</v>
      </c>
      <c r="G135" s="52">
        <v>13342</v>
      </c>
      <c r="H135" s="52">
        <v>13235</v>
      </c>
      <c r="I135" s="52">
        <v>18242</v>
      </c>
      <c r="J135" s="52">
        <v>13170</v>
      </c>
      <c r="K135" s="52">
        <v>7852</v>
      </c>
      <c r="L135" s="52">
        <v>3277</v>
      </c>
      <c r="M135" s="52">
        <v>12564</v>
      </c>
      <c r="N135" s="52">
        <v>13548</v>
      </c>
      <c r="O135" s="52">
        <v>12114</v>
      </c>
      <c r="P135" s="52">
        <v>12127</v>
      </c>
      <c r="Q135" s="52">
        <v>12087</v>
      </c>
      <c r="R135" s="52">
        <v>11872</v>
      </c>
      <c r="S135" s="52">
        <v>11461</v>
      </c>
      <c r="T135" s="52">
        <v>10934</v>
      </c>
      <c r="U135" s="52">
        <v>10342</v>
      </c>
      <c r="V135" s="52">
        <v>14262</v>
      </c>
      <c r="W135" s="52">
        <v>8660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712949</v>
      </c>
      <c r="C140" s="52">
        <v>717828</v>
      </c>
      <c r="D140" s="52">
        <v>698842</v>
      </c>
      <c r="E140" s="52">
        <v>659395</v>
      </c>
      <c r="F140" s="52">
        <v>594250</v>
      </c>
      <c r="G140" s="52">
        <v>521887</v>
      </c>
      <c r="H140" s="52">
        <v>411355</v>
      </c>
      <c r="I140" s="52">
        <v>333330</v>
      </c>
      <c r="J140" s="52">
        <v>286029</v>
      </c>
      <c r="K140" s="52">
        <v>277672</v>
      </c>
      <c r="L140" s="52">
        <v>296293</v>
      </c>
      <c r="M140" s="52">
        <v>309511</v>
      </c>
      <c r="N140" s="52">
        <v>309764</v>
      </c>
      <c r="O140" s="52">
        <v>315821</v>
      </c>
      <c r="P140" s="52">
        <v>313100</v>
      </c>
      <c r="Q140" s="52">
        <v>342981</v>
      </c>
      <c r="R140" s="52">
        <v>360432</v>
      </c>
      <c r="S140" s="52">
        <v>355769</v>
      </c>
      <c r="T140" s="52">
        <v>343148</v>
      </c>
      <c r="U140" s="52">
        <v>320891</v>
      </c>
      <c r="V140" s="52">
        <v>286063</v>
      </c>
      <c r="W140" s="52">
        <v>256101</v>
      </c>
      <c r="DA140" s="63" t="s">
        <v>1117</v>
      </c>
    </row>
    <row r="141" spans="1:105" ht="12" customHeight="1" x14ac:dyDescent="0.25">
      <c r="A141" s="109" t="s">
        <v>120</v>
      </c>
      <c r="B141" s="36">
        <v>43966</v>
      </c>
      <c r="C141" s="36">
        <v>43871</v>
      </c>
      <c r="D141" s="36">
        <v>58771</v>
      </c>
      <c r="E141" s="36">
        <v>88324</v>
      </c>
      <c r="F141" s="36">
        <v>134668</v>
      </c>
      <c r="G141" s="36">
        <v>181246</v>
      </c>
      <c r="H141" s="36">
        <v>241159</v>
      </c>
      <c r="I141" s="36">
        <v>289163</v>
      </c>
      <c r="J141" s="36">
        <v>343411</v>
      </c>
      <c r="K141" s="36">
        <v>330470</v>
      </c>
      <c r="L141" s="36">
        <v>305747</v>
      </c>
      <c r="M141" s="36">
        <v>277552</v>
      </c>
      <c r="N141" s="36">
        <v>262795</v>
      </c>
      <c r="O141" s="36">
        <v>260082</v>
      </c>
      <c r="P141" s="36">
        <v>252695</v>
      </c>
      <c r="Q141" s="36">
        <v>227963</v>
      </c>
      <c r="R141" s="36">
        <v>218472</v>
      </c>
      <c r="S141" s="36">
        <v>216482</v>
      </c>
      <c r="T141" s="36">
        <v>203745</v>
      </c>
      <c r="U141" s="36">
        <v>215914</v>
      </c>
      <c r="V141" s="36">
        <v>237867</v>
      </c>
      <c r="W141" s="36">
        <v>285509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4021</v>
      </c>
      <c r="P143" s="120">
        <v>7751</v>
      </c>
      <c r="Q143" s="120">
        <v>14116</v>
      </c>
      <c r="R143" s="120">
        <v>23575</v>
      </c>
      <c r="S143" s="120">
        <v>35849</v>
      </c>
      <c r="T143" s="120">
        <v>47593</v>
      </c>
      <c r="U143" s="120">
        <v>61468</v>
      </c>
      <c r="V143" s="120">
        <v>77017</v>
      </c>
      <c r="W143" s="120">
        <v>103025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4021</v>
      </c>
      <c r="P145" s="52">
        <v>7751</v>
      </c>
      <c r="Q145" s="52">
        <v>14116</v>
      </c>
      <c r="R145" s="52">
        <v>23575</v>
      </c>
      <c r="S145" s="52">
        <v>35849</v>
      </c>
      <c r="T145" s="52">
        <v>47593</v>
      </c>
      <c r="U145" s="52">
        <v>61468</v>
      </c>
      <c r="V145" s="52">
        <v>77017</v>
      </c>
      <c r="W145" s="52">
        <v>103025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78</v>
      </c>
      <c r="P147" s="52">
        <v>344</v>
      </c>
      <c r="Q147" s="52">
        <v>905</v>
      </c>
      <c r="R147" s="52">
        <v>1799</v>
      </c>
      <c r="S147" s="52">
        <v>2889</v>
      </c>
      <c r="T147" s="52">
        <v>4156</v>
      </c>
      <c r="U147" s="52">
        <v>5417</v>
      </c>
      <c r="V147" s="52">
        <v>6929</v>
      </c>
      <c r="W147" s="52">
        <v>8749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15</v>
      </c>
      <c r="P149" s="52">
        <v>26</v>
      </c>
      <c r="Q149" s="52">
        <v>64</v>
      </c>
      <c r="R149" s="52">
        <v>185</v>
      </c>
      <c r="S149" s="52">
        <v>413</v>
      </c>
      <c r="T149" s="52">
        <v>577</v>
      </c>
      <c r="U149" s="52">
        <v>769</v>
      </c>
      <c r="V149" s="52">
        <v>1009</v>
      </c>
      <c r="W149" s="52">
        <v>1248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4006</v>
      </c>
      <c r="P153" s="52">
        <v>7725</v>
      </c>
      <c r="Q153" s="52">
        <v>14052</v>
      </c>
      <c r="R153" s="52">
        <v>23390</v>
      </c>
      <c r="S153" s="52">
        <v>35436</v>
      </c>
      <c r="T153" s="52">
        <v>47016</v>
      </c>
      <c r="U153" s="52">
        <v>60699</v>
      </c>
      <c r="V153" s="52">
        <v>76008</v>
      </c>
      <c r="W153" s="52">
        <v>101777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1623</v>
      </c>
      <c r="P158" s="52">
        <v>3237</v>
      </c>
      <c r="Q158" s="52">
        <v>8136</v>
      </c>
      <c r="R158" s="52">
        <v>14628</v>
      </c>
      <c r="S158" s="52">
        <v>23525</v>
      </c>
      <c r="T158" s="52">
        <v>32236</v>
      </c>
      <c r="U158" s="52">
        <v>37086</v>
      </c>
      <c r="V158" s="52">
        <v>37705</v>
      </c>
      <c r="W158" s="52">
        <v>39184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2398</v>
      </c>
      <c r="P159" s="36">
        <v>4514</v>
      </c>
      <c r="Q159" s="36">
        <v>5980</v>
      </c>
      <c r="R159" s="36">
        <v>8947</v>
      </c>
      <c r="S159" s="36">
        <v>12324</v>
      </c>
      <c r="T159" s="36">
        <v>15357</v>
      </c>
      <c r="U159" s="36">
        <v>24382</v>
      </c>
      <c r="V159" s="36">
        <v>39312</v>
      </c>
      <c r="W159" s="36">
        <v>63841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1552</v>
      </c>
      <c r="C161" s="120">
        <v>1578</v>
      </c>
      <c r="D161" s="120">
        <v>1658</v>
      </c>
      <c r="E161" s="120">
        <v>1898</v>
      </c>
      <c r="F161" s="120">
        <v>2570</v>
      </c>
      <c r="G161" s="120">
        <v>4009</v>
      </c>
      <c r="H161" s="120">
        <v>6253</v>
      </c>
      <c r="I161" s="120">
        <v>8674</v>
      </c>
      <c r="J161" s="120">
        <v>10845</v>
      </c>
      <c r="K161" s="120">
        <v>12112</v>
      </c>
      <c r="L161" s="120">
        <v>13023</v>
      </c>
      <c r="M161" s="120">
        <v>13798</v>
      </c>
      <c r="N161" s="120">
        <v>14962</v>
      </c>
      <c r="O161" s="120">
        <v>17054</v>
      </c>
      <c r="P161" s="120">
        <v>19517</v>
      </c>
      <c r="Q161" s="120">
        <v>20616</v>
      </c>
      <c r="R161" s="120">
        <v>20358</v>
      </c>
      <c r="S161" s="120">
        <v>20137</v>
      </c>
      <c r="T161" s="120">
        <v>19142</v>
      </c>
      <c r="U161" s="120">
        <v>18667</v>
      </c>
      <c r="V161" s="120">
        <v>17912</v>
      </c>
      <c r="W161" s="120">
        <v>16026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1552</v>
      </c>
      <c r="C163" s="52">
        <v>1578</v>
      </c>
      <c r="D163" s="52">
        <v>1658</v>
      </c>
      <c r="E163" s="52">
        <v>1898</v>
      </c>
      <c r="F163" s="52">
        <v>2570</v>
      </c>
      <c r="G163" s="52">
        <v>4009</v>
      </c>
      <c r="H163" s="52">
        <v>6253</v>
      </c>
      <c r="I163" s="52">
        <v>8674</v>
      </c>
      <c r="J163" s="52">
        <v>10845</v>
      </c>
      <c r="K163" s="52">
        <v>12112</v>
      </c>
      <c r="L163" s="52">
        <v>13023</v>
      </c>
      <c r="M163" s="52">
        <v>13798</v>
      </c>
      <c r="N163" s="52">
        <v>14962</v>
      </c>
      <c r="O163" s="52">
        <v>17054</v>
      </c>
      <c r="P163" s="52">
        <v>19517</v>
      </c>
      <c r="Q163" s="52">
        <v>20616</v>
      </c>
      <c r="R163" s="52">
        <v>20358</v>
      </c>
      <c r="S163" s="52">
        <v>20137</v>
      </c>
      <c r="T163" s="52">
        <v>19142</v>
      </c>
      <c r="U163" s="52">
        <v>18667</v>
      </c>
      <c r="V163" s="52">
        <v>17912</v>
      </c>
      <c r="W163" s="52">
        <v>16026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</v>
      </c>
      <c r="C165" s="52">
        <v>1</v>
      </c>
      <c r="D165" s="52">
        <v>1</v>
      </c>
      <c r="E165" s="52">
        <v>2</v>
      </c>
      <c r="F165" s="52">
        <v>4</v>
      </c>
      <c r="G165" s="52">
        <v>14</v>
      </c>
      <c r="H165" s="52">
        <v>40</v>
      </c>
      <c r="I165" s="52">
        <v>97</v>
      </c>
      <c r="J165" s="52">
        <v>187</v>
      </c>
      <c r="K165" s="52">
        <v>275</v>
      </c>
      <c r="L165" s="52">
        <v>354</v>
      </c>
      <c r="M165" s="52">
        <v>393</v>
      </c>
      <c r="N165" s="52">
        <v>428</v>
      </c>
      <c r="O165" s="52">
        <v>477</v>
      </c>
      <c r="P165" s="52">
        <v>646</v>
      </c>
      <c r="Q165" s="52">
        <v>860</v>
      </c>
      <c r="R165" s="52">
        <v>1056</v>
      </c>
      <c r="S165" s="52">
        <v>1126</v>
      </c>
      <c r="T165" s="52">
        <v>1123</v>
      </c>
      <c r="U165" s="52">
        <v>1103</v>
      </c>
      <c r="V165" s="52">
        <v>1056</v>
      </c>
      <c r="W165" s="52">
        <v>956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52</v>
      </c>
      <c r="C167" s="52">
        <v>55</v>
      </c>
      <c r="D167" s="52">
        <v>56</v>
      </c>
      <c r="E167" s="52">
        <v>52</v>
      </c>
      <c r="F167" s="52">
        <v>47</v>
      </c>
      <c r="G167" s="52">
        <v>48</v>
      </c>
      <c r="H167" s="52">
        <v>55</v>
      </c>
      <c r="I167" s="52">
        <v>64</v>
      </c>
      <c r="J167" s="52">
        <v>65</v>
      </c>
      <c r="K167" s="52">
        <v>117</v>
      </c>
      <c r="L167" s="52">
        <v>132</v>
      </c>
      <c r="M167" s="52">
        <v>153</v>
      </c>
      <c r="N167" s="52">
        <v>155</v>
      </c>
      <c r="O167" s="52">
        <v>154</v>
      </c>
      <c r="P167" s="52">
        <v>154</v>
      </c>
      <c r="Q167" s="52">
        <v>153</v>
      </c>
      <c r="R167" s="52">
        <v>145</v>
      </c>
      <c r="S167" s="52">
        <v>144</v>
      </c>
      <c r="T167" s="52">
        <v>142</v>
      </c>
      <c r="U167" s="52">
        <v>154</v>
      </c>
      <c r="V167" s="52">
        <v>174</v>
      </c>
      <c r="W167" s="52">
        <v>163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1500</v>
      </c>
      <c r="C171" s="52">
        <v>1523</v>
      </c>
      <c r="D171" s="52">
        <v>1602</v>
      </c>
      <c r="E171" s="52">
        <v>1846</v>
      </c>
      <c r="F171" s="52">
        <v>2523</v>
      </c>
      <c r="G171" s="52">
        <v>3961</v>
      </c>
      <c r="H171" s="52">
        <v>6198</v>
      </c>
      <c r="I171" s="52">
        <v>8610</v>
      </c>
      <c r="J171" s="52">
        <v>10780</v>
      </c>
      <c r="K171" s="52">
        <v>11995</v>
      </c>
      <c r="L171" s="52">
        <v>12891</v>
      </c>
      <c r="M171" s="52">
        <v>13645</v>
      </c>
      <c r="N171" s="52">
        <v>14807</v>
      </c>
      <c r="O171" s="52">
        <v>16900</v>
      </c>
      <c r="P171" s="52">
        <v>19363</v>
      </c>
      <c r="Q171" s="52">
        <v>20463</v>
      </c>
      <c r="R171" s="52">
        <v>20213</v>
      </c>
      <c r="S171" s="52">
        <v>19993</v>
      </c>
      <c r="T171" s="52">
        <v>19000</v>
      </c>
      <c r="U171" s="52">
        <v>18513</v>
      </c>
      <c r="V171" s="52">
        <v>17738</v>
      </c>
      <c r="W171" s="52">
        <v>15863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1462</v>
      </c>
      <c r="C176" s="52">
        <v>1486</v>
      </c>
      <c r="D176" s="52">
        <v>1519</v>
      </c>
      <c r="E176" s="52">
        <v>1613</v>
      </c>
      <c r="F176" s="52">
        <v>1825</v>
      </c>
      <c r="G176" s="52">
        <v>2398</v>
      </c>
      <c r="H176" s="52">
        <v>2767</v>
      </c>
      <c r="I176" s="52">
        <v>2803</v>
      </c>
      <c r="J176" s="52">
        <v>3122</v>
      </c>
      <c r="K176" s="52">
        <v>4329</v>
      </c>
      <c r="L176" s="52">
        <v>5431</v>
      </c>
      <c r="M176" s="52">
        <v>6439</v>
      </c>
      <c r="N176" s="52">
        <v>7183</v>
      </c>
      <c r="O176" s="52">
        <v>8187</v>
      </c>
      <c r="P176" s="52">
        <v>9544</v>
      </c>
      <c r="Q176" s="52">
        <v>11384</v>
      </c>
      <c r="R176" s="52">
        <v>11585</v>
      </c>
      <c r="S176" s="52">
        <v>11529</v>
      </c>
      <c r="T176" s="52">
        <v>11132</v>
      </c>
      <c r="U176" s="52">
        <v>10459</v>
      </c>
      <c r="V176" s="52">
        <v>9090</v>
      </c>
      <c r="W176" s="52">
        <v>7434</v>
      </c>
      <c r="DA176" s="63" t="s">
        <v>1133</v>
      </c>
    </row>
    <row r="177" spans="1:105" ht="12" customHeight="1" x14ac:dyDescent="0.25">
      <c r="A177" s="109" t="s">
        <v>120</v>
      </c>
      <c r="B177" s="36">
        <v>90</v>
      </c>
      <c r="C177" s="36">
        <v>92</v>
      </c>
      <c r="D177" s="36">
        <v>139</v>
      </c>
      <c r="E177" s="36">
        <v>285</v>
      </c>
      <c r="F177" s="36">
        <v>745</v>
      </c>
      <c r="G177" s="36">
        <v>1611</v>
      </c>
      <c r="H177" s="36">
        <v>3486</v>
      </c>
      <c r="I177" s="36">
        <v>5871</v>
      </c>
      <c r="J177" s="36">
        <v>7723</v>
      </c>
      <c r="K177" s="36">
        <v>7783</v>
      </c>
      <c r="L177" s="36">
        <v>7592</v>
      </c>
      <c r="M177" s="36">
        <v>7359</v>
      </c>
      <c r="N177" s="36">
        <v>7779</v>
      </c>
      <c r="O177" s="36">
        <v>8867</v>
      </c>
      <c r="P177" s="36">
        <v>9973</v>
      </c>
      <c r="Q177" s="36">
        <v>9232</v>
      </c>
      <c r="R177" s="36">
        <v>8773</v>
      </c>
      <c r="S177" s="36">
        <v>8608</v>
      </c>
      <c r="T177" s="36">
        <v>8010</v>
      </c>
      <c r="U177" s="36">
        <v>8208</v>
      </c>
      <c r="V177" s="36">
        <v>8822</v>
      </c>
      <c r="W177" s="36">
        <v>8592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2068</v>
      </c>
      <c r="D5" s="52">
        <v>2070</v>
      </c>
      <c r="E5" s="52">
        <v>2074</v>
      </c>
      <c r="F5" s="52">
        <v>2095</v>
      </c>
      <c r="G5" s="52">
        <v>2136</v>
      </c>
      <c r="H5" s="52">
        <v>2203</v>
      </c>
      <c r="I5" s="52">
        <v>2307</v>
      </c>
      <c r="J5" s="52">
        <v>2457</v>
      </c>
      <c r="K5" s="52">
        <v>2665</v>
      </c>
      <c r="L5" s="52">
        <v>2928</v>
      </c>
      <c r="M5" s="52">
        <v>3266</v>
      </c>
      <c r="N5" s="52">
        <v>3683</v>
      </c>
      <c r="O5" s="52">
        <v>3777</v>
      </c>
      <c r="P5" s="52">
        <v>4451</v>
      </c>
      <c r="Q5" s="52">
        <v>4566</v>
      </c>
      <c r="R5" s="52">
        <v>2531</v>
      </c>
      <c r="S5" s="52">
        <v>4601</v>
      </c>
      <c r="T5" s="52">
        <v>5238</v>
      </c>
      <c r="U5" s="52">
        <v>5663</v>
      </c>
      <c r="V5" s="52">
        <v>7703</v>
      </c>
      <c r="W5" s="52">
        <v>3413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0</v>
      </c>
      <c r="E8" s="52">
        <v>1</v>
      </c>
      <c r="F8" s="52">
        <v>0</v>
      </c>
      <c r="G8" s="52">
        <v>1</v>
      </c>
      <c r="H8" s="52">
        <v>1</v>
      </c>
      <c r="I8" s="52">
        <v>2</v>
      </c>
      <c r="J8" s="52">
        <v>9</v>
      </c>
      <c r="K8" s="52">
        <v>15</v>
      </c>
      <c r="L8" s="52">
        <v>31</v>
      </c>
      <c r="M8" s="52">
        <v>43</v>
      </c>
      <c r="N8" s="52">
        <v>71</v>
      </c>
      <c r="O8" s="52">
        <v>91</v>
      </c>
      <c r="P8" s="52">
        <v>111</v>
      </c>
      <c r="Q8" s="52">
        <v>120</v>
      </c>
      <c r="R8" s="52">
        <v>115</v>
      </c>
      <c r="S8" s="52">
        <v>111</v>
      </c>
      <c r="T8" s="52">
        <v>115</v>
      </c>
      <c r="U8" s="52">
        <v>106</v>
      </c>
      <c r="V8" s="52">
        <v>97</v>
      </c>
      <c r="W8" s="52">
        <v>88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1928</v>
      </c>
      <c r="D10" s="52">
        <v>1930</v>
      </c>
      <c r="E10" s="52">
        <v>1934</v>
      </c>
      <c r="F10" s="52">
        <v>1954</v>
      </c>
      <c r="G10" s="52">
        <v>1988</v>
      </c>
      <c r="H10" s="52">
        <v>2044</v>
      </c>
      <c r="I10" s="52">
        <v>2151</v>
      </c>
      <c r="J10" s="52">
        <v>2369</v>
      </c>
      <c r="K10" s="52">
        <v>2511</v>
      </c>
      <c r="L10" s="52">
        <v>2714</v>
      </c>
      <c r="M10" s="52">
        <v>2993</v>
      </c>
      <c r="N10" s="52">
        <v>3374</v>
      </c>
      <c r="O10" s="52">
        <v>3478</v>
      </c>
      <c r="P10" s="52">
        <v>3057</v>
      </c>
      <c r="Q10" s="52">
        <v>3756</v>
      </c>
      <c r="R10" s="52">
        <v>2721</v>
      </c>
      <c r="S10" s="52">
        <v>4664</v>
      </c>
      <c r="T10" s="52">
        <v>4904</v>
      </c>
      <c r="U10" s="52">
        <v>7579</v>
      </c>
      <c r="V10" s="52">
        <v>11395</v>
      </c>
      <c r="W10" s="52">
        <v>5223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9</v>
      </c>
      <c r="D11" s="52">
        <v>10</v>
      </c>
      <c r="E11" s="52">
        <v>9</v>
      </c>
      <c r="F11" s="52">
        <v>9</v>
      </c>
      <c r="G11" s="52">
        <v>12</v>
      </c>
      <c r="H11" s="52">
        <v>12</v>
      </c>
      <c r="I11" s="52">
        <v>9</v>
      </c>
      <c r="J11" s="52">
        <v>9</v>
      </c>
      <c r="K11" s="52">
        <v>13</v>
      </c>
      <c r="L11" s="52">
        <v>13</v>
      </c>
      <c r="M11" s="52">
        <v>17</v>
      </c>
      <c r="N11" s="52">
        <v>12</v>
      </c>
      <c r="O11" s="52">
        <v>17</v>
      </c>
      <c r="P11" s="52">
        <v>31</v>
      </c>
      <c r="Q11" s="52">
        <v>48</v>
      </c>
      <c r="R11" s="52">
        <v>9</v>
      </c>
      <c r="S11" s="52">
        <v>13</v>
      </c>
      <c r="T11" s="52">
        <v>31</v>
      </c>
      <c r="U11" s="52">
        <v>26</v>
      </c>
      <c r="V11" s="52">
        <v>6</v>
      </c>
      <c r="W11" s="52">
        <v>4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270</v>
      </c>
      <c r="D15" s="52">
        <v>271</v>
      </c>
      <c r="E15" s="52">
        <v>275</v>
      </c>
      <c r="F15" s="52">
        <v>291</v>
      </c>
      <c r="G15" s="52">
        <v>336</v>
      </c>
      <c r="H15" s="52">
        <v>443</v>
      </c>
      <c r="I15" s="52">
        <v>481</v>
      </c>
      <c r="J15" s="52">
        <v>703</v>
      </c>
      <c r="K15" s="52">
        <v>1180</v>
      </c>
      <c r="L15" s="52">
        <v>1706</v>
      </c>
      <c r="M15" s="52">
        <v>2251</v>
      </c>
      <c r="N15" s="52">
        <v>2519</v>
      </c>
      <c r="O15" s="52">
        <v>2316</v>
      </c>
      <c r="P15" s="52">
        <v>3815</v>
      </c>
      <c r="Q15" s="52">
        <v>3312</v>
      </c>
      <c r="R15" s="52">
        <v>734</v>
      </c>
      <c r="S15" s="52">
        <v>1355</v>
      </c>
      <c r="T15" s="52">
        <v>2334</v>
      </c>
      <c r="U15" s="52">
        <v>2627</v>
      </c>
      <c r="V15" s="52">
        <v>1441</v>
      </c>
      <c r="W15" s="52">
        <v>602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496</v>
      </c>
      <c r="D20" s="52">
        <v>497</v>
      </c>
      <c r="E20" s="52">
        <v>507</v>
      </c>
      <c r="F20" s="52">
        <v>537</v>
      </c>
      <c r="G20" s="52">
        <v>598</v>
      </c>
      <c r="H20" s="52">
        <v>695</v>
      </c>
      <c r="I20" s="52">
        <v>548</v>
      </c>
      <c r="J20" s="52">
        <v>708</v>
      </c>
      <c r="K20" s="52">
        <v>825</v>
      </c>
      <c r="L20" s="52">
        <v>921</v>
      </c>
      <c r="M20" s="52">
        <v>903</v>
      </c>
      <c r="N20" s="52">
        <v>975</v>
      </c>
      <c r="O20" s="52">
        <v>1080</v>
      </c>
      <c r="P20" s="52">
        <v>1028</v>
      </c>
      <c r="Q20" s="52">
        <v>1174</v>
      </c>
      <c r="R20" s="52">
        <v>1273</v>
      </c>
      <c r="S20" s="52">
        <v>1727</v>
      </c>
      <c r="T20" s="52">
        <v>1839</v>
      </c>
      <c r="U20" s="52">
        <v>1730</v>
      </c>
      <c r="V20" s="52">
        <v>1912</v>
      </c>
      <c r="W20" s="52">
        <v>1316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3429</v>
      </c>
      <c r="D21" s="52">
        <v>3439</v>
      </c>
      <c r="E21" s="52">
        <v>3498</v>
      </c>
      <c r="F21" s="52">
        <v>3676</v>
      </c>
      <c r="G21" s="52">
        <v>4019</v>
      </c>
      <c r="H21" s="52">
        <v>4562</v>
      </c>
      <c r="I21" s="52">
        <v>3300</v>
      </c>
      <c r="J21" s="52">
        <v>3241</v>
      </c>
      <c r="K21" s="52">
        <v>4284</v>
      </c>
      <c r="L21" s="52">
        <v>4182</v>
      </c>
      <c r="M21" s="52">
        <v>3380</v>
      </c>
      <c r="N21" s="52">
        <v>2980</v>
      </c>
      <c r="O21" s="52">
        <v>3006</v>
      </c>
      <c r="P21" s="52">
        <v>3011</v>
      </c>
      <c r="Q21" s="52">
        <v>3553</v>
      </c>
      <c r="R21" s="52">
        <v>4601</v>
      </c>
      <c r="S21" s="52">
        <v>6523</v>
      </c>
      <c r="T21" s="52">
        <v>6495</v>
      </c>
      <c r="U21" s="52">
        <v>4914</v>
      </c>
      <c r="V21" s="52">
        <v>4077</v>
      </c>
      <c r="W21" s="52">
        <v>2135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211</v>
      </c>
      <c r="D22" s="36">
        <v>212</v>
      </c>
      <c r="E22" s="36">
        <v>217</v>
      </c>
      <c r="F22" s="36">
        <v>245</v>
      </c>
      <c r="G22" s="36">
        <v>313</v>
      </c>
      <c r="H22" s="36">
        <v>467</v>
      </c>
      <c r="I22" s="36">
        <v>626</v>
      </c>
      <c r="J22" s="36">
        <v>1290</v>
      </c>
      <c r="K22" s="36">
        <v>1834</v>
      </c>
      <c r="L22" s="36">
        <v>2855</v>
      </c>
      <c r="M22" s="36">
        <v>3806</v>
      </c>
      <c r="N22" s="36">
        <v>4657</v>
      </c>
      <c r="O22" s="36">
        <v>5227</v>
      </c>
      <c r="P22" s="36">
        <v>4999</v>
      </c>
      <c r="Q22" s="36">
        <v>4488</v>
      </c>
      <c r="R22" s="36">
        <v>2976</v>
      </c>
      <c r="S22" s="36">
        <v>2336</v>
      </c>
      <c r="T22" s="36">
        <v>2971</v>
      </c>
      <c r="U22" s="36">
        <v>3381</v>
      </c>
      <c r="V22" s="36">
        <v>3670</v>
      </c>
      <c r="W22" s="36">
        <v>2198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517</v>
      </c>
      <c r="D26" s="52">
        <v>517</v>
      </c>
      <c r="E26" s="52">
        <v>519</v>
      </c>
      <c r="F26" s="52">
        <v>519</v>
      </c>
      <c r="G26" s="52">
        <v>523</v>
      </c>
      <c r="H26" s="52">
        <v>602</v>
      </c>
      <c r="I26" s="52">
        <v>594</v>
      </c>
      <c r="J26" s="52">
        <v>405</v>
      </c>
      <c r="K26" s="52">
        <v>536</v>
      </c>
      <c r="L26" s="52">
        <v>552</v>
      </c>
      <c r="M26" s="52">
        <v>564</v>
      </c>
      <c r="N26" s="52">
        <v>581</v>
      </c>
      <c r="O26" s="52">
        <v>492</v>
      </c>
      <c r="P26" s="52">
        <v>263</v>
      </c>
      <c r="Q26" s="52">
        <v>248</v>
      </c>
      <c r="R26" s="52">
        <v>164</v>
      </c>
      <c r="S26" s="52">
        <v>149</v>
      </c>
      <c r="T26" s="52">
        <v>268</v>
      </c>
      <c r="U26" s="52">
        <v>121</v>
      </c>
      <c r="V26" s="52">
        <v>109</v>
      </c>
      <c r="W26" s="52">
        <v>117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1</v>
      </c>
      <c r="N29" s="52">
        <v>1</v>
      </c>
      <c r="O29" s="52">
        <v>2</v>
      </c>
      <c r="P29" s="52">
        <v>1</v>
      </c>
      <c r="Q29" s="52">
        <v>3</v>
      </c>
      <c r="R29" s="52">
        <v>7</v>
      </c>
      <c r="S29" s="52">
        <v>9</v>
      </c>
      <c r="T29" s="52">
        <v>7</v>
      </c>
      <c r="U29" s="52">
        <v>10</v>
      </c>
      <c r="V29" s="52">
        <v>8</v>
      </c>
      <c r="W29" s="52">
        <v>6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35</v>
      </c>
      <c r="D31" s="52">
        <v>34</v>
      </c>
      <c r="E31" s="52">
        <v>35</v>
      </c>
      <c r="F31" s="52">
        <v>36</v>
      </c>
      <c r="G31" s="52">
        <v>38</v>
      </c>
      <c r="H31" s="52">
        <v>39</v>
      </c>
      <c r="I31" s="52">
        <v>24</v>
      </c>
      <c r="J31" s="52">
        <v>13</v>
      </c>
      <c r="K31" s="52">
        <v>18</v>
      </c>
      <c r="L31" s="52">
        <v>12</v>
      </c>
      <c r="M31" s="52">
        <v>4</v>
      </c>
      <c r="N31" s="52">
        <v>5</v>
      </c>
      <c r="O31" s="52">
        <v>2</v>
      </c>
      <c r="P31" s="52">
        <v>3</v>
      </c>
      <c r="Q31" s="52">
        <v>4</v>
      </c>
      <c r="R31" s="52">
        <v>12</v>
      </c>
      <c r="S31" s="52">
        <v>9</v>
      </c>
      <c r="T31" s="52">
        <v>4</v>
      </c>
      <c r="U31" s="52">
        <v>3</v>
      </c>
      <c r="V31" s="52">
        <v>2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1000</v>
      </c>
      <c r="D35" s="52">
        <v>1001</v>
      </c>
      <c r="E35" s="52">
        <v>1014</v>
      </c>
      <c r="F35" s="52">
        <v>1041</v>
      </c>
      <c r="G35" s="52">
        <v>1103</v>
      </c>
      <c r="H35" s="52">
        <v>1189</v>
      </c>
      <c r="I35" s="52">
        <v>721</v>
      </c>
      <c r="J35" s="52">
        <v>555</v>
      </c>
      <c r="K35" s="52">
        <v>724</v>
      </c>
      <c r="L35" s="52">
        <v>657</v>
      </c>
      <c r="M35" s="52">
        <v>631</v>
      </c>
      <c r="N35" s="52">
        <v>622</v>
      </c>
      <c r="O35" s="52">
        <v>573</v>
      </c>
      <c r="P35" s="52">
        <v>326</v>
      </c>
      <c r="Q35" s="52">
        <v>411</v>
      </c>
      <c r="R35" s="52">
        <v>514</v>
      </c>
      <c r="S35" s="52">
        <v>561</v>
      </c>
      <c r="T35" s="52">
        <v>573</v>
      </c>
      <c r="U35" s="52">
        <v>455</v>
      </c>
      <c r="V35" s="52">
        <v>385</v>
      </c>
      <c r="W35" s="52">
        <v>249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974</v>
      </c>
      <c r="D40" s="52">
        <v>975</v>
      </c>
      <c r="E40" s="52">
        <v>989</v>
      </c>
      <c r="F40" s="52">
        <v>1015</v>
      </c>
      <c r="G40" s="52">
        <v>1064</v>
      </c>
      <c r="H40" s="52">
        <v>1142</v>
      </c>
      <c r="I40" s="52">
        <v>660</v>
      </c>
      <c r="J40" s="52">
        <v>436</v>
      </c>
      <c r="K40" s="52">
        <v>570</v>
      </c>
      <c r="L40" s="52">
        <v>419</v>
      </c>
      <c r="M40" s="52">
        <v>326</v>
      </c>
      <c r="N40" s="52">
        <v>261</v>
      </c>
      <c r="O40" s="52">
        <v>213</v>
      </c>
      <c r="P40" s="52">
        <v>172</v>
      </c>
      <c r="Q40" s="52">
        <v>222</v>
      </c>
      <c r="R40" s="52">
        <v>313</v>
      </c>
      <c r="S40" s="52">
        <v>424</v>
      </c>
      <c r="T40" s="52">
        <v>396</v>
      </c>
      <c r="U40" s="52">
        <v>267</v>
      </c>
      <c r="V40" s="52">
        <v>185</v>
      </c>
      <c r="W40" s="52">
        <v>136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60</v>
      </c>
      <c r="D41" s="36">
        <v>60</v>
      </c>
      <c r="E41" s="36">
        <v>60</v>
      </c>
      <c r="F41" s="36">
        <v>65</v>
      </c>
      <c r="G41" s="36">
        <v>75</v>
      </c>
      <c r="H41" s="36">
        <v>89</v>
      </c>
      <c r="I41" s="36">
        <v>81</v>
      </c>
      <c r="J41" s="36">
        <v>131</v>
      </c>
      <c r="K41" s="36">
        <v>169</v>
      </c>
      <c r="L41" s="36">
        <v>249</v>
      </c>
      <c r="M41" s="36">
        <v>313</v>
      </c>
      <c r="N41" s="36">
        <v>363</v>
      </c>
      <c r="O41" s="36">
        <v>367</v>
      </c>
      <c r="P41" s="36">
        <v>155</v>
      </c>
      <c r="Q41" s="36">
        <v>191</v>
      </c>
      <c r="R41" s="36">
        <v>207</v>
      </c>
      <c r="S41" s="36">
        <v>138</v>
      </c>
      <c r="T41" s="36">
        <v>181</v>
      </c>
      <c r="U41" s="36">
        <v>196</v>
      </c>
      <c r="V41" s="36">
        <v>202</v>
      </c>
      <c r="W41" s="36">
        <v>126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1</v>
      </c>
      <c r="J45" s="52">
        <v>4</v>
      </c>
      <c r="K45" s="52">
        <v>8</v>
      </c>
      <c r="L45" s="52">
        <v>17</v>
      </c>
      <c r="M45" s="52">
        <v>31</v>
      </c>
      <c r="N45" s="52">
        <v>53</v>
      </c>
      <c r="O45" s="52">
        <v>83</v>
      </c>
      <c r="P45" s="52">
        <v>148</v>
      </c>
      <c r="Q45" s="52">
        <v>185</v>
      </c>
      <c r="R45" s="52">
        <v>271</v>
      </c>
      <c r="S45" s="52">
        <v>374</v>
      </c>
      <c r="T45" s="52">
        <v>497</v>
      </c>
      <c r="U45" s="52">
        <v>643</v>
      </c>
      <c r="V45" s="52">
        <v>827</v>
      </c>
      <c r="W45" s="52">
        <v>1030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3</v>
      </c>
      <c r="N48" s="52">
        <v>4</v>
      </c>
      <c r="O48" s="52">
        <v>8</v>
      </c>
      <c r="P48" s="52">
        <v>14</v>
      </c>
      <c r="Q48" s="52">
        <v>20</v>
      </c>
      <c r="R48" s="52">
        <v>22</v>
      </c>
      <c r="S48" s="52">
        <v>29</v>
      </c>
      <c r="T48" s="52">
        <v>34</v>
      </c>
      <c r="U48" s="52">
        <v>36</v>
      </c>
      <c r="V48" s="52">
        <v>34</v>
      </c>
      <c r="W48" s="52">
        <v>36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1</v>
      </c>
      <c r="J50" s="52">
        <v>4</v>
      </c>
      <c r="K50" s="52">
        <v>8</v>
      </c>
      <c r="L50" s="52">
        <v>17</v>
      </c>
      <c r="M50" s="52">
        <v>29</v>
      </c>
      <c r="N50" s="52">
        <v>51</v>
      </c>
      <c r="O50" s="52">
        <v>79</v>
      </c>
      <c r="P50" s="52">
        <v>135</v>
      </c>
      <c r="Q50" s="52">
        <v>189</v>
      </c>
      <c r="R50" s="52">
        <v>271</v>
      </c>
      <c r="S50" s="52">
        <v>364</v>
      </c>
      <c r="T50" s="52">
        <v>482</v>
      </c>
      <c r="U50" s="52">
        <v>638</v>
      </c>
      <c r="V50" s="52">
        <v>821</v>
      </c>
      <c r="W50" s="52">
        <v>1022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1</v>
      </c>
      <c r="K54" s="52">
        <v>2</v>
      </c>
      <c r="L54" s="52">
        <v>5</v>
      </c>
      <c r="M54" s="52">
        <v>10</v>
      </c>
      <c r="N54" s="52">
        <v>14</v>
      </c>
      <c r="O54" s="52">
        <v>27</v>
      </c>
      <c r="P54" s="52">
        <v>29</v>
      </c>
      <c r="Q54" s="52">
        <v>38</v>
      </c>
      <c r="R54" s="52">
        <v>56</v>
      </c>
      <c r="S54" s="52">
        <v>67</v>
      </c>
      <c r="T54" s="52">
        <v>74</v>
      </c>
      <c r="U54" s="52">
        <v>68</v>
      </c>
      <c r="V54" s="52">
        <v>76</v>
      </c>
      <c r="W54" s="52">
        <v>70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6</v>
      </c>
      <c r="J59" s="52">
        <v>13</v>
      </c>
      <c r="K59" s="52">
        <v>27</v>
      </c>
      <c r="L59" s="52">
        <v>54</v>
      </c>
      <c r="M59" s="52">
        <v>96</v>
      </c>
      <c r="N59" s="52">
        <v>191</v>
      </c>
      <c r="O59" s="52">
        <v>339</v>
      </c>
      <c r="P59" s="52">
        <v>438</v>
      </c>
      <c r="Q59" s="52">
        <v>669</v>
      </c>
      <c r="R59" s="52">
        <v>1009</v>
      </c>
      <c r="S59" s="52">
        <v>1376</v>
      </c>
      <c r="T59" s="52">
        <v>1444</v>
      </c>
      <c r="U59" s="52">
        <v>1212</v>
      </c>
      <c r="V59" s="52">
        <v>1143</v>
      </c>
      <c r="W59" s="52">
        <v>1420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6</v>
      </c>
      <c r="J60" s="36">
        <v>16</v>
      </c>
      <c r="K60" s="36">
        <v>42</v>
      </c>
      <c r="L60" s="36">
        <v>78</v>
      </c>
      <c r="M60" s="36">
        <v>146</v>
      </c>
      <c r="N60" s="36">
        <v>242</v>
      </c>
      <c r="O60" s="36">
        <v>365</v>
      </c>
      <c r="P60" s="36">
        <v>392</v>
      </c>
      <c r="Q60" s="36">
        <v>505</v>
      </c>
      <c r="R60" s="36">
        <v>571</v>
      </c>
      <c r="S60" s="36">
        <v>521</v>
      </c>
      <c r="T60" s="36">
        <v>684</v>
      </c>
      <c r="U60" s="36">
        <v>827</v>
      </c>
      <c r="V60" s="36">
        <v>963</v>
      </c>
      <c r="W60" s="36">
        <v>996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7908</v>
      </c>
      <c r="D64" s="52">
        <v>7909</v>
      </c>
      <c r="E64" s="52">
        <v>7924</v>
      </c>
      <c r="F64" s="52">
        <v>7964</v>
      </c>
      <c r="G64" s="52">
        <v>8049</v>
      </c>
      <c r="H64" s="52">
        <v>8197</v>
      </c>
      <c r="I64" s="52">
        <v>8430</v>
      </c>
      <c r="J64" s="52">
        <v>8759</v>
      </c>
      <c r="K64" s="52">
        <v>9206</v>
      </c>
      <c r="L64" s="52">
        <v>9786</v>
      </c>
      <c r="M64" s="52">
        <v>10507</v>
      </c>
      <c r="N64" s="52">
        <v>11397</v>
      </c>
      <c r="O64" s="52">
        <v>10875</v>
      </c>
      <c r="P64" s="52">
        <v>5950</v>
      </c>
      <c r="Q64" s="52">
        <v>7086</v>
      </c>
      <c r="R64" s="52">
        <v>8895</v>
      </c>
      <c r="S64" s="52">
        <v>10797</v>
      </c>
      <c r="T64" s="52">
        <v>11423</v>
      </c>
      <c r="U64" s="52">
        <v>11581</v>
      </c>
      <c r="V64" s="52">
        <v>11393</v>
      </c>
      <c r="W64" s="52">
        <v>11071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</v>
      </c>
      <c r="D67" s="52">
        <v>3</v>
      </c>
      <c r="E67" s="52">
        <v>2</v>
      </c>
      <c r="F67" s="52">
        <v>2</v>
      </c>
      <c r="G67" s="52">
        <v>3</v>
      </c>
      <c r="H67" s="52">
        <v>5</v>
      </c>
      <c r="I67" s="52">
        <v>9</v>
      </c>
      <c r="J67" s="52">
        <v>18</v>
      </c>
      <c r="K67" s="52">
        <v>34</v>
      </c>
      <c r="L67" s="52">
        <v>69</v>
      </c>
      <c r="M67" s="52">
        <v>105</v>
      </c>
      <c r="N67" s="52">
        <v>149</v>
      </c>
      <c r="O67" s="52">
        <v>191</v>
      </c>
      <c r="P67" s="52">
        <v>214</v>
      </c>
      <c r="Q67" s="52">
        <v>222</v>
      </c>
      <c r="R67" s="52">
        <v>203</v>
      </c>
      <c r="S67" s="52">
        <v>202</v>
      </c>
      <c r="T67" s="52">
        <v>195</v>
      </c>
      <c r="U67" s="52">
        <v>212</v>
      </c>
      <c r="V67" s="52">
        <v>258</v>
      </c>
      <c r="W67" s="52">
        <v>323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7554</v>
      </c>
      <c r="D69" s="52">
        <v>7555</v>
      </c>
      <c r="E69" s="52">
        <v>7569</v>
      </c>
      <c r="F69" s="52">
        <v>7607</v>
      </c>
      <c r="G69" s="52">
        <v>7691</v>
      </c>
      <c r="H69" s="52">
        <v>7837</v>
      </c>
      <c r="I69" s="52">
        <v>8117</v>
      </c>
      <c r="J69" s="52">
        <v>8704</v>
      </c>
      <c r="K69" s="52">
        <v>9126</v>
      </c>
      <c r="L69" s="52">
        <v>9707</v>
      </c>
      <c r="M69" s="52">
        <v>10416</v>
      </c>
      <c r="N69" s="52">
        <v>11298</v>
      </c>
      <c r="O69" s="52">
        <v>10780</v>
      </c>
      <c r="P69" s="52">
        <v>5776</v>
      </c>
      <c r="Q69" s="52">
        <v>7080</v>
      </c>
      <c r="R69" s="52">
        <v>8823</v>
      </c>
      <c r="S69" s="52">
        <v>10713</v>
      </c>
      <c r="T69" s="52">
        <v>11347</v>
      </c>
      <c r="U69" s="52">
        <v>11505</v>
      </c>
      <c r="V69" s="52">
        <v>11311</v>
      </c>
      <c r="W69" s="52">
        <v>10980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708</v>
      </c>
      <c r="D73" s="52">
        <v>709</v>
      </c>
      <c r="E73" s="52">
        <v>718</v>
      </c>
      <c r="F73" s="52">
        <v>741</v>
      </c>
      <c r="G73" s="52">
        <v>782</v>
      </c>
      <c r="H73" s="52">
        <v>859</v>
      </c>
      <c r="I73" s="52">
        <v>542</v>
      </c>
      <c r="J73" s="52">
        <v>422</v>
      </c>
      <c r="K73" s="52">
        <v>641</v>
      </c>
      <c r="L73" s="52">
        <v>655</v>
      </c>
      <c r="M73" s="52">
        <v>719</v>
      </c>
      <c r="N73" s="52">
        <v>768</v>
      </c>
      <c r="O73" s="52">
        <v>797</v>
      </c>
      <c r="P73" s="52">
        <v>766</v>
      </c>
      <c r="Q73" s="52">
        <v>636</v>
      </c>
      <c r="R73" s="52">
        <v>596</v>
      </c>
      <c r="S73" s="52">
        <v>638</v>
      </c>
      <c r="T73" s="52">
        <v>627</v>
      </c>
      <c r="U73" s="52">
        <v>655</v>
      </c>
      <c r="V73" s="52">
        <v>698</v>
      </c>
      <c r="W73" s="52">
        <v>746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15243</v>
      </c>
      <c r="D78" s="52">
        <v>15272</v>
      </c>
      <c r="E78" s="52">
        <v>15482</v>
      </c>
      <c r="F78" s="52">
        <v>16084</v>
      </c>
      <c r="G78" s="52">
        <v>17303</v>
      </c>
      <c r="H78" s="52">
        <v>19412</v>
      </c>
      <c r="I78" s="52">
        <v>13505</v>
      </c>
      <c r="J78" s="52">
        <v>14533</v>
      </c>
      <c r="K78" s="52">
        <v>18124</v>
      </c>
      <c r="L78" s="52">
        <v>20039</v>
      </c>
      <c r="M78" s="52">
        <v>21270</v>
      </c>
      <c r="N78" s="52">
        <v>21973</v>
      </c>
      <c r="O78" s="52">
        <v>20885</v>
      </c>
      <c r="P78" s="52">
        <v>15501</v>
      </c>
      <c r="Q78" s="52">
        <v>17153</v>
      </c>
      <c r="R78" s="52">
        <v>18311</v>
      </c>
      <c r="S78" s="52">
        <v>19896</v>
      </c>
      <c r="T78" s="52">
        <v>20279</v>
      </c>
      <c r="U78" s="52">
        <v>19835</v>
      </c>
      <c r="V78" s="52">
        <v>20763</v>
      </c>
      <c r="W78" s="52">
        <v>22333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572</v>
      </c>
      <c r="D79" s="36">
        <v>573</v>
      </c>
      <c r="E79" s="36">
        <v>581</v>
      </c>
      <c r="F79" s="36">
        <v>597</v>
      </c>
      <c r="G79" s="36">
        <v>636</v>
      </c>
      <c r="H79" s="36">
        <v>687</v>
      </c>
      <c r="I79" s="36">
        <v>424</v>
      </c>
      <c r="J79" s="36">
        <v>310</v>
      </c>
      <c r="K79" s="36">
        <v>454</v>
      </c>
      <c r="L79" s="36">
        <v>425</v>
      </c>
      <c r="M79" s="36">
        <v>423</v>
      </c>
      <c r="N79" s="36">
        <v>470</v>
      </c>
      <c r="O79" s="36">
        <v>569</v>
      </c>
      <c r="P79" s="36">
        <v>630</v>
      </c>
      <c r="Q79" s="36">
        <v>593</v>
      </c>
      <c r="R79" s="36">
        <v>566</v>
      </c>
      <c r="S79" s="36">
        <v>593</v>
      </c>
      <c r="T79" s="36">
        <v>587</v>
      </c>
      <c r="U79" s="36">
        <v>604</v>
      </c>
      <c r="V79" s="36">
        <v>699</v>
      </c>
      <c r="W79" s="36">
        <v>835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37281</v>
      </c>
      <c r="D83" s="52">
        <v>37286</v>
      </c>
      <c r="E83" s="52">
        <v>37334</v>
      </c>
      <c r="F83" s="52">
        <v>37461</v>
      </c>
      <c r="G83" s="52">
        <v>37723</v>
      </c>
      <c r="H83" s="52">
        <v>38174</v>
      </c>
      <c r="I83" s="52">
        <v>38875</v>
      </c>
      <c r="J83" s="52">
        <v>39892</v>
      </c>
      <c r="K83" s="52">
        <v>41283</v>
      </c>
      <c r="L83" s="52">
        <v>43119</v>
      </c>
      <c r="M83" s="52">
        <v>45495</v>
      </c>
      <c r="N83" s="52">
        <v>48470</v>
      </c>
      <c r="O83" s="52">
        <v>44664</v>
      </c>
      <c r="P83" s="52">
        <v>19900</v>
      </c>
      <c r="Q83" s="52">
        <v>23810</v>
      </c>
      <c r="R83" s="52">
        <v>30527</v>
      </c>
      <c r="S83" s="52">
        <v>37483</v>
      </c>
      <c r="T83" s="52">
        <v>39921</v>
      </c>
      <c r="U83" s="52">
        <v>42578</v>
      </c>
      <c r="V83" s="52">
        <v>43797</v>
      </c>
      <c r="W83" s="52">
        <v>44013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</v>
      </c>
      <c r="D86" s="52">
        <v>11</v>
      </c>
      <c r="E86" s="52">
        <v>11</v>
      </c>
      <c r="F86" s="52">
        <v>11</v>
      </c>
      <c r="G86" s="52">
        <v>14</v>
      </c>
      <c r="H86" s="52">
        <v>22</v>
      </c>
      <c r="I86" s="52">
        <v>33</v>
      </c>
      <c r="J86" s="52">
        <v>62</v>
      </c>
      <c r="K86" s="52">
        <v>124</v>
      </c>
      <c r="L86" s="52">
        <v>226</v>
      </c>
      <c r="M86" s="52">
        <v>363</v>
      </c>
      <c r="N86" s="52">
        <v>523</v>
      </c>
      <c r="O86" s="52">
        <v>733</v>
      </c>
      <c r="P86" s="52">
        <v>837</v>
      </c>
      <c r="Q86" s="52">
        <v>972</v>
      </c>
      <c r="R86" s="52">
        <v>995</v>
      </c>
      <c r="S86" s="52">
        <v>990</v>
      </c>
      <c r="T86" s="52">
        <v>1018</v>
      </c>
      <c r="U86" s="52">
        <v>1012</v>
      </c>
      <c r="V86" s="52">
        <v>1094</v>
      </c>
      <c r="W86" s="52">
        <v>1010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27976</v>
      </c>
      <c r="D88" s="52">
        <v>27982</v>
      </c>
      <c r="E88" s="52">
        <v>28019</v>
      </c>
      <c r="F88" s="52">
        <v>28116</v>
      </c>
      <c r="G88" s="52">
        <v>28291</v>
      </c>
      <c r="H88" s="52">
        <v>28553</v>
      </c>
      <c r="I88" s="52">
        <v>30029</v>
      </c>
      <c r="J88" s="52">
        <v>37160</v>
      </c>
      <c r="K88" s="52">
        <v>37194</v>
      </c>
      <c r="L88" s="52">
        <v>37949</v>
      </c>
      <c r="M88" s="52">
        <v>39225</v>
      </c>
      <c r="N88" s="52">
        <v>41736</v>
      </c>
      <c r="O88" s="52">
        <v>39551</v>
      </c>
      <c r="P88" s="52">
        <v>14964</v>
      </c>
      <c r="Q88" s="52">
        <v>19753</v>
      </c>
      <c r="R88" s="52">
        <v>34139</v>
      </c>
      <c r="S88" s="52">
        <v>33330</v>
      </c>
      <c r="T88" s="52">
        <v>28525</v>
      </c>
      <c r="U88" s="52">
        <v>32453</v>
      </c>
      <c r="V88" s="52">
        <v>34644</v>
      </c>
      <c r="W88" s="52">
        <v>36201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622</v>
      </c>
      <c r="D92" s="52">
        <v>622</v>
      </c>
      <c r="E92" s="52">
        <v>631</v>
      </c>
      <c r="F92" s="52">
        <v>647</v>
      </c>
      <c r="G92" s="52">
        <v>684</v>
      </c>
      <c r="H92" s="52">
        <v>734</v>
      </c>
      <c r="I92" s="52">
        <v>433</v>
      </c>
      <c r="J92" s="52">
        <v>284</v>
      </c>
      <c r="K92" s="52">
        <v>402</v>
      </c>
      <c r="L92" s="52">
        <v>311</v>
      </c>
      <c r="M92" s="52">
        <v>227</v>
      </c>
      <c r="N92" s="52">
        <v>191</v>
      </c>
      <c r="O92" s="52">
        <v>210</v>
      </c>
      <c r="P92" s="52">
        <v>194</v>
      </c>
      <c r="Q92" s="52">
        <v>176</v>
      </c>
      <c r="R92" s="52">
        <v>212</v>
      </c>
      <c r="S92" s="52">
        <v>268</v>
      </c>
      <c r="T92" s="52">
        <v>240</v>
      </c>
      <c r="U92" s="52">
        <v>167</v>
      </c>
      <c r="V92" s="52">
        <v>131</v>
      </c>
      <c r="W92" s="52">
        <v>117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17987</v>
      </c>
      <c r="D96" s="52">
        <v>18013</v>
      </c>
      <c r="E96" s="52">
        <v>18207</v>
      </c>
      <c r="F96" s="52">
        <v>18781</v>
      </c>
      <c r="G96" s="52">
        <v>20100</v>
      </c>
      <c r="H96" s="52">
        <v>22675</v>
      </c>
      <c r="I96" s="52">
        <v>16236</v>
      </c>
      <c r="J96" s="52">
        <v>15757</v>
      </c>
      <c r="K96" s="52">
        <v>24493</v>
      </c>
      <c r="L96" s="52">
        <v>29884</v>
      </c>
      <c r="M96" s="52">
        <v>35678</v>
      </c>
      <c r="N96" s="52">
        <v>35675</v>
      </c>
      <c r="O96" s="52">
        <v>29999</v>
      </c>
      <c r="P96" s="52">
        <v>24502</v>
      </c>
      <c r="Q96" s="52">
        <v>18907</v>
      </c>
      <c r="R96" s="52">
        <v>21804</v>
      </c>
      <c r="S96" s="52">
        <v>19947</v>
      </c>
      <c r="T96" s="52">
        <v>24809</v>
      </c>
      <c r="U96" s="52">
        <v>23053</v>
      </c>
      <c r="V96" s="52">
        <v>24106</v>
      </c>
      <c r="W96" s="52">
        <v>19747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21722</v>
      </c>
      <c r="D101" s="52">
        <v>21762</v>
      </c>
      <c r="E101" s="52">
        <v>22041</v>
      </c>
      <c r="F101" s="52">
        <v>22791</v>
      </c>
      <c r="G101" s="52">
        <v>24244</v>
      </c>
      <c r="H101" s="52">
        <v>26634</v>
      </c>
      <c r="I101" s="52">
        <v>17156</v>
      </c>
      <c r="J101" s="52">
        <v>18004</v>
      </c>
      <c r="K101" s="52">
        <v>19551</v>
      </c>
      <c r="L101" s="52">
        <v>19604</v>
      </c>
      <c r="M101" s="52">
        <v>20034</v>
      </c>
      <c r="N101" s="52">
        <v>20934</v>
      </c>
      <c r="O101" s="52">
        <v>20674</v>
      </c>
      <c r="P101" s="52">
        <v>13496</v>
      </c>
      <c r="Q101" s="52">
        <v>17076</v>
      </c>
      <c r="R101" s="52">
        <v>22642</v>
      </c>
      <c r="S101" s="52">
        <v>26830</v>
      </c>
      <c r="T101" s="52">
        <v>27592</v>
      </c>
      <c r="U101" s="52">
        <v>28064</v>
      </c>
      <c r="V101" s="52">
        <v>28959</v>
      </c>
      <c r="W101" s="52">
        <v>29128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49770</v>
      </c>
      <c r="D102" s="52">
        <v>49852</v>
      </c>
      <c r="E102" s="52">
        <v>50406</v>
      </c>
      <c r="F102" s="52">
        <v>51873</v>
      </c>
      <c r="G102" s="52">
        <v>54664</v>
      </c>
      <c r="H102" s="52">
        <v>59148</v>
      </c>
      <c r="I102" s="52">
        <v>35805</v>
      </c>
      <c r="J102" s="52">
        <v>28257</v>
      </c>
      <c r="K102" s="52">
        <v>35203</v>
      </c>
      <c r="L102" s="52">
        <v>31876</v>
      </c>
      <c r="M102" s="52">
        <v>29265</v>
      </c>
      <c r="N102" s="52">
        <v>26072</v>
      </c>
      <c r="O102" s="52">
        <v>22915</v>
      </c>
      <c r="P102" s="52">
        <v>17472</v>
      </c>
      <c r="Q102" s="52">
        <v>22566</v>
      </c>
      <c r="R102" s="52">
        <v>32211</v>
      </c>
      <c r="S102" s="52">
        <v>40656</v>
      </c>
      <c r="T102" s="52">
        <v>38827</v>
      </c>
      <c r="U102" s="52">
        <v>30846</v>
      </c>
      <c r="V102" s="52">
        <v>25695</v>
      </c>
      <c r="W102" s="52">
        <v>22302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3069</v>
      </c>
      <c r="D103" s="36">
        <v>3074</v>
      </c>
      <c r="E103" s="36">
        <v>3118</v>
      </c>
      <c r="F103" s="36">
        <v>3313</v>
      </c>
      <c r="G103" s="36">
        <v>3865</v>
      </c>
      <c r="H103" s="36">
        <v>5132</v>
      </c>
      <c r="I103" s="36">
        <v>5710</v>
      </c>
      <c r="J103" s="36">
        <v>12273</v>
      </c>
      <c r="K103" s="36">
        <v>15395</v>
      </c>
      <c r="L103" s="36">
        <v>23473</v>
      </c>
      <c r="M103" s="36">
        <v>32250</v>
      </c>
      <c r="N103" s="36">
        <v>39933</v>
      </c>
      <c r="O103" s="36">
        <v>41226</v>
      </c>
      <c r="P103" s="36">
        <v>31264</v>
      </c>
      <c r="Q103" s="36">
        <v>31230</v>
      </c>
      <c r="R103" s="36">
        <v>26118</v>
      </c>
      <c r="S103" s="36">
        <v>16338</v>
      </c>
      <c r="T103" s="36">
        <v>20175</v>
      </c>
      <c r="U103" s="36">
        <v>24152</v>
      </c>
      <c r="V103" s="36">
        <v>26892</v>
      </c>
      <c r="W103" s="36">
        <v>21509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59134</v>
      </c>
      <c r="D126" s="52">
        <v>59150</v>
      </c>
      <c r="E126" s="52">
        <v>59256</v>
      </c>
      <c r="F126" s="52">
        <v>59536</v>
      </c>
      <c r="G126" s="52">
        <v>60062</v>
      </c>
      <c r="H126" s="52">
        <v>60892</v>
      </c>
      <c r="I126" s="52">
        <v>62066</v>
      </c>
      <c r="J126" s="52">
        <v>63627</v>
      </c>
      <c r="K126" s="52">
        <v>65612</v>
      </c>
      <c r="L126" s="52">
        <v>68110</v>
      </c>
      <c r="M126" s="52">
        <v>71202</v>
      </c>
      <c r="N126" s="52">
        <v>74967</v>
      </c>
      <c r="O126" s="52">
        <v>67673</v>
      </c>
      <c r="P126" s="52">
        <v>26487</v>
      </c>
      <c r="Q126" s="52">
        <v>31328</v>
      </c>
      <c r="R126" s="52">
        <v>39346</v>
      </c>
      <c r="S126" s="52">
        <v>47697</v>
      </c>
      <c r="T126" s="52">
        <v>44378</v>
      </c>
      <c r="U126" s="52">
        <v>42376</v>
      </c>
      <c r="V126" s="52">
        <v>41258</v>
      </c>
      <c r="W126" s="52">
        <v>41675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18</v>
      </c>
      <c r="D129" s="52">
        <v>17</v>
      </c>
      <c r="E129" s="52">
        <v>18</v>
      </c>
      <c r="F129" s="52">
        <v>19</v>
      </c>
      <c r="G129" s="52">
        <v>23</v>
      </c>
      <c r="H129" s="52">
        <v>33</v>
      </c>
      <c r="I129" s="52">
        <v>49</v>
      </c>
      <c r="J129" s="52">
        <v>83</v>
      </c>
      <c r="K129" s="52">
        <v>157</v>
      </c>
      <c r="L129" s="52">
        <v>251</v>
      </c>
      <c r="M129" s="52">
        <v>389</v>
      </c>
      <c r="N129" s="52">
        <v>478</v>
      </c>
      <c r="O129" s="52">
        <v>649</v>
      </c>
      <c r="P129" s="52">
        <v>678</v>
      </c>
      <c r="Q129" s="52">
        <v>863</v>
      </c>
      <c r="R129" s="52">
        <v>1022</v>
      </c>
      <c r="S129" s="52">
        <v>1107</v>
      </c>
      <c r="T129" s="52">
        <v>1182</v>
      </c>
      <c r="U129" s="52">
        <v>1212</v>
      </c>
      <c r="V129" s="52">
        <v>1340</v>
      </c>
      <c r="W129" s="52">
        <v>1334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57520</v>
      </c>
      <c r="D131" s="52">
        <v>57535</v>
      </c>
      <c r="E131" s="52">
        <v>57640</v>
      </c>
      <c r="F131" s="52">
        <v>57916</v>
      </c>
      <c r="G131" s="52">
        <v>58436</v>
      </c>
      <c r="H131" s="52">
        <v>59256</v>
      </c>
      <c r="I131" s="52">
        <v>60665</v>
      </c>
      <c r="J131" s="52">
        <v>63455</v>
      </c>
      <c r="K131" s="52">
        <v>65565</v>
      </c>
      <c r="L131" s="52">
        <v>68075</v>
      </c>
      <c r="M131" s="52">
        <v>71196</v>
      </c>
      <c r="N131" s="52">
        <v>74949</v>
      </c>
      <c r="O131" s="52">
        <v>67629</v>
      </c>
      <c r="P131" s="52">
        <v>26327</v>
      </c>
      <c r="Q131" s="52">
        <v>30707</v>
      </c>
      <c r="R131" s="52">
        <v>39195</v>
      </c>
      <c r="S131" s="52">
        <v>47476</v>
      </c>
      <c r="T131" s="52">
        <v>44056</v>
      </c>
      <c r="U131" s="52">
        <v>41953</v>
      </c>
      <c r="V131" s="52">
        <v>41148</v>
      </c>
      <c r="W131" s="52">
        <v>41569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3228</v>
      </c>
      <c r="D135" s="52">
        <v>3234</v>
      </c>
      <c r="E135" s="52">
        <v>3273</v>
      </c>
      <c r="F135" s="52">
        <v>3367</v>
      </c>
      <c r="G135" s="52">
        <v>3528</v>
      </c>
      <c r="H135" s="52">
        <v>3770</v>
      </c>
      <c r="I135" s="52">
        <v>2192</v>
      </c>
      <c r="J135" s="52">
        <v>5073</v>
      </c>
      <c r="K135" s="52">
        <v>5318</v>
      </c>
      <c r="L135" s="52">
        <v>4575</v>
      </c>
      <c r="M135" s="52">
        <v>6</v>
      </c>
      <c r="N135" s="52">
        <v>33</v>
      </c>
      <c r="O135" s="52">
        <v>1434</v>
      </c>
      <c r="P135" s="52">
        <v>389</v>
      </c>
      <c r="Q135" s="52">
        <v>2631</v>
      </c>
      <c r="R135" s="52">
        <v>1188</v>
      </c>
      <c r="S135" s="52">
        <v>1823</v>
      </c>
      <c r="T135" s="52">
        <v>2626</v>
      </c>
      <c r="U135" s="52">
        <v>3614</v>
      </c>
      <c r="V135" s="52">
        <v>874</v>
      </c>
      <c r="W135" s="52">
        <v>5602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111398</v>
      </c>
      <c r="D140" s="52">
        <v>111626</v>
      </c>
      <c r="E140" s="52">
        <v>113169</v>
      </c>
      <c r="F140" s="52">
        <v>117123</v>
      </c>
      <c r="G140" s="52">
        <v>124347</v>
      </c>
      <c r="H140" s="52">
        <v>135493</v>
      </c>
      <c r="I140" s="52">
        <v>84280</v>
      </c>
      <c r="J140" s="52">
        <v>69680</v>
      </c>
      <c r="K140" s="52">
        <v>83466</v>
      </c>
      <c r="L140" s="52">
        <v>66483</v>
      </c>
      <c r="M140" s="52">
        <v>52865</v>
      </c>
      <c r="N140" s="52">
        <v>42817</v>
      </c>
      <c r="O140" s="52">
        <v>35472</v>
      </c>
      <c r="P140" s="52">
        <v>25092</v>
      </c>
      <c r="Q140" s="52">
        <v>37013</v>
      </c>
      <c r="R140" s="52">
        <v>54064</v>
      </c>
      <c r="S140" s="52">
        <v>70985</v>
      </c>
      <c r="T140" s="52">
        <v>65510</v>
      </c>
      <c r="U140" s="52">
        <v>53409</v>
      </c>
      <c r="V140" s="52">
        <v>46040</v>
      </c>
      <c r="W140" s="52">
        <v>46523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6870</v>
      </c>
      <c r="D141" s="36">
        <v>6882</v>
      </c>
      <c r="E141" s="36">
        <v>7006</v>
      </c>
      <c r="F141" s="36">
        <v>7489</v>
      </c>
      <c r="G141" s="36">
        <v>8770</v>
      </c>
      <c r="H141" s="36">
        <v>11455</v>
      </c>
      <c r="I141" s="36">
        <v>12084</v>
      </c>
      <c r="J141" s="36">
        <v>26172</v>
      </c>
      <c r="K141" s="36">
        <v>29280</v>
      </c>
      <c r="L141" s="36">
        <v>42307</v>
      </c>
      <c r="M141" s="36">
        <v>54127</v>
      </c>
      <c r="N141" s="36">
        <v>64123</v>
      </c>
      <c r="O141" s="36">
        <v>63992</v>
      </c>
      <c r="P141" s="36">
        <v>36693</v>
      </c>
      <c r="Q141" s="36">
        <v>45102</v>
      </c>
      <c r="R141" s="36">
        <v>43027</v>
      </c>
      <c r="S141" s="36">
        <v>28474</v>
      </c>
      <c r="T141" s="36">
        <v>33043</v>
      </c>
      <c r="U141" s="36">
        <v>38987</v>
      </c>
      <c r="V141" s="36">
        <v>43153</v>
      </c>
      <c r="W141" s="36">
        <v>39114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6</v>
      </c>
      <c r="Q145" s="52">
        <v>3</v>
      </c>
      <c r="R145" s="52">
        <v>24</v>
      </c>
      <c r="S145" s="52">
        <v>65</v>
      </c>
      <c r="T145" s="52">
        <v>146</v>
      </c>
      <c r="U145" s="52">
        <v>267</v>
      </c>
      <c r="V145" s="52">
        <v>467</v>
      </c>
      <c r="W145" s="52">
        <v>762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1</v>
      </c>
      <c r="R147" s="52">
        <v>7</v>
      </c>
      <c r="S147" s="52">
        <v>27</v>
      </c>
      <c r="T147" s="52">
        <v>61</v>
      </c>
      <c r="U147" s="52">
        <v>132</v>
      </c>
      <c r="V147" s="52">
        <v>255</v>
      </c>
      <c r="W147" s="52">
        <v>438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1</v>
      </c>
      <c r="S149" s="52">
        <v>1</v>
      </c>
      <c r="T149" s="52">
        <v>4</v>
      </c>
      <c r="U149" s="52">
        <v>12</v>
      </c>
      <c r="V149" s="52">
        <v>28</v>
      </c>
      <c r="W149" s="52">
        <v>56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8</v>
      </c>
      <c r="Q153" s="52">
        <v>58</v>
      </c>
      <c r="R153" s="52">
        <v>215</v>
      </c>
      <c r="S153" s="52">
        <v>533</v>
      </c>
      <c r="T153" s="52">
        <v>1135</v>
      </c>
      <c r="U153" s="52">
        <v>2164</v>
      </c>
      <c r="V153" s="52">
        <v>3768</v>
      </c>
      <c r="W153" s="52">
        <v>6141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</v>
      </c>
      <c r="Q158" s="52">
        <v>23</v>
      </c>
      <c r="R158" s="52">
        <v>93</v>
      </c>
      <c r="S158" s="52">
        <v>256</v>
      </c>
      <c r="T158" s="52">
        <v>599</v>
      </c>
      <c r="U158" s="52">
        <v>1221</v>
      </c>
      <c r="V158" s="52">
        <v>2221</v>
      </c>
      <c r="W158" s="52">
        <v>3678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5</v>
      </c>
      <c r="Q159" s="36">
        <v>34</v>
      </c>
      <c r="R159" s="36">
        <v>122</v>
      </c>
      <c r="S159" s="36">
        <v>276</v>
      </c>
      <c r="T159" s="36">
        <v>540</v>
      </c>
      <c r="U159" s="36">
        <v>957</v>
      </c>
      <c r="V159" s="36">
        <v>1575</v>
      </c>
      <c r="W159" s="36">
        <v>2505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121</v>
      </c>
      <c r="D163" s="52">
        <v>121</v>
      </c>
      <c r="E163" s="52">
        <v>122</v>
      </c>
      <c r="F163" s="52">
        <v>122</v>
      </c>
      <c r="G163" s="52">
        <v>124</v>
      </c>
      <c r="H163" s="52">
        <v>128</v>
      </c>
      <c r="I163" s="52">
        <v>139</v>
      </c>
      <c r="J163" s="52">
        <v>152</v>
      </c>
      <c r="K163" s="52">
        <v>184</v>
      </c>
      <c r="L163" s="52">
        <v>227</v>
      </c>
      <c r="M163" s="52">
        <v>287</v>
      </c>
      <c r="N163" s="52">
        <v>368</v>
      </c>
      <c r="O163" s="52">
        <v>445</v>
      </c>
      <c r="P163" s="52">
        <v>491</v>
      </c>
      <c r="Q163" s="52">
        <v>594</v>
      </c>
      <c r="R163" s="52">
        <v>798</v>
      </c>
      <c r="S163" s="52">
        <v>1018</v>
      </c>
      <c r="T163" s="52">
        <v>1231</v>
      </c>
      <c r="U163" s="52">
        <v>1469</v>
      </c>
      <c r="V163" s="52">
        <v>1699</v>
      </c>
      <c r="W163" s="52">
        <v>1892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1</v>
      </c>
      <c r="G165" s="52">
        <v>0</v>
      </c>
      <c r="H165" s="52">
        <v>0</v>
      </c>
      <c r="I165" s="52">
        <v>0</v>
      </c>
      <c r="J165" s="52">
        <v>0</v>
      </c>
      <c r="K165" s="52">
        <v>2</v>
      </c>
      <c r="L165" s="52">
        <v>7</v>
      </c>
      <c r="M165" s="52">
        <v>18</v>
      </c>
      <c r="N165" s="52">
        <v>26</v>
      </c>
      <c r="O165" s="52">
        <v>40</v>
      </c>
      <c r="P165" s="52">
        <v>59</v>
      </c>
      <c r="Q165" s="52">
        <v>75</v>
      </c>
      <c r="R165" s="52">
        <v>86</v>
      </c>
      <c r="S165" s="52">
        <v>85</v>
      </c>
      <c r="T165" s="52">
        <v>92</v>
      </c>
      <c r="U165" s="52">
        <v>105</v>
      </c>
      <c r="V165" s="52">
        <v>144</v>
      </c>
      <c r="W165" s="52">
        <v>200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8</v>
      </c>
      <c r="D167" s="52">
        <v>8</v>
      </c>
      <c r="E167" s="52">
        <v>8</v>
      </c>
      <c r="F167" s="52">
        <v>8</v>
      </c>
      <c r="G167" s="52">
        <v>10</v>
      </c>
      <c r="H167" s="52">
        <v>9</v>
      </c>
      <c r="I167" s="52">
        <v>8</v>
      </c>
      <c r="J167" s="52">
        <v>4</v>
      </c>
      <c r="K167" s="52">
        <v>8</v>
      </c>
      <c r="L167" s="52">
        <v>11</v>
      </c>
      <c r="M167" s="52">
        <v>6</v>
      </c>
      <c r="N167" s="52">
        <v>12</v>
      </c>
      <c r="O167" s="52">
        <v>17</v>
      </c>
      <c r="P167" s="52">
        <v>15</v>
      </c>
      <c r="Q167" s="52">
        <v>19</v>
      </c>
      <c r="R167" s="52">
        <v>31</v>
      </c>
      <c r="S167" s="52">
        <v>38</v>
      </c>
      <c r="T167" s="52">
        <v>20</v>
      </c>
      <c r="U167" s="52">
        <v>18</v>
      </c>
      <c r="V167" s="52">
        <v>16</v>
      </c>
      <c r="W167" s="52">
        <v>23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234</v>
      </c>
      <c r="D171" s="52">
        <v>235</v>
      </c>
      <c r="E171" s="52">
        <v>239</v>
      </c>
      <c r="F171" s="52">
        <v>247</v>
      </c>
      <c r="G171" s="52">
        <v>273</v>
      </c>
      <c r="H171" s="52">
        <v>322</v>
      </c>
      <c r="I171" s="52">
        <v>273</v>
      </c>
      <c r="J171" s="52">
        <v>384</v>
      </c>
      <c r="K171" s="52">
        <v>612</v>
      </c>
      <c r="L171" s="52">
        <v>917</v>
      </c>
      <c r="M171" s="52">
        <v>1330</v>
      </c>
      <c r="N171" s="52">
        <v>1805</v>
      </c>
      <c r="O171" s="52">
        <v>2245</v>
      </c>
      <c r="P171" s="52">
        <v>2411</v>
      </c>
      <c r="Q171" s="52">
        <v>2409</v>
      </c>
      <c r="R171" s="52">
        <v>2346</v>
      </c>
      <c r="S171" s="52">
        <v>2353</v>
      </c>
      <c r="T171" s="52">
        <v>2666</v>
      </c>
      <c r="U171" s="52">
        <v>3133</v>
      </c>
      <c r="V171" s="52">
        <v>3633</v>
      </c>
      <c r="W171" s="52">
        <v>3880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228</v>
      </c>
      <c r="D176" s="52">
        <v>229</v>
      </c>
      <c r="E176" s="52">
        <v>232</v>
      </c>
      <c r="F176" s="52">
        <v>243</v>
      </c>
      <c r="G176" s="52">
        <v>261</v>
      </c>
      <c r="H176" s="52">
        <v>297</v>
      </c>
      <c r="I176" s="52">
        <v>221</v>
      </c>
      <c r="J176" s="52">
        <v>237</v>
      </c>
      <c r="K176" s="52">
        <v>344</v>
      </c>
      <c r="L176" s="52">
        <v>411</v>
      </c>
      <c r="M176" s="52">
        <v>510</v>
      </c>
      <c r="N176" s="52">
        <v>640</v>
      </c>
      <c r="O176" s="52">
        <v>750</v>
      </c>
      <c r="P176" s="52">
        <v>762</v>
      </c>
      <c r="Q176" s="52">
        <v>869</v>
      </c>
      <c r="R176" s="52">
        <v>1241</v>
      </c>
      <c r="S176" s="52">
        <v>1600</v>
      </c>
      <c r="T176" s="52">
        <v>1614</v>
      </c>
      <c r="U176" s="52">
        <v>1680</v>
      </c>
      <c r="V176" s="52">
        <v>1789</v>
      </c>
      <c r="W176" s="52">
        <v>1972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14</v>
      </c>
      <c r="D177" s="36">
        <v>14</v>
      </c>
      <c r="E177" s="36">
        <v>14</v>
      </c>
      <c r="F177" s="36">
        <v>14</v>
      </c>
      <c r="G177" s="36">
        <v>23</v>
      </c>
      <c r="H177" s="36">
        <v>33</v>
      </c>
      <c r="I177" s="36">
        <v>61</v>
      </c>
      <c r="J177" s="36">
        <v>148</v>
      </c>
      <c r="K177" s="36">
        <v>277</v>
      </c>
      <c r="L177" s="36">
        <v>502</v>
      </c>
      <c r="M177" s="36">
        <v>826</v>
      </c>
      <c r="N177" s="36">
        <v>1177</v>
      </c>
      <c r="O177" s="36">
        <v>1503</v>
      </c>
      <c r="P177" s="36">
        <v>1677</v>
      </c>
      <c r="Q177" s="36">
        <v>1558</v>
      </c>
      <c r="R177" s="36">
        <v>1133</v>
      </c>
      <c r="S177" s="36">
        <v>788</v>
      </c>
      <c r="T177" s="36">
        <v>1070</v>
      </c>
      <c r="U177" s="36">
        <v>1470</v>
      </c>
      <c r="V177" s="36">
        <v>1860</v>
      </c>
      <c r="W177" s="36">
        <v>1918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3155</v>
      </c>
      <c r="D5" s="52">
        <v>6119</v>
      </c>
      <c r="E5" s="52">
        <v>5167</v>
      </c>
      <c r="F5" s="52">
        <v>4269</v>
      </c>
      <c r="G5" s="52">
        <v>5776</v>
      </c>
      <c r="H5" s="52">
        <v>7032</v>
      </c>
      <c r="I5" s="52">
        <v>5939</v>
      </c>
      <c r="J5" s="52">
        <v>5161</v>
      </c>
      <c r="K5" s="52">
        <v>4481</v>
      </c>
      <c r="L5" s="52">
        <v>8154</v>
      </c>
      <c r="M5" s="52">
        <v>7209</v>
      </c>
      <c r="N5" s="52">
        <v>5193</v>
      </c>
      <c r="O5" s="52">
        <v>3073</v>
      </c>
      <c r="P5" s="52">
        <v>75</v>
      </c>
      <c r="Q5" s="52">
        <v>0</v>
      </c>
      <c r="R5" s="52">
        <v>1061</v>
      </c>
      <c r="S5" s="52">
        <v>4653</v>
      </c>
      <c r="T5" s="52">
        <v>3081</v>
      </c>
      <c r="U5" s="52">
        <v>0</v>
      </c>
      <c r="V5" s="52">
        <v>0</v>
      </c>
      <c r="W5" s="52">
        <v>1816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18</v>
      </c>
      <c r="F8" s="52">
        <v>27</v>
      </c>
      <c r="G8" s="52">
        <v>50</v>
      </c>
      <c r="H8" s="52">
        <v>86</v>
      </c>
      <c r="I8" s="52">
        <v>140</v>
      </c>
      <c r="J8" s="52">
        <v>113</v>
      </c>
      <c r="K8" s="52">
        <v>100</v>
      </c>
      <c r="L8" s="52">
        <v>127</v>
      </c>
      <c r="M8" s="52">
        <v>108</v>
      </c>
      <c r="N8" s="52">
        <v>142</v>
      </c>
      <c r="O8" s="52">
        <v>116</v>
      </c>
      <c r="P8" s="52">
        <v>79</v>
      </c>
      <c r="Q8" s="52">
        <v>42</v>
      </c>
      <c r="R8" s="52">
        <v>37</v>
      </c>
      <c r="S8" s="52">
        <v>52</v>
      </c>
      <c r="T8" s="52">
        <v>76</v>
      </c>
      <c r="U8" s="52">
        <v>83</v>
      </c>
      <c r="V8" s="52">
        <v>49</v>
      </c>
      <c r="W8" s="52">
        <v>23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3044</v>
      </c>
      <c r="D10" s="52">
        <v>5685</v>
      </c>
      <c r="E10" s="52">
        <v>3734</v>
      </c>
      <c r="F10" s="52">
        <v>1467</v>
      </c>
      <c r="G10" s="52">
        <v>3222</v>
      </c>
      <c r="H10" s="52">
        <v>4250</v>
      </c>
      <c r="I10" s="52">
        <v>5096</v>
      </c>
      <c r="J10" s="52">
        <v>4316</v>
      </c>
      <c r="K10" s="52">
        <v>4911</v>
      </c>
      <c r="L10" s="52">
        <v>6220</v>
      </c>
      <c r="M10" s="52">
        <v>3823</v>
      </c>
      <c r="N10" s="52">
        <v>4931</v>
      </c>
      <c r="O10" s="52">
        <v>3417</v>
      </c>
      <c r="P10" s="52">
        <v>2527</v>
      </c>
      <c r="Q10" s="52">
        <v>2550</v>
      </c>
      <c r="R10" s="52">
        <v>1620</v>
      </c>
      <c r="S10" s="52">
        <v>5102</v>
      </c>
      <c r="T10" s="52">
        <v>2840</v>
      </c>
      <c r="U10" s="52">
        <v>3237</v>
      </c>
      <c r="V10" s="52">
        <v>5139</v>
      </c>
      <c r="W10" s="52">
        <v>2896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9</v>
      </c>
      <c r="D11" s="52">
        <v>16</v>
      </c>
      <c r="E11" s="52">
        <v>16</v>
      </c>
      <c r="F11" s="52">
        <v>10</v>
      </c>
      <c r="G11" s="52">
        <v>17</v>
      </c>
      <c r="H11" s="52">
        <v>20</v>
      </c>
      <c r="I11" s="52">
        <v>8</v>
      </c>
      <c r="J11" s="52">
        <v>4</v>
      </c>
      <c r="K11" s="52">
        <v>19</v>
      </c>
      <c r="L11" s="52">
        <v>49</v>
      </c>
      <c r="M11" s="52">
        <v>71</v>
      </c>
      <c r="N11" s="52">
        <v>12</v>
      </c>
      <c r="O11" s="52">
        <v>6</v>
      </c>
      <c r="P11" s="52">
        <v>0</v>
      </c>
      <c r="Q11" s="52">
        <v>0</v>
      </c>
      <c r="R11" s="52">
        <v>3</v>
      </c>
      <c r="S11" s="52">
        <v>17</v>
      </c>
      <c r="T11" s="52">
        <v>28</v>
      </c>
      <c r="U11" s="52">
        <v>16</v>
      </c>
      <c r="V11" s="52">
        <v>0</v>
      </c>
      <c r="W11" s="52">
        <v>10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241</v>
      </c>
      <c r="D15" s="52">
        <v>559</v>
      </c>
      <c r="E15" s="52">
        <v>1561</v>
      </c>
      <c r="F15" s="52">
        <v>2951</v>
      </c>
      <c r="G15" s="52">
        <v>2737</v>
      </c>
      <c r="H15" s="52">
        <v>3058</v>
      </c>
      <c r="I15" s="52">
        <v>1169</v>
      </c>
      <c r="J15" s="52">
        <v>1465</v>
      </c>
      <c r="K15" s="52">
        <v>590</v>
      </c>
      <c r="L15" s="52">
        <v>3390</v>
      </c>
      <c r="M15" s="52">
        <v>5310</v>
      </c>
      <c r="N15" s="52">
        <v>2472</v>
      </c>
      <c r="O15" s="52">
        <v>1684</v>
      </c>
      <c r="P15" s="52">
        <v>0</v>
      </c>
      <c r="Q15" s="52">
        <v>0</v>
      </c>
      <c r="R15" s="52">
        <v>371</v>
      </c>
      <c r="S15" s="52">
        <v>965</v>
      </c>
      <c r="T15" s="52">
        <v>2244</v>
      </c>
      <c r="U15" s="52">
        <v>1316</v>
      </c>
      <c r="V15" s="52">
        <v>0</v>
      </c>
      <c r="W15" s="52">
        <v>1326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690</v>
      </c>
      <c r="D20" s="52">
        <v>1041</v>
      </c>
      <c r="E20" s="52">
        <v>871</v>
      </c>
      <c r="F20" s="52">
        <v>718</v>
      </c>
      <c r="G20" s="52">
        <v>897</v>
      </c>
      <c r="H20" s="52">
        <v>1053</v>
      </c>
      <c r="I20" s="52">
        <v>823</v>
      </c>
      <c r="J20" s="52">
        <v>1064</v>
      </c>
      <c r="K20" s="52">
        <v>1322</v>
      </c>
      <c r="L20" s="52">
        <v>1984</v>
      </c>
      <c r="M20" s="52">
        <v>1642</v>
      </c>
      <c r="N20" s="52">
        <v>1537</v>
      </c>
      <c r="O20" s="52">
        <v>1653</v>
      </c>
      <c r="P20" s="52">
        <v>1316</v>
      </c>
      <c r="Q20" s="52">
        <v>1295</v>
      </c>
      <c r="R20" s="52">
        <v>1404</v>
      </c>
      <c r="S20" s="52">
        <v>1940</v>
      </c>
      <c r="T20" s="52">
        <v>1744</v>
      </c>
      <c r="U20" s="52">
        <v>844</v>
      </c>
      <c r="V20" s="52">
        <v>845</v>
      </c>
      <c r="W20" s="52">
        <v>903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4284</v>
      </c>
      <c r="D21" s="52">
        <v>5793</v>
      </c>
      <c r="E21" s="52">
        <v>4307</v>
      </c>
      <c r="F21" s="52">
        <v>2905</v>
      </c>
      <c r="G21" s="52">
        <v>3716</v>
      </c>
      <c r="H21" s="52">
        <v>2461</v>
      </c>
      <c r="I21" s="52">
        <v>687</v>
      </c>
      <c r="J21" s="52">
        <v>1498</v>
      </c>
      <c r="K21" s="52">
        <v>6110</v>
      </c>
      <c r="L21" s="52">
        <v>9284</v>
      </c>
      <c r="M21" s="52">
        <v>7462</v>
      </c>
      <c r="N21" s="52">
        <v>3994</v>
      </c>
      <c r="O21" s="52">
        <v>2808</v>
      </c>
      <c r="P21" s="52">
        <v>1441</v>
      </c>
      <c r="Q21" s="52">
        <v>2574</v>
      </c>
      <c r="R21" s="52">
        <v>4064</v>
      </c>
      <c r="S21" s="52">
        <v>6217</v>
      </c>
      <c r="T21" s="52">
        <v>5350</v>
      </c>
      <c r="U21" s="52">
        <v>1332</v>
      </c>
      <c r="V21" s="52">
        <v>161</v>
      </c>
      <c r="W21" s="52">
        <v>496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249</v>
      </c>
      <c r="D22" s="36">
        <v>1363</v>
      </c>
      <c r="E22" s="36">
        <v>2137</v>
      </c>
      <c r="F22" s="36">
        <v>3009</v>
      </c>
      <c r="G22" s="36">
        <v>3957</v>
      </c>
      <c r="H22" s="36">
        <v>7039</v>
      </c>
      <c r="I22" s="36">
        <v>6596</v>
      </c>
      <c r="J22" s="36">
        <v>5381</v>
      </c>
      <c r="K22" s="36">
        <v>1327</v>
      </c>
      <c r="L22" s="36">
        <v>1916</v>
      </c>
      <c r="M22" s="36">
        <v>2928</v>
      </c>
      <c r="N22" s="36">
        <v>4591</v>
      </c>
      <c r="O22" s="36">
        <v>4148</v>
      </c>
      <c r="P22" s="36">
        <v>1905</v>
      </c>
      <c r="Q22" s="36">
        <v>780</v>
      </c>
      <c r="R22" s="36">
        <v>1912</v>
      </c>
      <c r="S22" s="36">
        <v>2481</v>
      </c>
      <c r="T22" s="36">
        <v>2054</v>
      </c>
      <c r="U22" s="36">
        <v>2186</v>
      </c>
      <c r="V22" s="36">
        <v>950</v>
      </c>
      <c r="W22" s="36">
        <v>2653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387</v>
      </c>
      <c r="D26" s="52">
        <v>230</v>
      </c>
      <c r="E26" s="52">
        <v>167</v>
      </c>
      <c r="F26" s="52">
        <v>18</v>
      </c>
      <c r="G26" s="52">
        <v>0</v>
      </c>
      <c r="H26" s="52">
        <v>0</v>
      </c>
      <c r="I26" s="52">
        <v>0</v>
      </c>
      <c r="J26" s="52">
        <v>310</v>
      </c>
      <c r="K26" s="52">
        <v>462</v>
      </c>
      <c r="L26" s="52">
        <v>476</v>
      </c>
      <c r="M26" s="52">
        <v>504</v>
      </c>
      <c r="N26" s="52">
        <v>622</v>
      </c>
      <c r="O26" s="52">
        <v>321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1</v>
      </c>
      <c r="G29" s="52">
        <v>1</v>
      </c>
      <c r="H29" s="52">
        <v>0</v>
      </c>
      <c r="I29" s="52">
        <v>0</v>
      </c>
      <c r="J29" s="52">
        <v>3</v>
      </c>
      <c r="K29" s="52">
        <v>7</v>
      </c>
      <c r="L29" s="52">
        <v>9</v>
      </c>
      <c r="M29" s="52">
        <v>7</v>
      </c>
      <c r="N29" s="52">
        <v>11</v>
      </c>
      <c r="O29" s="52">
        <v>10</v>
      </c>
      <c r="P29" s="52">
        <v>7</v>
      </c>
      <c r="Q29" s="52">
        <v>2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35</v>
      </c>
      <c r="D31" s="52">
        <v>21</v>
      </c>
      <c r="E31" s="52">
        <v>7</v>
      </c>
      <c r="F31" s="52">
        <v>2</v>
      </c>
      <c r="G31" s="52">
        <v>4</v>
      </c>
      <c r="H31" s="52">
        <v>4</v>
      </c>
      <c r="I31" s="52">
        <v>0</v>
      </c>
      <c r="J31" s="52">
        <v>0</v>
      </c>
      <c r="K31" s="52">
        <v>21</v>
      </c>
      <c r="L31" s="52">
        <v>7</v>
      </c>
      <c r="M31" s="52">
        <v>6</v>
      </c>
      <c r="N31" s="52">
        <v>3</v>
      </c>
      <c r="O31" s="52">
        <v>1</v>
      </c>
      <c r="P31" s="52">
        <v>0</v>
      </c>
      <c r="Q31" s="52">
        <v>0</v>
      </c>
      <c r="R31" s="52">
        <v>4</v>
      </c>
      <c r="S31" s="52">
        <v>6</v>
      </c>
      <c r="T31" s="52">
        <v>4</v>
      </c>
      <c r="U31" s="52">
        <v>3</v>
      </c>
      <c r="V31" s="52">
        <v>4</v>
      </c>
      <c r="W31" s="52">
        <v>1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870</v>
      </c>
      <c r="D35" s="52">
        <v>727</v>
      </c>
      <c r="E35" s="52">
        <v>690</v>
      </c>
      <c r="F35" s="52">
        <v>574</v>
      </c>
      <c r="G35" s="52">
        <v>614</v>
      </c>
      <c r="H35" s="52">
        <v>622</v>
      </c>
      <c r="I35" s="52">
        <v>151</v>
      </c>
      <c r="J35" s="52">
        <v>473</v>
      </c>
      <c r="K35" s="52">
        <v>647</v>
      </c>
      <c r="L35" s="52">
        <v>586</v>
      </c>
      <c r="M35" s="52">
        <v>569</v>
      </c>
      <c r="N35" s="52">
        <v>665</v>
      </c>
      <c r="O35" s="52">
        <v>403</v>
      </c>
      <c r="P35" s="52">
        <v>66</v>
      </c>
      <c r="Q35" s="52">
        <v>167</v>
      </c>
      <c r="R35" s="52">
        <v>358</v>
      </c>
      <c r="S35" s="52">
        <v>415</v>
      </c>
      <c r="T35" s="52">
        <v>305</v>
      </c>
      <c r="U35" s="52">
        <v>334</v>
      </c>
      <c r="V35" s="52">
        <v>274</v>
      </c>
      <c r="W35" s="52">
        <v>131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854</v>
      </c>
      <c r="D40" s="52">
        <v>605</v>
      </c>
      <c r="E40" s="52">
        <v>466</v>
      </c>
      <c r="F40" s="52">
        <v>282</v>
      </c>
      <c r="G40" s="52">
        <v>297</v>
      </c>
      <c r="H40" s="52">
        <v>163</v>
      </c>
      <c r="I40" s="52">
        <v>13</v>
      </c>
      <c r="J40" s="52">
        <v>102</v>
      </c>
      <c r="K40" s="52">
        <v>546</v>
      </c>
      <c r="L40" s="52">
        <v>491</v>
      </c>
      <c r="M40" s="52">
        <v>416</v>
      </c>
      <c r="N40" s="52">
        <v>311</v>
      </c>
      <c r="O40" s="52">
        <v>166</v>
      </c>
      <c r="P40" s="52">
        <v>26</v>
      </c>
      <c r="Q40" s="52">
        <v>128</v>
      </c>
      <c r="R40" s="52">
        <v>244</v>
      </c>
      <c r="S40" s="52">
        <v>293</v>
      </c>
      <c r="T40" s="52">
        <v>226</v>
      </c>
      <c r="U40" s="52">
        <v>127</v>
      </c>
      <c r="V40" s="52">
        <v>38</v>
      </c>
      <c r="W40" s="52">
        <v>22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50</v>
      </c>
      <c r="D41" s="36">
        <v>143</v>
      </c>
      <c r="E41" s="36">
        <v>231</v>
      </c>
      <c r="F41" s="36">
        <v>297</v>
      </c>
      <c r="G41" s="36">
        <v>319</v>
      </c>
      <c r="H41" s="36">
        <v>466</v>
      </c>
      <c r="I41" s="36">
        <v>134</v>
      </c>
      <c r="J41" s="36">
        <v>370</v>
      </c>
      <c r="K41" s="36">
        <v>119</v>
      </c>
      <c r="L41" s="36">
        <v>101</v>
      </c>
      <c r="M41" s="36">
        <v>163</v>
      </c>
      <c r="N41" s="36">
        <v>354</v>
      </c>
      <c r="O41" s="36">
        <v>243</v>
      </c>
      <c r="P41" s="36">
        <v>38</v>
      </c>
      <c r="Q41" s="36">
        <v>37</v>
      </c>
      <c r="R41" s="36">
        <v>112</v>
      </c>
      <c r="S41" s="36">
        <v>120</v>
      </c>
      <c r="T41" s="36">
        <v>83</v>
      </c>
      <c r="U41" s="36">
        <v>215</v>
      </c>
      <c r="V41" s="36">
        <v>240</v>
      </c>
      <c r="W41" s="36">
        <v>123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702</v>
      </c>
      <c r="H45" s="52">
        <v>278</v>
      </c>
      <c r="I45" s="52">
        <v>384</v>
      </c>
      <c r="J45" s="52">
        <v>933</v>
      </c>
      <c r="K45" s="52">
        <v>1407</v>
      </c>
      <c r="L45" s="52">
        <v>2343</v>
      </c>
      <c r="M45" s="52">
        <v>1883</v>
      </c>
      <c r="N45" s="52">
        <v>1435</v>
      </c>
      <c r="O45" s="52">
        <v>945</v>
      </c>
      <c r="P45" s="52">
        <v>935</v>
      </c>
      <c r="Q45" s="52">
        <v>1016</v>
      </c>
      <c r="R45" s="52">
        <v>3088</v>
      </c>
      <c r="S45" s="52">
        <v>3415</v>
      </c>
      <c r="T45" s="52">
        <v>2972</v>
      </c>
      <c r="U45" s="52">
        <v>1864</v>
      </c>
      <c r="V45" s="52">
        <v>1564</v>
      </c>
      <c r="W45" s="52">
        <v>1417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2</v>
      </c>
      <c r="H48" s="52">
        <v>5</v>
      </c>
      <c r="I48" s="52">
        <v>9</v>
      </c>
      <c r="J48" s="52">
        <v>12</v>
      </c>
      <c r="K48" s="52">
        <v>22</v>
      </c>
      <c r="L48" s="52">
        <v>35</v>
      </c>
      <c r="M48" s="52">
        <v>31</v>
      </c>
      <c r="N48" s="52">
        <v>38</v>
      </c>
      <c r="O48" s="52">
        <v>31</v>
      </c>
      <c r="P48" s="52">
        <v>31</v>
      </c>
      <c r="Q48" s="52">
        <v>29</v>
      </c>
      <c r="R48" s="52">
        <v>51</v>
      </c>
      <c r="S48" s="52">
        <v>58</v>
      </c>
      <c r="T48" s="52">
        <v>70</v>
      </c>
      <c r="U48" s="52">
        <v>61</v>
      </c>
      <c r="V48" s="52">
        <v>57</v>
      </c>
      <c r="W48" s="52">
        <v>41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678</v>
      </c>
      <c r="H50" s="52">
        <v>266</v>
      </c>
      <c r="I50" s="52">
        <v>370</v>
      </c>
      <c r="J50" s="52">
        <v>900</v>
      </c>
      <c r="K50" s="52">
        <v>1358</v>
      </c>
      <c r="L50" s="52">
        <v>2262</v>
      </c>
      <c r="M50" s="52">
        <v>1816</v>
      </c>
      <c r="N50" s="52">
        <v>1365</v>
      </c>
      <c r="O50" s="52">
        <v>930</v>
      </c>
      <c r="P50" s="52">
        <v>894</v>
      </c>
      <c r="Q50" s="52">
        <v>995</v>
      </c>
      <c r="R50" s="52">
        <v>2999</v>
      </c>
      <c r="S50" s="52">
        <v>3309</v>
      </c>
      <c r="T50" s="52">
        <v>2883</v>
      </c>
      <c r="U50" s="52">
        <v>1836</v>
      </c>
      <c r="V50" s="52">
        <v>1578</v>
      </c>
      <c r="W50" s="52">
        <v>1423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24</v>
      </c>
      <c r="H54" s="52">
        <v>12</v>
      </c>
      <c r="I54" s="52">
        <v>14</v>
      </c>
      <c r="J54" s="52">
        <v>34</v>
      </c>
      <c r="K54" s="52">
        <v>51</v>
      </c>
      <c r="L54" s="52">
        <v>86</v>
      </c>
      <c r="M54" s="52">
        <v>75</v>
      </c>
      <c r="N54" s="52">
        <v>82</v>
      </c>
      <c r="O54" s="52">
        <v>38</v>
      </c>
      <c r="P54" s="52">
        <v>57</v>
      </c>
      <c r="Q54" s="52">
        <v>63</v>
      </c>
      <c r="R54" s="52">
        <v>145</v>
      </c>
      <c r="S54" s="52">
        <v>163</v>
      </c>
      <c r="T54" s="52">
        <v>148</v>
      </c>
      <c r="U54" s="52">
        <v>91</v>
      </c>
      <c r="V54" s="52">
        <v>56</v>
      </c>
      <c r="W54" s="52">
        <v>56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340</v>
      </c>
      <c r="H59" s="52">
        <v>71</v>
      </c>
      <c r="I59" s="52">
        <v>37</v>
      </c>
      <c r="J59" s="52">
        <v>207</v>
      </c>
      <c r="K59" s="52">
        <v>1206</v>
      </c>
      <c r="L59" s="52">
        <v>2037</v>
      </c>
      <c r="M59" s="52">
        <v>1501</v>
      </c>
      <c r="N59" s="52">
        <v>843</v>
      </c>
      <c r="O59" s="52">
        <v>627</v>
      </c>
      <c r="P59" s="52">
        <v>695</v>
      </c>
      <c r="Q59" s="52">
        <v>1546</v>
      </c>
      <c r="R59" s="52">
        <v>2995</v>
      </c>
      <c r="S59" s="52">
        <v>3528</v>
      </c>
      <c r="T59" s="52">
        <v>3327</v>
      </c>
      <c r="U59" s="52">
        <v>1234</v>
      </c>
      <c r="V59" s="52">
        <v>409</v>
      </c>
      <c r="W59" s="52">
        <v>440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362</v>
      </c>
      <c r="H60" s="36">
        <v>207</v>
      </c>
      <c r="I60" s="36">
        <v>358</v>
      </c>
      <c r="J60" s="36">
        <v>751</v>
      </c>
      <c r="K60" s="36">
        <v>262</v>
      </c>
      <c r="L60" s="36">
        <v>421</v>
      </c>
      <c r="M60" s="36">
        <v>593</v>
      </c>
      <c r="N60" s="36">
        <v>972</v>
      </c>
      <c r="O60" s="36">
        <v>939</v>
      </c>
      <c r="P60" s="36">
        <v>922</v>
      </c>
      <c r="Q60" s="36">
        <v>459</v>
      </c>
      <c r="R60" s="36">
        <v>1402</v>
      </c>
      <c r="S60" s="36">
        <v>1410</v>
      </c>
      <c r="T60" s="36">
        <v>1276</v>
      </c>
      <c r="U60" s="36">
        <v>2026</v>
      </c>
      <c r="V60" s="36">
        <v>2434</v>
      </c>
      <c r="W60" s="36">
        <v>2363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7536</v>
      </c>
      <c r="D64" s="52">
        <v>10558</v>
      </c>
      <c r="E64" s="52">
        <v>12437</v>
      </c>
      <c r="F64" s="52">
        <v>13193</v>
      </c>
      <c r="G64" s="52">
        <v>12653</v>
      </c>
      <c r="H64" s="52">
        <v>10729</v>
      </c>
      <c r="I64" s="52">
        <v>12155</v>
      </c>
      <c r="J64" s="52">
        <v>10671</v>
      </c>
      <c r="K64" s="52">
        <v>10506</v>
      </c>
      <c r="L64" s="52">
        <v>11284</v>
      </c>
      <c r="M64" s="52">
        <v>7397</v>
      </c>
      <c r="N64" s="52">
        <v>6928</v>
      </c>
      <c r="O64" s="52">
        <v>8274</v>
      </c>
      <c r="P64" s="52">
        <v>9040</v>
      </c>
      <c r="Q64" s="52">
        <v>15088</v>
      </c>
      <c r="R64" s="52">
        <v>19855</v>
      </c>
      <c r="S64" s="52">
        <v>19445</v>
      </c>
      <c r="T64" s="52">
        <v>19538</v>
      </c>
      <c r="U64" s="52">
        <v>21023</v>
      </c>
      <c r="V64" s="52">
        <v>24308</v>
      </c>
      <c r="W64" s="52">
        <v>24311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43</v>
      </c>
      <c r="F67" s="52">
        <v>70</v>
      </c>
      <c r="G67" s="52">
        <v>132</v>
      </c>
      <c r="H67" s="52">
        <v>177</v>
      </c>
      <c r="I67" s="52">
        <v>270</v>
      </c>
      <c r="J67" s="52">
        <v>214</v>
      </c>
      <c r="K67" s="52">
        <v>222</v>
      </c>
      <c r="L67" s="52">
        <v>206</v>
      </c>
      <c r="M67" s="52">
        <v>150</v>
      </c>
      <c r="N67" s="52">
        <v>180</v>
      </c>
      <c r="O67" s="52">
        <v>154</v>
      </c>
      <c r="P67" s="52">
        <v>279</v>
      </c>
      <c r="Q67" s="52">
        <v>347</v>
      </c>
      <c r="R67" s="52">
        <v>531</v>
      </c>
      <c r="S67" s="52">
        <v>491</v>
      </c>
      <c r="T67" s="52">
        <v>463</v>
      </c>
      <c r="U67" s="52">
        <v>441</v>
      </c>
      <c r="V67" s="52">
        <v>546</v>
      </c>
      <c r="W67" s="52">
        <v>570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7253</v>
      </c>
      <c r="D69" s="52">
        <v>10366</v>
      </c>
      <c r="E69" s="52">
        <v>12211</v>
      </c>
      <c r="F69" s="52">
        <v>12880</v>
      </c>
      <c r="G69" s="52">
        <v>12261</v>
      </c>
      <c r="H69" s="52">
        <v>10212</v>
      </c>
      <c r="I69" s="52">
        <v>11639</v>
      </c>
      <c r="J69" s="52">
        <v>10522</v>
      </c>
      <c r="K69" s="52">
        <v>10410</v>
      </c>
      <c r="L69" s="52">
        <v>11253</v>
      </c>
      <c r="M69" s="52">
        <v>7420</v>
      </c>
      <c r="N69" s="52">
        <v>6991</v>
      </c>
      <c r="O69" s="52">
        <v>8309</v>
      </c>
      <c r="P69" s="52">
        <v>8864</v>
      </c>
      <c r="Q69" s="52">
        <v>15015</v>
      </c>
      <c r="R69" s="52">
        <v>19566</v>
      </c>
      <c r="S69" s="52">
        <v>19071</v>
      </c>
      <c r="T69" s="52">
        <v>19092</v>
      </c>
      <c r="U69" s="52">
        <v>20604</v>
      </c>
      <c r="V69" s="52">
        <v>24019</v>
      </c>
      <c r="W69" s="52">
        <v>23972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637</v>
      </c>
      <c r="D73" s="52">
        <v>547</v>
      </c>
      <c r="E73" s="52">
        <v>589</v>
      </c>
      <c r="F73" s="52">
        <v>697</v>
      </c>
      <c r="G73" s="52">
        <v>816</v>
      </c>
      <c r="H73" s="52">
        <v>1016</v>
      </c>
      <c r="I73" s="52">
        <v>745</v>
      </c>
      <c r="J73" s="52">
        <v>516</v>
      </c>
      <c r="K73" s="52">
        <v>657</v>
      </c>
      <c r="L73" s="52">
        <v>607</v>
      </c>
      <c r="M73" s="52">
        <v>605</v>
      </c>
      <c r="N73" s="52">
        <v>606</v>
      </c>
      <c r="O73" s="52">
        <v>667</v>
      </c>
      <c r="P73" s="52">
        <v>768</v>
      </c>
      <c r="Q73" s="52">
        <v>703</v>
      </c>
      <c r="R73" s="52">
        <v>813</v>
      </c>
      <c r="S73" s="52">
        <v>928</v>
      </c>
      <c r="T73" s="52">
        <v>997</v>
      </c>
      <c r="U73" s="52">
        <v>998</v>
      </c>
      <c r="V73" s="52">
        <v>905</v>
      </c>
      <c r="W73" s="52">
        <v>994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14896</v>
      </c>
      <c r="D78" s="52">
        <v>18027</v>
      </c>
      <c r="E78" s="52">
        <v>20213</v>
      </c>
      <c r="F78" s="52">
        <v>21654</v>
      </c>
      <c r="G78" s="52">
        <v>22113</v>
      </c>
      <c r="H78" s="52">
        <v>21938</v>
      </c>
      <c r="I78" s="52">
        <v>17001</v>
      </c>
      <c r="J78" s="52">
        <v>16228</v>
      </c>
      <c r="K78" s="52">
        <v>19223</v>
      </c>
      <c r="L78" s="52">
        <v>21366</v>
      </c>
      <c r="M78" s="52">
        <v>18111</v>
      </c>
      <c r="N78" s="52">
        <v>17521</v>
      </c>
      <c r="O78" s="52">
        <v>18295</v>
      </c>
      <c r="P78" s="52">
        <v>18263</v>
      </c>
      <c r="Q78" s="52">
        <v>24656</v>
      </c>
      <c r="R78" s="52">
        <v>28906</v>
      </c>
      <c r="S78" s="52">
        <v>28276</v>
      </c>
      <c r="T78" s="52">
        <v>28146</v>
      </c>
      <c r="U78" s="52">
        <v>29014</v>
      </c>
      <c r="V78" s="52">
        <v>33597</v>
      </c>
      <c r="W78" s="52">
        <v>35399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547</v>
      </c>
      <c r="D79" s="36">
        <v>467</v>
      </c>
      <c r="E79" s="36">
        <v>363</v>
      </c>
      <c r="F79" s="36">
        <v>256</v>
      </c>
      <c r="G79" s="36">
        <v>430</v>
      </c>
      <c r="H79" s="36">
        <v>693</v>
      </c>
      <c r="I79" s="36">
        <v>653</v>
      </c>
      <c r="J79" s="36">
        <v>527</v>
      </c>
      <c r="K79" s="36">
        <v>655</v>
      </c>
      <c r="L79" s="36">
        <v>596</v>
      </c>
      <c r="M79" s="36">
        <v>472</v>
      </c>
      <c r="N79" s="36">
        <v>453</v>
      </c>
      <c r="O79" s="36">
        <v>558</v>
      </c>
      <c r="P79" s="36">
        <v>958</v>
      </c>
      <c r="Q79" s="36">
        <v>1092</v>
      </c>
      <c r="R79" s="36">
        <v>931</v>
      </c>
      <c r="S79" s="36">
        <v>861</v>
      </c>
      <c r="T79" s="36">
        <v>835</v>
      </c>
      <c r="U79" s="36">
        <v>867</v>
      </c>
      <c r="V79" s="36">
        <v>780</v>
      </c>
      <c r="W79" s="36">
        <v>1009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27069</v>
      </c>
      <c r="D83" s="52">
        <v>27166</v>
      </c>
      <c r="E83" s="52">
        <v>35599</v>
      </c>
      <c r="F83" s="52">
        <v>40790</v>
      </c>
      <c r="G83" s="52">
        <v>41263</v>
      </c>
      <c r="H83" s="52">
        <v>40172</v>
      </c>
      <c r="I83" s="52">
        <v>40149</v>
      </c>
      <c r="J83" s="52">
        <v>61019</v>
      </c>
      <c r="K83" s="52">
        <v>44090</v>
      </c>
      <c r="L83" s="52">
        <v>57656</v>
      </c>
      <c r="M83" s="52">
        <v>43636</v>
      </c>
      <c r="N83" s="52">
        <v>56278</v>
      </c>
      <c r="O83" s="52">
        <v>50071</v>
      </c>
      <c r="P83" s="52">
        <v>17216</v>
      </c>
      <c r="Q83" s="52">
        <v>14695</v>
      </c>
      <c r="R83" s="52">
        <v>9558</v>
      </c>
      <c r="S83" s="52">
        <v>16917</v>
      </c>
      <c r="T83" s="52">
        <v>27200</v>
      </c>
      <c r="U83" s="52">
        <v>34758</v>
      </c>
      <c r="V83" s="52">
        <v>28847</v>
      </c>
      <c r="W83" s="52">
        <v>37066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6</v>
      </c>
      <c r="D86" s="52">
        <v>12</v>
      </c>
      <c r="E86" s="52">
        <v>149</v>
      </c>
      <c r="F86" s="52">
        <v>216</v>
      </c>
      <c r="G86" s="52">
        <v>421</v>
      </c>
      <c r="H86" s="52">
        <v>611</v>
      </c>
      <c r="I86" s="52">
        <v>936</v>
      </c>
      <c r="J86" s="52">
        <v>1015</v>
      </c>
      <c r="K86" s="52">
        <v>979</v>
      </c>
      <c r="L86" s="52">
        <v>1058</v>
      </c>
      <c r="M86" s="52">
        <v>768</v>
      </c>
      <c r="N86" s="52">
        <v>1141</v>
      </c>
      <c r="O86" s="52">
        <v>1054</v>
      </c>
      <c r="P86" s="52">
        <v>1238</v>
      </c>
      <c r="Q86" s="52">
        <v>933</v>
      </c>
      <c r="R86" s="52">
        <v>779</v>
      </c>
      <c r="S86" s="52">
        <v>529</v>
      </c>
      <c r="T86" s="52">
        <v>513</v>
      </c>
      <c r="U86" s="52">
        <v>664</v>
      </c>
      <c r="V86" s="52">
        <v>900</v>
      </c>
      <c r="W86" s="52">
        <v>895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21960</v>
      </c>
      <c r="D88" s="52">
        <v>20272</v>
      </c>
      <c r="E88" s="52">
        <v>12830</v>
      </c>
      <c r="F88" s="52">
        <v>4318</v>
      </c>
      <c r="G88" s="52">
        <v>12176</v>
      </c>
      <c r="H88" s="52">
        <v>16268</v>
      </c>
      <c r="I88" s="52">
        <v>37184</v>
      </c>
      <c r="J88" s="52">
        <v>47404</v>
      </c>
      <c r="K88" s="52">
        <v>55102</v>
      </c>
      <c r="L88" s="52">
        <v>56983</v>
      </c>
      <c r="M88" s="52">
        <v>55215</v>
      </c>
      <c r="N88" s="52">
        <v>52716</v>
      </c>
      <c r="O88" s="52">
        <v>49116</v>
      </c>
      <c r="P88" s="52">
        <v>12692</v>
      </c>
      <c r="Q88" s="52">
        <v>14706</v>
      </c>
      <c r="R88" s="52">
        <v>19832</v>
      </c>
      <c r="S88" s="52">
        <v>23510</v>
      </c>
      <c r="T88" s="52">
        <v>23940</v>
      </c>
      <c r="U88" s="52">
        <v>33523</v>
      </c>
      <c r="V88" s="52">
        <v>37207</v>
      </c>
      <c r="W88" s="52">
        <v>30632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551</v>
      </c>
      <c r="D92" s="52">
        <v>464</v>
      </c>
      <c r="E92" s="52">
        <v>316</v>
      </c>
      <c r="F92" s="52">
        <v>153</v>
      </c>
      <c r="G92" s="52">
        <v>254</v>
      </c>
      <c r="H92" s="52">
        <v>249</v>
      </c>
      <c r="I92" s="52">
        <v>73</v>
      </c>
      <c r="J92" s="52">
        <v>64</v>
      </c>
      <c r="K92" s="52">
        <v>317</v>
      </c>
      <c r="L92" s="52">
        <v>375</v>
      </c>
      <c r="M92" s="52">
        <v>239</v>
      </c>
      <c r="N92" s="52">
        <v>179</v>
      </c>
      <c r="O92" s="52">
        <v>108</v>
      </c>
      <c r="P92" s="52">
        <v>76</v>
      </c>
      <c r="Q92" s="52">
        <v>94</v>
      </c>
      <c r="R92" s="52">
        <v>192</v>
      </c>
      <c r="S92" s="52">
        <v>172</v>
      </c>
      <c r="T92" s="52">
        <v>225</v>
      </c>
      <c r="U92" s="52">
        <v>184</v>
      </c>
      <c r="V92" s="52">
        <v>94</v>
      </c>
      <c r="W92" s="52">
        <v>172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13862</v>
      </c>
      <c r="D96" s="52">
        <v>15761</v>
      </c>
      <c r="E96" s="52">
        <v>31976</v>
      </c>
      <c r="F96" s="52">
        <v>46402</v>
      </c>
      <c r="G96" s="52">
        <v>40185</v>
      </c>
      <c r="H96" s="52">
        <v>37443</v>
      </c>
      <c r="I96" s="52">
        <v>10715</v>
      </c>
      <c r="J96" s="52">
        <v>26860</v>
      </c>
      <c r="K96" s="52">
        <v>9477</v>
      </c>
      <c r="L96" s="52">
        <v>25323</v>
      </c>
      <c r="M96" s="52">
        <v>17817</v>
      </c>
      <c r="N96" s="52">
        <v>32515</v>
      </c>
      <c r="O96" s="52">
        <v>25943</v>
      </c>
      <c r="P96" s="52">
        <v>24208</v>
      </c>
      <c r="Q96" s="52">
        <v>14921</v>
      </c>
      <c r="R96" s="52">
        <v>15162</v>
      </c>
      <c r="S96" s="52">
        <v>9297</v>
      </c>
      <c r="T96" s="52">
        <v>16688</v>
      </c>
      <c r="U96" s="52">
        <v>14146</v>
      </c>
      <c r="V96" s="52">
        <v>6630</v>
      </c>
      <c r="W96" s="52">
        <v>18314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20577</v>
      </c>
      <c r="D101" s="52">
        <v>19591</v>
      </c>
      <c r="E101" s="52">
        <v>19782</v>
      </c>
      <c r="F101" s="52">
        <v>19768</v>
      </c>
      <c r="G101" s="52">
        <v>19893</v>
      </c>
      <c r="H101" s="52">
        <v>20183</v>
      </c>
      <c r="I101" s="52">
        <v>12972</v>
      </c>
      <c r="J101" s="52">
        <v>18312</v>
      </c>
      <c r="K101" s="52">
        <v>23443</v>
      </c>
      <c r="L101" s="52">
        <v>25302</v>
      </c>
      <c r="M101" s="52">
        <v>22924</v>
      </c>
      <c r="N101" s="52">
        <v>25436</v>
      </c>
      <c r="O101" s="52">
        <v>30990</v>
      </c>
      <c r="P101" s="52">
        <v>26613</v>
      </c>
      <c r="Q101" s="52">
        <v>34846</v>
      </c>
      <c r="R101" s="52">
        <v>27038</v>
      </c>
      <c r="S101" s="52">
        <v>24433</v>
      </c>
      <c r="T101" s="52">
        <v>11280</v>
      </c>
      <c r="U101" s="52">
        <v>17350</v>
      </c>
      <c r="V101" s="52">
        <v>22875</v>
      </c>
      <c r="W101" s="52">
        <v>30162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41362</v>
      </c>
      <c r="D102" s="52">
        <v>36415</v>
      </c>
      <c r="E102" s="52">
        <v>36131</v>
      </c>
      <c r="F102" s="52">
        <v>30229</v>
      </c>
      <c r="G102" s="52">
        <v>32169</v>
      </c>
      <c r="H102" s="52">
        <v>18844</v>
      </c>
      <c r="I102" s="52">
        <v>4429</v>
      </c>
      <c r="J102" s="52">
        <v>13355</v>
      </c>
      <c r="K102" s="52">
        <v>40670</v>
      </c>
      <c r="L102" s="52">
        <v>53197</v>
      </c>
      <c r="M102" s="52">
        <v>40768</v>
      </c>
      <c r="N102" s="52">
        <v>32298</v>
      </c>
      <c r="O102" s="52">
        <v>23922</v>
      </c>
      <c r="P102" s="52">
        <v>14254</v>
      </c>
      <c r="Q102" s="52">
        <v>20628</v>
      </c>
      <c r="R102" s="52">
        <v>22437</v>
      </c>
      <c r="S102" s="52">
        <v>27746</v>
      </c>
      <c r="T102" s="52">
        <v>45233</v>
      </c>
      <c r="U102" s="52">
        <v>21913</v>
      </c>
      <c r="V102" s="52">
        <v>6421</v>
      </c>
      <c r="W102" s="52">
        <v>5745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2410</v>
      </c>
      <c r="D103" s="36">
        <v>8562</v>
      </c>
      <c r="E103" s="36">
        <v>17917</v>
      </c>
      <c r="F103" s="36">
        <v>31309</v>
      </c>
      <c r="G103" s="36">
        <v>34251</v>
      </c>
      <c r="H103" s="36">
        <v>53885</v>
      </c>
      <c r="I103" s="36">
        <v>42544</v>
      </c>
      <c r="J103" s="36">
        <v>47994</v>
      </c>
      <c r="K103" s="36">
        <v>8843</v>
      </c>
      <c r="L103" s="36">
        <v>10991</v>
      </c>
      <c r="M103" s="36">
        <v>15998</v>
      </c>
      <c r="N103" s="36">
        <v>37013</v>
      </c>
      <c r="O103" s="36">
        <v>35310</v>
      </c>
      <c r="P103" s="36">
        <v>18681</v>
      </c>
      <c r="Q103" s="36">
        <v>6283</v>
      </c>
      <c r="R103" s="36">
        <v>10527</v>
      </c>
      <c r="S103" s="36">
        <v>11079</v>
      </c>
      <c r="T103" s="36">
        <v>17360</v>
      </c>
      <c r="U103" s="36">
        <v>35979</v>
      </c>
      <c r="V103" s="36">
        <v>37300</v>
      </c>
      <c r="W103" s="36">
        <v>30085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63918</v>
      </c>
      <c r="D126" s="52">
        <v>55064</v>
      </c>
      <c r="E126" s="52">
        <v>49362</v>
      </c>
      <c r="F126" s="52">
        <v>40735</v>
      </c>
      <c r="G126" s="52">
        <v>34277</v>
      </c>
      <c r="H126" s="52">
        <v>10273</v>
      </c>
      <c r="I126" s="52">
        <v>32045</v>
      </c>
      <c r="J126" s="52">
        <v>70574</v>
      </c>
      <c r="K126" s="52">
        <v>44314</v>
      </c>
      <c r="L126" s="52">
        <v>62008</v>
      </c>
      <c r="M126" s="52">
        <v>56225</v>
      </c>
      <c r="N126" s="52">
        <v>60463</v>
      </c>
      <c r="O126" s="52">
        <v>71017</v>
      </c>
      <c r="P126" s="52">
        <v>16379</v>
      </c>
      <c r="Q126" s="52">
        <v>36477</v>
      </c>
      <c r="R126" s="52">
        <v>47306</v>
      </c>
      <c r="S126" s="52">
        <v>41044</v>
      </c>
      <c r="T126" s="52">
        <v>19020</v>
      </c>
      <c r="U126" s="52">
        <v>32288</v>
      </c>
      <c r="V126" s="52">
        <v>28383</v>
      </c>
      <c r="W126" s="52">
        <v>59355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12</v>
      </c>
      <c r="D129" s="52">
        <v>20</v>
      </c>
      <c r="E129" s="52">
        <v>265</v>
      </c>
      <c r="F129" s="52">
        <v>313</v>
      </c>
      <c r="G129" s="52">
        <v>481</v>
      </c>
      <c r="H129" s="52">
        <v>394</v>
      </c>
      <c r="I129" s="52">
        <v>592</v>
      </c>
      <c r="J129" s="52">
        <v>931</v>
      </c>
      <c r="K129" s="52">
        <v>1004</v>
      </c>
      <c r="L129" s="52">
        <v>1153</v>
      </c>
      <c r="M129" s="52">
        <v>875</v>
      </c>
      <c r="N129" s="52">
        <v>1279</v>
      </c>
      <c r="O129" s="52">
        <v>1292</v>
      </c>
      <c r="P129" s="52">
        <v>1473</v>
      </c>
      <c r="Q129" s="52">
        <v>1247</v>
      </c>
      <c r="R129" s="52">
        <v>1342</v>
      </c>
      <c r="S129" s="52">
        <v>1277</v>
      </c>
      <c r="T129" s="52">
        <v>1064</v>
      </c>
      <c r="U129" s="52">
        <v>818</v>
      </c>
      <c r="V129" s="52">
        <v>865</v>
      </c>
      <c r="W129" s="52">
        <v>1015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62399</v>
      </c>
      <c r="D131" s="52">
        <v>55202</v>
      </c>
      <c r="E131" s="52">
        <v>49938</v>
      </c>
      <c r="F131" s="52">
        <v>41062</v>
      </c>
      <c r="G131" s="52">
        <v>33980</v>
      </c>
      <c r="H131" s="52">
        <v>8744</v>
      </c>
      <c r="I131" s="52">
        <v>25637</v>
      </c>
      <c r="J131" s="52">
        <v>75474</v>
      </c>
      <c r="K131" s="52">
        <v>49585</v>
      </c>
      <c r="L131" s="52">
        <v>66548</v>
      </c>
      <c r="M131" s="52">
        <v>46932</v>
      </c>
      <c r="N131" s="52">
        <v>59461</v>
      </c>
      <c r="O131" s="52">
        <v>72407</v>
      </c>
      <c r="P131" s="52">
        <v>16206</v>
      </c>
      <c r="Q131" s="52">
        <v>35896</v>
      </c>
      <c r="R131" s="52">
        <v>47370</v>
      </c>
      <c r="S131" s="52">
        <v>41234</v>
      </c>
      <c r="T131" s="52">
        <v>19225</v>
      </c>
      <c r="U131" s="52">
        <v>32457</v>
      </c>
      <c r="V131" s="52">
        <v>24353</v>
      </c>
      <c r="W131" s="52">
        <v>64851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3133</v>
      </c>
      <c r="D135" s="52">
        <v>1481</v>
      </c>
      <c r="E135" s="52">
        <v>1081</v>
      </c>
      <c r="F135" s="52">
        <v>1420</v>
      </c>
      <c r="G135" s="52">
        <v>2199</v>
      </c>
      <c r="H135" s="52">
        <v>3663</v>
      </c>
      <c r="I135" s="52">
        <v>7199</v>
      </c>
      <c r="J135" s="52">
        <v>1</v>
      </c>
      <c r="K135" s="52">
        <v>0</v>
      </c>
      <c r="L135" s="52">
        <v>0</v>
      </c>
      <c r="M135" s="52">
        <v>9293</v>
      </c>
      <c r="N135" s="52">
        <v>1017</v>
      </c>
      <c r="O135" s="52">
        <v>0</v>
      </c>
      <c r="P135" s="52">
        <v>402</v>
      </c>
      <c r="Q135" s="52">
        <v>2591</v>
      </c>
      <c r="R135" s="52">
        <v>973</v>
      </c>
      <c r="S135" s="52">
        <v>1412</v>
      </c>
      <c r="T135" s="52">
        <v>2099</v>
      </c>
      <c r="U135" s="52">
        <v>3022</v>
      </c>
      <c r="V135" s="52">
        <v>4794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116277</v>
      </c>
      <c r="D140" s="52">
        <v>92640</v>
      </c>
      <c r="E140" s="52">
        <v>73722</v>
      </c>
      <c r="F140" s="52">
        <v>51978</v>
      </c>
      <c r="G140" s="52">
        <v>51984</v>
      </c>
      <c r="H140" s="52">
        <v>24961</v>
      </c>
      <c r="I140" s="52">
        <v>6255</v>
      </c>
      <c r="J140" s="52">
        <v>22379</v>
      </c>
      <c r="K140" s="52">
        <v>75109</v>
      </c>
      <c r="L140" s="52">
        <v>85104</v>
      </c>
      <c r="M140" s="52">
        <v>66083</v>
      </c>
      <c r="N140" s="52">
        <v>43070</v>
      </c>
      <c r="O140" s="52">
        <v>41529</v>
      </c>
      <c r="P140" s="52">
        <v>22371</v>
      </c>
      <c r="Q140" s="52">
        <v>66894</v>
      </c>
      <c r="R140" s="52">
        <v>71515</v>
      </c>
      <c r="S140" s="52">
        <v>66322</v>
      </c>
      <c r="T140" s="52">
        <v>52889</v>
      </c>
      <c r="U140" s="52">
        <v>31152</v>
      </c>
      <c r="V140" s="52">
        <v>11212</v>
      </c>
      <c r="W140" s="52">
        <v>16561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6775</v>
      </c>
      <c r="D141" s="36">
        <v>21782</v>
      </c>
      <c r="E141" s="36">
        <v>36559</v>
      </c>
      <c r="F141" s="36">
        <v>53833</v>
      </c>
      <c r="G141" s="36">
        <v>55348</v>
      </c>
      <c r="H141" s="36">
        <v>71368</v>
      </c>
      <c r="I141" s="36">
        <v>60088</v>
      </c>
      <c r="J141" s="36">
        <v>80420</v>
      </c>
      <c r="K141" s="36">
        <v>16339</v>
      </c>
      <c r="L141" s="36">
        <v>17584</v>
      </c>
      <c r="M141" s="36">
        <v>25932</v>
      </c>
      <c r="N141" s="36">
        <v>49366</v>
      </c>
      <c r="O141" s="36">
        <v>61279</v>
      </c>
      <c r="P141" s="36">
        <v>29306</v>
      </c>
      <c r="Q141" s="36">
        <v>20370</v>
      </c>
      <c r="R141" s="36">
        <v>33536</v>
      </c>
      <c r="S141" s="36">
        <v>26484</v>
      </c>
      <c r="T141" s="36">
        <v>20306</v>
      </c>
      <c r="U141" s="36">
        <v>51156</v>
      </c>
      <c r="V141" s="36">
        <v>65106</v>
      </c>
      <c r="W141" s="36">
        <v>86756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4021</v>
      </c>
      <c r="P145" s="52">
        <v>3736</v>
      </c>
      <c r="Q145" s="52">
        <v>6368</v>
      </c>
      <c r="R145" s="52">
        <v>9483</v>
      </c>
      <c r="S145" s="52">
        <v>12339</v>
      </c>
      <c r="T145" s="52">
        <v>11890</v>
      </c>
      <c r="U145" s="52">
        <v>14142</v>
      </c>
      <c r="V145" s="52">
        <v>16016</v>
      </c>
      <c r="W145" s="52">
        <v>26770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78</v>
      </c>
      <c r="P147" s="52">
        <v>266</v>
      </c>
      <c r="Q147" s="52">
        <v>562</v>
      </c>
      <c r="R147" s="52">
        <v>901</v>
      </c>
      <c r="S147" s="52">
        <v>1117</v>
      </c>
      <c r="T147" s="52">
        <v>1328</v>
      </c>
      <c r="U147" s="52">
        <v>1393</v>
      </c>
      <c r="V147" s="52">
        <v>1767</v>
      </c>
      <c r="W147" s="52">
        <v>2258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15</v>
      </c>
      <c r="P149" s="52">
        <v>11</v>
      </c>
      <c r="Q149" s="52">
        <v>38</v>
      </c>
      <c r="R149" s="52">
        <v>122</v>
      </c>
      <c r="S149" s="52">
        <v>229</v>
      </c>
      <c r="T149" s="52">
        <v>168</v>
      </c>
      <c r="U149" s="52">
        <v>204</v>
      </c>
      <c r="V149" s="52">
        <v>268</v>
      </c>
      <c r="W149" s="52">
        <v>295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4006</v>
      </c>
      <c r="P153" s="52">
        <v>3727</v>
      </c>
      <c r="Q153" s="52">
        <v>6385</v>
      </c>
      <c r="R153" s="52">
        <v>9553</v>
      </c>
      <c r="S153" s="52">
        <v>12579</v>
      </c>
      <c r="T153" s="52">
        <v>12715</v>
      </c>
      <c r="U153" s="52">
        <v>15847</v>
      </c>
      <c r="V153" s="52">
        <v>19077</v>
      </c>
      <c r="W153" s="52">
        <v>31910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1623</v>
      </c>
      <c r="P158" s="52">
        <v>1617</v>
      </c>
      <c r="Q158" s="52">
        <v>4922</v>
      </c>
      <c r="R158" s="52">
        <v>6585</v>
      </c>
      <c r="S158" s="52">
        <v>9153</v>
      </c>
      <c r="T158" s="52">
        <v>9310</v>
      </c>
      <c r="U158" s="52">
        <v>6071</v>
      </c>
      <c r="V158" s="52">
        <v>2840</v>
      </c>
      <c r="W158" s="52">
        <v>5157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2398</v>
      </c>
      <c r="P159" s="36">
        <v>2121</v>
      </c>
      <c r="Q159" s="36">
        <v>1500</v>
      </c>
      <c r="R159" s="36">
        <v>3089</v>
      </c>
      <c r="S159" s="36">
        <v>3653</v>
      </c>
      <c r="T159" s="36">
        <v>3573</v>
      </c>
      <c r="U159" s="36">
        <v>9982</v>
      </c>
      <c r="V159" s="36">
        <v>16505</v>
      </c>
      <c r="W159" s="36">
        <v>27034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147</v>
      </c>
      <c r="D163" s="52">
        <v>201</v>
      </c>
      <c r="E163" s="52">
        <v>362</v>
      </c>
      <c r="F163" s="52">
        <v>794</v>
      </c>
      <c r="G163" s="52">
        <v>1563</v>
      </c>
      <c r="H163" s="52">
        <v>2372</v>
      </c>
      <c r="I163" s="52">
        <v>2560</v>
      </c>
      <c r="J163" s="52">
        <v>2323</v>
      </c>
      <c r="K163" s="52">
        <v>1451</v>
      </c>
      <c r="L163" s="52">
        <v>1138</v>
      </c>
      <c r="M163" s="52">
        <v>1062</v>
      </c>
      <c r="N163" s="52">
        <v>1532</v>
      </c>
      <c r="O163" s="52">
        <v>2537</v>
      </c>
      <c r="P163" s="52">
        <v>2954</v>
      </c>
      <c r="Q163" s="52">
        <v>1693</v>
      </c>
      <c r="R163" s="52">
        <v>540</v>
      </c>
      <c r="S163" s="52">
        <v>797</v>
      </c>
      <c r="T163" s="52">
        <v>236</v>
      </c>
      <c r="U163" s="52">
        <v>994</v>
      </c>
      <c r="V163" s="52">
        <v>944</v>
      </c>
      <c r="W163" s="52">
        <v>6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1</v>
      </c>
      <c r="F165" s="52">
        <v>3</v>
      </c>
      <c r="G165" s="52">
        <v>10</v>
      </c>
      <c r="H165" s="52">
        <v>26</v>
      </c>
      <c r="I165" s="52">
        <v>57</v>
      </c>
      <c r="J165" s="52">
        <v>90</v>
      </c>
      <c r="K165" s="52">
        <v>90</v>
      </c>
      <c r="L165" s="52">
        <v>86</v>
      </c>
      <c r="M165" s="52">
        <v>57</v>
      </c>
      <c r="N165" s="52">
        <v>61</v>
      </c>
      <c r="O165" s="52">
        <v>89</v>
      </c>
      <c r="P165" s="52">
        <v>228</v>
      </c>
      <c r="Q165" s="52">
        <v>289</v>
      </c>
      <c r="R165" s="52">
        <v>282</v>
      </c>
      <c r="S165" s="52">
        <v>155</v>
      </c>
      <c r="T165" s="52">
        <v>89</v>
      </c>
      <c r="U165" s="52">
        <v>85</v>
      </c>
      <c r="V165" s="52">
        <v>97</v>
      </c>
      <c r="W165" s="52">
        <v>100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</v>
      </c>
      <c r="D167" s="52">
        <v>9</v>
      </c>
      <c r="E167" s="52">
        <v>4</v>
      </c>
      <c r="F167" s="52">
        <v>3</v>
      </c>
      <c r="G167" s="52">
        <v>11</v>
      </c>
      <c r="H167" s="52">
        <v>16</v>
      </c>
      <c r="I167" s="52">
        <v>17</v>
      </c>
      <c r="J167" s="52">
        <v>5</v>
      </c>
      <c r="K167" s="52">
        <v>60</v>
      </c>
      <c r="L167" s="52">
        <v>26</v>
      </c>
      <c r="M167" s="52">
        <v>27</v>
      </c>
      <c r="N167" s="52">
        <v>14</v>
      </c>
      <c r="O167" s="52">
        <v>16</v>
      </c>
      <c r="P167" s="52">
        <v>15</v>
      </c>
      <c r="Q167" s="52">
        <v>18</v>
      </c>
      <c r="R167" s="52">
        <v>23</v>
      </c>
      <c r="S167" s="52">
        <v>37</v>
      </c>
      <c r="T167" s="52">
        <v>18</v>
      </c>
      <c r="U167" s="52">
        <v>30</v>
      </c>
      <c r="V167" s="52">
        <v>36</v>
      </c>
      <c r="W167" s="52">
        <v>12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257</v>
      </c>
      <c r="D171" s="52">
        <v>314</v>
      </c>
      <c r="E171" s="52">
        <v>483</v>
      </c>
      <c r="F171" s="52">
        <v>924</v>
      </c>
      <c r="G171" s="52">
        <v>1711</v>
      </c>
      <c r="H171" s="52">
        <v>2559</v>
      </c>
      <c r="I171" s="52">
        <v>2685</v>
      </c>
      <c r="J171" s="52">
        <v>2554</v>
      </c>
      <c r="K171" s="52">
        <v>1827</v>
      </c>
      <c r="L171" s="52">
        <v>1813</v>
      </c>
      <c r="M171" s="52">
        <v>2084</v>
      </c>
      <c r="N171" s="52">
        <v>2967</v>
      </c>
      <c r="O171" s="52">
        <v>4338</v>
      </c>
      <c r="P171" s="52">
        <v>4874</v>
      </c>
      <c r="Q171" s="52">
        <v>3509</v>
      </c>
      <c r="R171" s="52">
        <v>2096</v>
      </c>
      <c r="S171" s="52">
        <v>2133</v>
      </c>
      <c r="T171" s="52">
        <v>1673</v>
      </c>
      <c r="U171" s="52">
        <v>2646</v>
      </c>
      <c r="V171" s="52">
        <v>2858</v>
      </c>
      <c r="W171" s="52">
        <v>2005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252</v>
      </c>
      <c r="D176" s="52">
        <v>262</v>
      </c>
      <c r="E176" s="52">
        <v>326</v>
      </c>
      <c r="F176" s="52">
        <v>455</v>
      </c>
      <c r="G176" s="52">
        <v>834</v>
      </c>
      <c r="H176" s="52">
        <v>666</v>
      </c>
      <c r="I176" s="52">
        <v>257</v>
      </c>
      <c r="J176" s="52">
        <v>556</v>
      </c>
      <c r="K176" s="52">
        <v>1551</v>
      </c>
      <c r="L176" s="52">
        <v>1513</v>
      </c>
      <c r="M176" s="52">
        <v>1518</v>
      </c>
      <c r="N176" s="52">
        <v>1384</v>
      </c>
      <c r="O176" s="52">
        <v>1754</v>
      </c>
      <c r="P176" s="52">
        <v>2119</v>
      </c>
      <c r="Q176" s="52">
        <v>2709</v>
      </c>
      <c r="R176" s="52">
        <v>1442</v>
      </c>
      <c r="S176" s="52">
        <v>1544</v>
      </c>
      <c r="T176" s="52">
        <v>1217</v>
      </c>
      <c r="U176" s="52">
        <v>1007</v>
      </c>
      <c r="V176" s="52">
        <v>420</v>
      </c>
      <c r="W176" s="52">
        <v>316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16</v>
      </c>
      <c r="D177" s="36">
        <v>61</v>
      </c>
      <c r="E177" s="36">
        <v>160</v>
      </c>
      <c r="F177" s="36">
        <v>474</v>
      </c>
      <c r="G177" s="36">
        <v>889</v>
      </c>
      <c r="H177" s="36">
        <v>1908</v>
      </c>
      <c r="I177" s="36">
        <v>2446</v>
      </c>
      <c r="J177" s="36">
        <v>2000</v>
      </c>
      <c r="K177" s="36">
        <v>337</v>
      </c>
      <c r="L177" s="36">
        <v>311</v>
      </c>
      <c r="M177" s="36">
        <v>593</v>
      </c>
      <c r="N177" s="36">
        <v>1597</v>
      </c>
      <c r="O177" s="36">
        <v>2591</v>
      </c>
      <c r="P177" s="36">
        <v>2783</v>
      </c>
      <c r="Q177" s="36">
        <v>817</v>
      </c>
      <c r="R177" s="36">
        <v>674</v>
      </c>
      <c r="S177" s="36">
        <v>623</v>
      </c>
      <c r="T177" s="36">
        <v>472</v>
      </c>
      <c r="U177" s="36">
        <v>1668</v>
      </c>
      <c r="V177" s="36">
        <v>2474</v>
      </c>
      <c r="W177" s="36">
        <v>1688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1006</v>
      </c>
      <c r="D5" s="52">
        <v>2002</v>
      </c>
      <c r="E5" s="52">
        <v>1619</v>
      </c>
      <c r="F5" s="52">
        <v>1378</v>
      </c>
      <c r="G5" s="52">
        <v>1922</v>
      </c>
      <c r="H5" s="52">
        <v>3149</v>
      </c>
      <c r="I5" s="52">
        <v>1962</v>
      </c>
      <c r="J5" s="52">
        <v>2257</v>
      </c>
      <c r="K5" s="52">
        <v>1309</v>
      </c>
      <c r="L5" s="52">
        <v>2804</v>
      </c>
      <c r="M5" s="52">
        <v>1915</v>
      </c>
      <c r="N5" s="52">
        <v>1215</v>
      </c>
      <c r="O5" s="52">
        <v>944</v>
      </c>
      <c r="P5" s="52">
        <v>46</v>
      </c>
      <c r="Q5" s="52">
        <v>0</v>
      </c>
      <c r="R5" s="52">
        <v>460</v>
      </c>
      <c r="S5" s="52">
        <v>1478</v>
      </c>
      <c r="T5" s="52">
        <v>1146</v>
      </c>
      <c r="U5" s="52">
        <v>0</v>
      </c>
      <c r="V5" s="52">
        <v>0</v>
      </c>
      <c r="W5" s="52">
        <v>932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4</v>
      </c>
      <c r="F8" s="52">
        <v>7</v>
      </c>
      <c r="G8" s="52">
        <v>17</v>
      </c>
      <c r="H8" s="52">
        <v>45</v>
      </c>
      <c r="I8" s="52">
        <v>44</v>
      </c>
      <c r="J8" s="52">
        <v>53</v>
      </c>
      <c r="K8" s="52">
        <v>52</v>
      </c>
      <c r="L8" s="52">
        <v>87</v>
      </c>
      <c r="M8" s="52">
        <v>48</v>
      </c>
      <c r="N8" s="52">
        <v>45</v>
      </c>
      <c r="O8" s="52">
        <v>14</v>
      </c>
      <c r="P8" s="52">
        <v>1</v>
      </c>
      <c r="Q8" s="52">
        <v>0</v>
      </c>
      <c r="R8" s="52">
        <v>7</v>
      </c>
      <c r="S8" s="52">
        <v>19</v>
      </c>
      <c r="T8" s="52">
        <v>12</v>
      </c>
      <c r="U8" s="52">
        <v>0</v>
      </c>
      <c r="V8" s="52">
        <v>0</v>
      </c>
      <c r="W8" s="52">
        <v>6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926</v>
      </c>
      <c r="D10" s="52">
        <v>1814</v>
      </c>
      <c r="E10" s="52">
        <v>1125</v>
      </c>
      <c r="F10" s="52">
        <v>422</v>
      </c>
      <c r="G10" s="52">
        <v>1006</v>
      </c>
      <c r="H10" s="52">
        <v>1771</v>
      </c>
      <c r="I10" s="52">
        <v>1573</v>
      </c>
      <c r="J10" s="52">
        <v>1615</v>
      </c>
      <c r="K10" s="52">
        <v>1131</v>
      </c>
      <c r="L10" s="52">
        <v>1626</v>
      </c>
      <c r="M10" s="52">
        <v>618</v>
      </c>
      <c r="N10" s="52">
        <v>714</v>
      </c>
      <c r="O10" s="52">
        <v>543</v>
      </c>
      <c r="P10" s="52">
        <v>46</v>
      </c>
      <c r="Q10" s="52">
        <v>0</v>
      </c>
      <c r="R10" s="52">
        <v>344</v>
      </c>
      <c r="S10" s="52">
        <v>1185</v>
      </c>
      <c r="T10" s="52">
        <v>514</v>
      </c>
      <c r="U10" s="52">
        <v>0</v>
      </c>
      <c r="V10" s="52">
        <v>0</v>
      </c>
      <c r="W10" s="52">
        <v>402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3</v>
      </c>
      <c r="D11" s="52">
        <v>5</v>
      </c>
      <c r="E11" s="52">
        <v>5</v>
      </c>
      <c r="F11" s="52">
        <v>3</v>
      </c>
      <c r="G11" s="52">
        <v>6</v>
      </c>
      <c r="H11" s="52">
        <v>9</v>
      </c>
      <c r="I11" s="52">
        <v>3</v>
      </c>
      <c r="J11" s="52">
        <v>2</v>
      </c>
      <c r="K11" s="52">
        <v>6</v>
      </c>
      <c r="L11" s="52">
        <v>17</v>
      </c>
      <c r="M11" s="52">
        <v>17</v>
      </c>
      <c r="N11" s="52">
        <v>3</v>
      </c>
      <c r="O11" s="52">
        <v>2</v>
      </c>
      <c r="P11" s="52">
        <v>0</v>
      </c>
      <c r="Q11" s="52">
        <v>0</v>
      </c>
      <c r="R11" s="52">
        <v>1</v>
      </c>
      <c r="S11" s="52">
        <v>5</v>
      </c>
      <c r="T11" s="52">
        <v>8</v>
      </c>
      <c r="U11" s="52">
        <v>0</v>
      </c>
      <c r="V11" s="52">
        <v>0</v>
      </c>
      <c r="W11" s="52">
        <v>5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77</v>
      </c>
      <c r="D15" s="52">
        <v>183</v>
      </c>
      <c r="E15" s="52">
        <v>489</v>
      </c>
      <c r="F15" s="52">
        <v>953</v>
      </c>
      <c r="G15" s="52">
        <v>910</v>
      </c>
      <c r="H15" s="52">
        <v>1369</v>
      </c>
      <c r="I15" s="52">
        <v>386</v>
      </c>
      <c r="J15" s="52">
        <v>640</v>
      </c>
      <c r="K15" s="52">
        <v>172</v>
      </c>
      <c r="L15" s="52">
        <v>1161</v>
      </c>
      <c r="M15" s="52">
        <v>1280</v>
      </c>
      <c r="N15" s="52">
        <v>498</v>
      </c>
      <c r="O15" s="52">
        <v>399</v>
      </c>
      <c r="P15" s="52">
        <v>0</v>
      </c>
      <c r="Q15" s="52">
        <v>0</v>
      </c>
      <c r="R15" s="52">
        <v>115</v>
      </c>
      <c r="S15" s="52">
        <v>288</v>
      </c>
      <c r="T15" s="52">
        <v>624</v>
      </c>
      <c r="U15" s="52">
        <v>0</v>
      </c>
      <c r="V15" s="52">
        <v>0</v>
      </c>
      <c r="W15" s="52">
        <v>525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25</v>
      </c>
      <c r="D20" s="52">
        <v>92</v>
      </c>
      <c r="E20" s="52">
        <v>85</v>
      </c>
      <c r="F20" s="52">
        <v>58</v>
      </c>
      <c r="G20" s="52">
        <v>76</v>
      </c>
      <c r="H20" s="52">
        <v>128</v>
      </c>
      <c r="I20" s="52">
        <v>68</v>
      </c>
      <c r="J20" s="52">
        <v>162</v>
      </c>
      <c r="K20" s="52">
        <v>96</v>
      </c>
      <c r="L20" s="52">
        <v>221</v>
      </c>
      <c r="M20" s="52">
        <v>145</v>
      </c>
      <c r="N20" s="52">
        <v>102</v>
      </c>
      <c r="O20" s="52">
        <v>91</v>
      </c>
      <c r="P20" s="52">
        <v>8</v>
      </c>
      <c r="Q20" s="52">
        <v>0</v>
      </c>
      <c r="R20" s="52">
        <v>34</v>
      </c>
      <c r="S20" s="52">
        <v>145</v>
      </c>
      <c r="T20" s="52">
        <v>122</v>
      </c>
      <c r="U20" s="52">
        <v>0</v>
      </c>
      <c r="V20" s="52">
        <v>0</v>
      </c>
      <c r="W20" s="52">
        <v>114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927</v>
      </c>
      <c r="D21" s="52">
        <v>1546</v>
      </c>
      <c r="E21" s="52">
        <v>1025</v>
      </c>
      <c r="F21" s="52">
        <v>648</v>
      </c>
      <c r="G21" s="52">
        <v>894</v>
      </c>
      <c r="H21" s="52">
        <v>783</v>
      </c>
      <c r="I21" s="52">
        <v>179</v>
      </c>
      <c r="J21" s="52">
        <v>456</v>
      </c>
      <c r="K21" s="52">
        <v>996</v>
      </c>
      <c r="L21" s="52">
        <v>2141</v>
      </c>
      <c r="M21" s="52">
        <v>1271</v>
      </c>
      <c r="N21" s="52">
        <v>519</v>
      </c>
      <c r="O21" s="52">
        <v>345</v>
      </c>
      <c r="P21" s="52">
        <v>16</v>
      </c>
      <c r="Q21" s="52">
        <v>0</v>
      </c>
      <c r="R21" s="52">
        <v>290</v>
      </c>
      <c r="S21" s="52">
        <v>953</v>
      </c>
      <c r="T21" s="52">
        <v>740</v>
      </c>
      <c r="U21" s="52">
        <v>0</v>
      </c>
      <c r="V21" s="52">
        <v>0</v>
      </c>
      <c r="W21" s="52">
        <v>131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54</v>
      </c>
      <c r="D22" s="36">
        <v>364</v>
      </c>
      <c r="E22" s="36">
        <v>509</v>
      </c>
      <c r="F22" s="36">
        <v>672</v>
      </c>
      <c r="G22" s="36">
        <v>952</v>
      </c>
      <c r="H22" s="36">
        <v>2238</v>
      </c>
      <c r="I22" s="36">
        <v>1715</v>
      </c>
      <c r="J22" s="36">
        <v>1639</v>
      </c>
      <c r="K22" s="36">
        <v>217</v>
      </c>
      <c r="L22" s="36">
        <v>442</v>
      </c>
      <c r="M22" s="36">
        <v>499</v>
      </c>
      <c r="N22" s="36">
        <v>594</v>
      </c>
      <c r="O22" s="36">
        <v>508</v>
      </c>
      <c r="P22" s="36">
        <v>22</v>
      </c>
      <c r="Q22" s="36">
        <v>0</v>
      </c>
      <c r="R22" s="36">
        <v>136</v>
      </c>
      <c r="S22" s="36">
        <v>380</v>
      </c>
      <c r="T22" s="36">
        <v>284</v>
      </c>
      <c r="U22" s="36">
        <v>0</v>
      </c>
      <c r="V22" s="36">
        <v>0</v>
      </c>
      <c r="W22" s="36">
        <v>687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123</v>
      </c>
      <c r="D26" s="52">
        <v>75</v>
      </c>
      <c r="E26" s="52">
        <v>52</v>
      </c>
      <c r="F26" s="52">
        <v>5</v>
      </c>
      <c r="G26" s="52">
        <v>0</v>
      </c>
      <c r="H26" s="52">
        <v>0</v>
      </c>
      <c r="I26" s="52">
        <v>0</v>
      </c>
      <c r="J26" s="52">
        <v>135</v>
      </c>
      <c r="K26" s="52">
        <v>135</v>
      </c>
      <c r="L26" s="52">
        <v>163</v>
      </c>
      <c r="M26" s="52">
        <v>133</v>
      </c>
      <c r="N26" s="52">
        <v>145</v>
      </c>
      <c r="O26" s="52">
        <v>98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3</v>
      </c>
      <c r="K29" s="52">
        <v>5</v>
      </c>
      <c r="L29" s="52">
        <v>5</v>
      </c>
      <c r="M29" s="52">
        <v>3</v>
      </c>
      <c r="N29" s="52">
        <v>5</v>
      </c>
      <c r="O29" s="52">
        <v>1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</v>
      </c>
      <c r="D31" s="52">
        <v>2</v>
      </c>
      <c r="E31" s="52">
        <v>1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4</v>
      </c>
      <c r="L31" s="52">
        <v>2</v>
      </c>
      <c r="M31" s="52">
        <v>2</v>
      </c>
      <c r="N31" s="52">
        <v>1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118</v>
      </c>
      <c r="D35" s="52">
        <v>73</v>
      </c>
      <c r="E35" s="52">
        <v>51</v>
      </c>
      <c r="F35" s="52">
        <v>5</v>
      </c>
      <c r="G35" s="52">
        <v>0</v>
      </c>
      <c r="H35" s="52">
        <v>0</v>
      </c>
      <c r="I35" s="52">
        <v>0</v>
      </c>
      <c r="J35" s="52">
        <v>135</v>
      </c>
      <c r="K35" s="52">
        <v>131</v>
      </c>
      <c r="L35" s="52">
        <v>161</v>
      </c>
      <c r="M35" s="52">
        <v>131</v>
      </c>
      <c r="N35" s="52">
        <v>144</v>
      </c>
      <c r="O35" s="52">
        <v>98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116</v>
      </c>
      <c r="D40" s="52">
        <v>61</v>
      </c>
      <c r="E40" s="52">
        <v>35</v>
      </c>
      <c r="F40" s="52">
        <v>2</v>
      </c>
      <c r="G40" s="52">
        <v>0</v>
      </c>
      <c r="H40" s="52">
        <v>0</v>
      </c>
      <c r="I40" s="52">
        <v>0</v>
      </c>
      <c r="J40" s="52">
        <v>29</v>
      </c>
      <c r="K40" s="52">
        <v>111</v>
      </c>
      <c r="L40" s="52">
        <v>135</v>
      </c>
      <c r="M40" s="52">
        <v>96</v>
      </c>
      <c r="N40" s="52">
        <v>68</v>
      </c>
      <c r="O40" s="52">
        <v>40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7</v>
      </c>
      <c r="D41" s="36">
        <v>14</v>
      </c>
      <c r="E41" s="36">
        <v>17</v>
      </c>
      <c r="F41" s="36">
        <v>3</v>
      </c>
      <c r="G41" s="36">
        <v>0</v>
      </c>
      <c r="H41" s="36">
        <v>0</v>
      </c>
      <c r="I41" s="36">
        <v>0</v>
      </c>
      <c r="J41" s="36">
        <v>106</v>
      </c>
      <c r="K41" s="36">
        <v>24</v>
      </c>
      <c r="L41" s="36">
        <v>28</v>
      </c>
      <c r="M41" s="36">
        <v>37</v>
      </c>
      <c r="N41" s="36">
        <v>77</v>
      </c>
      <c r="O41" s="36">
        <v>58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233</v>
      </c>
      <c r="H45" s="52">
        <v>124</v>
      </c>
      <c r="I45" s="52">
        <v>126</v>
      </c>
      <c r="J45" s="52">
        <v>408</v>
      </c>
      <c r="K45" s="52">
        <v>411</v>
      </c>
      <c r="L45" s="52">
        <v>805</v>
      </c>
      <c r="M45" s="52">
        <v>500</v>
      </c>
      <c r="N45" s="52">
        <v>335</v>
      </c>
      <c r="O45" s="52">
        <v>290</v>
      </c>
      <c r="P45" s="52">
        <v>578</v>
      </c>
      <c r="Q45" s="52">
        <v>518</v>
      </c>
      <c r="R45" s="52">
        <v>1340</v>
      </c>
      <c r="S45" s="52">
        <v>1085</v>
      </c>
      <c r="T45" s="52">
        <v>1106</v>
      </c>
      <c r="U45" s="52">
        <v>552</v>
      </c>
      <c r="V45" s="52">
        <v>481</v>
      </c>
      <c r="W45" s="52">
        <v>727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2</v>
      </c>
      <c r="H48" s="52">
        <v>2</v>
      </c>
      <c r="I48" s="52">
        <v>3</v>
      </c>
      <c r="J48" s="52">
        <v>10</v>
      </c>
      <c r="K48" s="52">
        <v>16</v>
      </c>
      <c r="L48" s="52">
        <v>25</v>
      </c>
      <c r="M48" s="52">
        <v>13</v>
      </c>
      <c r="N48" s="52">
        <v>12</v>
      </c>
      <c r="O48" s="52">
        <v>4</v>
      </c>
      <c r="P48" s="52">
        <v>12</v>
      </c>
      <c r="Q48" s="52">
        <v>6</v>
      </c>
      <c r="R48" s="52">
        <v>20</v>
      </c>
      <c r="S48" s="52">
        <v>14</v>
      </c>
      <c r="T48" s="52">
        <v>12</v>
      </c>
      <c r="U48" s="52">
        <v>4</v>
      </c>
      <c r="V48" s="52">
        <v>5</v>
      </c>
      <c r="W48" s="52">
        <v>4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225</v>
      </c>
      <c r="H50" s="52">
        <v>119</v>
      </c>
      <c r="I50" s="52">
        <v>121</v>
      </c>
      <c r="J50" s="52">
        <v>393</v>
      </c>
      <c r="K50" s="52">
        <v>396</v>
      </c>
      <c r="L50" s="52">
        <v>775</v>
      </c>
      <c r="M50" s="52">
        <v>480</v>
      </c>
      <c r="N50" s="52">
        <v>316</v>
      </c>
      <c r="O50" s="52">
        <v>278</v>
      </c>
      <c r="P50" s="52">
        <v>543</v>
      </c>
      <c r="Q50" s="52">
        <v>486</v>
      </c>
      <c r="R50" s="52">
        <v>1277</v>
      </c>
      <c r="S50" s="52">
        <v>1033</v>
      </c>
      <c r="T50" s="52">
        <v>1051</v>
      </c>
      <c r="U50" s="52">
        <v>525</v>
      </c>
      <c r="V50" s="52">
        <v>464</v>
      </c>
      <c r="W50" s="52">
        <v>698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8</v>
      </c>
      <c r="H54" s="52">
        <v>5</v>
      </c>
      <c r="I54" s="52">
        <v>5</v>
      </c>
      <c r="J54" s="52">
        <v>15</v>
      </c>
      <c r="K54" s="52">
        <v>15</v>
      </c>
      <c r="L54" s="52">
        <v>30</v>
      </c>
      <c r="M54" s="52">
        <v>20</v>
      </c>
      <c r="N54" s="52">
        <v>19</v>
      </c>
      <c r="O54" s="52">
        <v>12</v>
      </c>
      <c r="P54" s="52">
        <v>35</v>
      </c>
      <c r="Q54" s="52">
        <v>32</v>
      </c>
      <c r="R54" s="52">
        <v>63</v>
      </c>
      <c r="S54" s="52">
        <v>52</v>
      </c>
      <c r="T54" s="52">
        <v>55</v>
      </c>
      <c r="U54" s="52">
        <v>27</v>
      </c>
      <c r="V54" s="52">
        <v>17</v>
      </c>
      <c r="W54" s="52">
        <v>29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113</v>
      </c>
      <c r="H59" s="52">
        <v>32</v>
      </c>
      <c r="I59" s="52">
        <v>12</v>
      </c>
      <c r="J59" s="52">
        <v>89</v>
      </c>
      <c r="K59" s="52">
        <v>338</v>
      </c>
      <c r="L59" s="52">
        <v>667</v>
      </c>
      <c r="M59" s="52">
        <v>359</v>
      </c>
      <c r="N59" s="52">
        <v>156</v>
      </c>
      <c r="O59" s="52">
        <v>117</v>
      </c>
      <c r="P59" s="52">
        <v>250</v>
      </c>
      <c r="Q59" s="52">
        <v>397</v>
      </c>
      <c r="R59" s="52">
        <v>912</v>
      </c>
      <c r="S59" s="52">
        <v>775</v>
      </c>
      <c r="T59" s="52">
        <v>799</v>
      </c>
      <c r="U59" s="52">
        <v>209</v>
      </c>
      <c r="V59" s="52">
        <v>71</v>
      </c>
      <c r="W59" s="52">
        <v>117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120</v>
      </c>
      <c r="H60" s="36">
        <v>92</v>
      </c>
      <c r="I60" s="36">
        <v>114</v>
      </c>
      <c r="J60" s="36">
        <v>319</v>
      </c>
      <c r="K60" s="36">
        <v>73</v>
      </c>
      <c r="L60" s="36">
        <v>138</v>
      </c>
      <c r="M60" s="36">
        <v>141</v>
      </c>
      <c r="N60" s="36">
        <v>179</v>
      </c>
      <c r="O60" s="36">
        <v>173</v>
      </c>
      <c r="P60" s="36">
        <v>328</v>
      </c>
      <c r="Q60" s="36">
        <v>121</v>
      </c>
      <c r="R60" s="36">
        <v>428</v>
      </c>
      <c r="S60" s="36">
        <v>310</v>
      </c>
      <c r="T60" s="36">
        <v>307</v>
      </c>
      <c r="U60" s="36">
        <v>343</v>
      </c>
      <c r="V60" s="36">
        <v>410</v>
      </c>
      <c r="W60" s="36">
        <v>610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2404</v>
      </c>
      <c r="D64" s="52">
        <v>3454</v>
      </c>
      <c r="E64" s="52">
        <v>3899</v>
      </c>
      <c r="F64" s="52">
        <v>4259</v>
      </c>
      <c r="G64" s="52">
        <v>4211</v>
      </c>
      <c r="H64" s="52">
        <v>4805</v>
      </c>
      <c r="I64" s="52">
        <v>4015</v>
      </c>
      <c r="J64" s="52">
        <v>4667</v>
      </c>
      <c r="K64" s="52">
        <v>3071</v>
      </c>
      <c r="L64" s="52">
        <v>3881</v>
      </c>
      <c r="M64" s="52">
        <v>1965</v>
      </c>
      <c r="N64" s="52">
        <v>1621</v>
      </c>
      <c r="O64" s="52">
        <v>2541</v>
      </c>
      <c r="P64" s="52">
        <v>5591</v>
      </c>
      <c r="Q64" s="52">
        <v>7704</v>
      </c>
      <c r="R64" s="52">
        <v>8621</v>
      </c>
      <c r="S64" s="52">
        <v>6178</v>
      </c>
      <c r="T64" s="52">
        <v>7273</v>
      </c>
      <c r="U64" s="52">
        <v>6235</v>
      </c>
      <c r="V64" s="52">
        <v>7482</v>
      </c>
      <c r="W64" s="52">
        <v>12482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11</v>
      </c>
      <c r="F67" s="52">
        <v>22</v>
      </c>
      <c r="G67" s="52">
        <v>39</v>
      </c>
      <c r="H67" s="52">
        <v>69</v>
      </c>
      <c r="I67" s="52">
        <v>90</v>
      </c>
      <c r="J67" s="52">
        <v>110</v>
      </c>
      <c r="K67" s="52">
        <v>121</v>
      </c>
      <c r="L67" s="52">
        <v>120</v>
      </c>
      <c r="M67" s="52">
        <v>49</v>
      </c>
      <c r="N67" s="52">
        <v>60</v>
      </c>
      <c r="O67" s="52">
        <v>37</v>
      </c>
      <c r="P67" s="52">
        <v>121</v>
      </c>
      <c r="Q67" s="52">
        <v>99</v>
      </c>
      <c r="R67" s="52">
        <v>128</v>
      </c>
      <c r="S67" s="52">
        <v>80</v>
      </c>
      <c r="T67" s="52">
        <v>73</v>
      </c>
      <c r="U67" s="52">
        <v>51</v>
      </c>
      <c r="V67" s="52">
        <v>82</v>
      </c>
      <c r="W67" s="52">
        <v>76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2201</v>
      </c>
      <c r="D69" s="52">
        <v>3275</v>
      </c>
      <c r="E69" s="52">
        <v>3714</v>
      </c>
      <c r="F69" s="52">
        <v>4034</v>
      </c>
      <c r="G69" s="52">
        <v>3939</v>
      </c>
      <c r="H69" s="52">
        <v>4350</v>
      </c>
      <c r="I69" s="52">
        <v>3769</v>
      </c>
      <c r="J69" s="52">
        <v>4441</v>
      </c>
      <c r="K69" s="52">
        <v>2879</v>
      </c>
      <c r="L69" s="52">
        <v>3672</v>
      </c>
      <c r="M69" s="52">
        <v>1804</v>
      </c>
      <c r="N69" s="52">
        <v>1479</v>
      </c>
      <c r="O69" s="52">
        <v>2336</v>
      </c>
      <c r="P69" s="52">
        <v>5115</v>
      </c>
      <c r="Q69" s="52">
        <v>7345</v>
      </c>
      <c r="R69" s="52">
        <v>8267</v>
      </c>
      <c r="S69" s="52">
        <v>5883</v>
      </c>
      <c r="T69" s="52">
        <v>6901</v>
      </c>
      <c r="U69" s="52">
        <v>5939</v>
      </c>
      <c r="V69" s="52">
        <v>7203</v>
      </c>
      <c r="W69" s="52">
        <v>11972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203</v>
      </c>
      <c r="D73" s="52">
        <v>179</v>
      </c>
      <c r="E73" s="52">
        <v>185</v>
      </c>
      <c r="F73" s="52">
        <v>225</v>
      </c>
      <c r="G73" s="52">
        <v>272</v>
      </c>
      <c r="H73" s="52">
        <v>455</v>
      </c>
      <c r="I73" s="52">
        <v>246</v>
      </c>
      <c r="J73" s="52">
        <v>226</v>
      </c>
      <c r="K73" s="52">
        <v>192</v>
      </c>
      <c r="L73" s="52">
        <v>209</v>
      </c>
      <c r="M73" s="52">
        <v>161</v>
      </c>
      <c r="N73" s="52">
        <v>142</v>
      </c>
      <c r="O73" s="52">
        <v>205</v>
      </c>
      <c r="P73" s="52">
        <v>476</v>
      </c>
      <c r="Q73" s="52">
        <v>359</v>
      </c>
      <c r="R73" s="52">
        <v>354</v>
      </c>
      <c r="S73" s="52">
        <v>295</v>
      </c>
      <c r="T73" s="52">
        <v>372</v>
      </c>
      <c r="U73" s="52">
        <v>296</v>
      </c>
      <c r="V73" s="52">
        <v>279</v>
      </c>
      <c r="W73" s="52">
        <v>510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2230</v>
      </c>
      <c r="D78" s="52">
        <v>3301</v>
      </c>
      <c r="E78" s="52">
        <v>3785</v>
      </c>
      <c r="F78" s="52">
        <v>4176</v>
      </c>
      <c r="G78" s="52">
        <v>4068</v>
      </c>
      <c r="H78" s="52">
        <v>4497</v>
      </c>
      <c r="I78" s="52">
        <v>3803</v>
      </c>
      <c r="J78" s="52">
        <v>4462</v>
      </c>
      <c r="K78" s="52">
        <v>2921</v>
      </c>
      <c r="L78" s="52">
        <v>3721</v>
      </c>
      <c r="M78" s="52">
        <v>1886</v>
      </c>
      <c r="N78" s="52">
        <v>1556</v>
      </c>
      <c r="O78" s="52">
        <v>2424</v>
      </c>
      <c r="P78" s="52">
        <v>5169</v>
      </c>
      <c r="Q78" s="52">
        <v>7234</v>
      </c>
      <c r="R78" s="52">
        <v>8257</v>
      </c>
      <c r="S78" s="52">
        <v>5935</v>
      </c>
      <c r="T78" s="52">
        <v>6999</v>
      </c>
      <c r="U78" s="52">
        <v>5999</v>
      </c>
      <c r="V78" s="52">
        <v>7258</v>
      </c>
      <c r="W78" s="52">
        <v>12005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174</v>
      </c>
      <c r="D79" s="36">
        <v>153</v>
      </c>
      <c r="E79" s="36">
        <v>114</v>
      </c>
      <c r="F79" s="36">
        <v>83</v>
      </c>
      <c r="G79" s="36">
        <v>143</v>
      </c>
      <c r="H79" s="36">
        <v>308</v>
      </c>
      <c r="I79" s="36">
        <v>212</v>
      </c>
      <c r="J79" s="36">
        <v>205</v>
      </c>
      <c r="K79" s="36">
        <v>150</v>
      </c>
      <c r="L79" s="36">
        <v>160</v>
      </c>
      <c r="M79" s="36">
        <v>79</v>
      </c>
      <c r="N79" s="36">
        <v>65</v>
      </c>
      <c r="O79" s="36">
        <v>117</v>
      </c>
      <c r="P79" s="36">
        <v>422</v>
      </c>
      <c r="Q79" s="36">
        <v>470</v>
      </c>
      <c r="R79" s="36">
        <v>364</v>
      </c>
      <c r="S79" s="36">
        <v>243</v>
      </c>
      <c r="T79" s="36">
        <v>274</v>
      </c>
      <c r="U79" s="36">
        <v>236</v>
      </c>
      <c r="V79" s="36">
        <v>224</v>
      </c>
      <c r="W79" s="36">
        <v>477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8638</v>
      </c>
      <c r="D83" s="52">
        <v>8888</v>
      </c>
      <c r="E83" s="52">
        <v>11160</v>
      </c>
      <c r="F83" s="52">
        <v>13172</v>
      </c>
      <c r="G83" s="52">
        <v>13738</v>
      </c>
      <c r="H83" s="52">
        <v>17998</v>
      </c>
      <c r="I83" s="52">
        <v>13267</v>
      </c>
      <c r="J83" s="52">
        <v>26688</v>
      </c>
      <c r="K83" s="52">
        <v>12888</v>
      </c>
      <c r="L83" s="52">
        <v>19833</v>
      </c>
      <c r="M83" s="52">
        <v>11592</v>
      </c>
      <c r="N83" s="52">
        <v>13174</v>
      </c>
      <c r="O83" s="52">
        <v>15382</v>
      </c>
      <c r="P83" s="52">
        <v>10648</v>
      </c>
      <c r="Q83" s="52">
        <v>7504</v>
      </c>
      <c r="R83" s="52">
        <v>4150</v>
      </c>
      <c r="S83" s="52">
        <v>5375</v>
      </c>
      <c r="T83" s="52">
        <v>10130</v>
      </c>
      <c r="U83" s="52">
        <v>10311</v>
      </c>
      <c r="V83" s="52">
        <v>8882</v>
      </c>
      <c r="W83" s="52">
        <v>19031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1</v>
      </c>
      <c r="E86" s="52">
        <v>30</v>
      </c>
      <c r="F86" s="52">
        <v>66</v>
      </c>
      <c r="G86" s="52">
        <v>126</v>
      </c>
      <c r="H86" s="52">
        <v>259</v>
      </c>
      <c r="I86" s="52">
        <v>299</v>
      </c>
      <c r="J86" s="52">
        <v>632</v>
      </c>
      <c r="K86" s="52">
        <v>508</v>
      </c>
      <c r="L86" s="52">
        <v>612</v>
      </c>
      <c r="M86" s="52">
        <v>290</v>
      </c>
      <c r="N86" s="52">
        <v>485</v>
      </c>
      <c r="O86" s="52">
        <v>226</v>
      </c>
      <c r="P86" s="52">
        <v>232</v>
      </c>
      <c r="Q86" s="52">
        <v>97</v>
      </c>
      <c r="R86" s="52">
        <v>61</v>
      </c>
      <c r="S86" s="52">
        <v>70</v>
      </c>
      <c r="T86" s="52">
        <v>102</v>
      </c>
      <c r="U86" s="52">
        <v>85</v>
      </c>
      <c r="V86" s="52">
        <v>98</v>
      </c>
      <c r="W86" s="52">
        <v>116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4039</v>
      </c>
      <c r="D88" s="52">
        <v>3579</v>
      </c>
      <c r="E88" s="52">
        <v>1037</v>
      </c>
      <c r="F88" s="52">
        <v>219</v>
      </c>
      <c r="G88" s="52">
        <v>914</v>
      </c>
      <c r="H88" s="52">
        <v>1719</v>
      </c>
      <c r="I88" s="52">
        <v>9722</v>
      </c>
      <c r="J88" s="52">
        <v>15078</v>
      </c>
      <c r="K88" s="52">
        <v>10264</v>
      </c>
      <c r="L88" s="52">
        <v>12094</v>
      </c>
      <c r="M88" s="52">
        <v>7950</v>
      </c>
      <c r="N88" s="52">
        <v>7204</v>
      </c>
      <c r="O88" s="52">
        <v>9077</v>
      </c>
      <c r="P88" s="52">
        <v>2380</v>
      </c>
      <c r="Q88" s="52">
        <v>2456</v>
      </c>
      <c r="R88" s="52">
        <v>1346</v>
      </c>
      <c r="S88" s="52">
        <v>2923</v>
      </c>
      <c r="T88" s="52">
        <v>4521</v>
      </c>
      <c r="U88" s="52">
        <v>6257</v>
      </c>
      <c r="V88" s="52">
        <v>7066</v>
      </c>
      <c r="W88" s="52">
        <v>10720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176</v>
      </c>
      <c r="D92" s="52">
        <v>152</v>
      </c>
      <c r="E92" s="52">
        <v>99</v>
      </c>
      <c r="F92" s="52">
        <v>43</v>
      </c>
      <c r="G92" s="52">
        <v>81</v>
      </c>
      <c r="H92" s="52">
        <v>108</v>
      </c>
      <c r="I92" s="52">
        <v>24</v>
      </c>
      <c r="J92" s="52">
        <v>28</v>
      </c>
      <c r="K92" s="52">
        <v>85</v>
      </c>
      <c r="L92" s="52">
        <v>113</v>
      </c>
      <c r="M92" s="52">
        <v>48</v>
      </c>
      <c r="N92" s="52">
        <v>33</v>
      </c>
      <c r="O92" s="52">
        <v>26</v>
      </c>
      <c r="P92" s="52">
        <v>27</v>
      </c>
      <c r="Q92" s="52">
        <v>32</v>
      </c>
      <c r="R92" s="52">
        <v>36</v>
      </c>
      <c r="S92" s="52">
        <v>44</v>
      </c>
      <c r="T92" s="52">
        <v>75</v>
      </c>
      <c r="U92" s="52">
        <v>52</v>
      </c>
      <c r="V92" s="52">
        <v>26</v>
      </c>
      <c r="W92" s="52">
        <v>79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4423</v>
      </c>
      <c r="D96" s="52">
        <v>5157</v>
      </c>
      <c r="E96" s="52">
        <v>10024</v>
      </c>
      <c r="F96" s="52">
        <v>12910</v>
      </c>
      <c r="G96" s="52">
        <v>12743</v>
      </c>
      <c r="H96" s="52">
        <v>16171</v>
      </c>
      <c r="I96" s="52">
        <v>3521</v>
      </c>
      <c r="J96" s="52">
        <v>11582</v>
      </c>
      <c r="K96" s="52">
        <v>2539</v>
      </c>
      <c r="L96" s="52">
        <v>7626</v>
      </c>
      <c r="M96" s="52">
        <v>3594</v>
      </c>
      <c r="N96" s="52">
        <v>5937</v>
      </c>
      <c r="O96" s="52">
        <v>6279</v>
      </c>
      <c r="P96" s="52">
        <v>8241</v>
      </c>
      <c r="Q96" s="52">
        <v>5016</v>
      </c>
      <c r="R96" s="52">
        <v>2768</v>
      </c>
      <c r="S96" s="52">
        <v>2408</v>
      </c>
      <c r="T96" s="52">
        <v>5534</v>
      </c>
      <c r="U96" s="52">
        <v>4002</v>
      </c>
      <c r="V96" s="52">
        <v>1790</v>
      </c>
      <c r="W96" s="52">
        <v>8232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381</v>
      </c>
      <c r="D101" s="52">
        <v>586</v>
      </c>
      <c r="E101" s="52">
        <v>864</v>
      </c>
      <c r="F101" s="52">
        <v>1078</v>
      </c>
      <c r="G101" s="52">
        <v>1173</v>
      </c>
      <c r="H101" s="52">
        <v>1549</v>
      </c>
      <c r="I101" s="52">
        <v>822</v>
      </c>
      <c r="J101" s="52">
        <v>4421</v>
      </c>
      <c r="K101" s="52">
        <v>2957</v>
      </c>
      <c r="L101" s="52">
        <v>3864</v>
      </c>
      <c r="M101" s="52">
        <v>2161</v>
      </c>
      <c r="N101" s="52">
        <v>2225</v>
      </c>
      <c r="O101" s="52">
        <v>3410</v>
      </c>
      <c r="P101" s="52">
        <v>3056</v>
      </c>
      <c r="Q101" s="52">
        <v>2841</v>
      </c>
      <c r="R101" s="52">
        <v>1064</v>
      </c>
      <c r="S101" s="52">
        <v>1163</v>
      </c>
      <c r="T101" s="52">
        <v>772</v>
      </c>
      <c r="U101" s="52">
        <v>1475</v>
      </c>
      <c r="V101" s="52">
        <v>2121</v>
      </c>
      <c r="W101" s="52">
        <v>6717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7802</v>
      </c>
      <c r="D102" s="52">
        <v>6722</v>
      </c>
      <c r="E102" s="52">
        <v>6883</v>
      </c>
      <c r="F102" s="52">
        <v>5941</v>
      </c>
      <c r="G102" s="52">
        <v>6085</v>
      </c>
      <c r="H102" s="52">
        <v>4262</v>
      </c>
      <c r="I102" s="52">
        <v>1174</v>
      </c>
      <c r="J102" s="52">
        <v>4848</v>
      </c>
      <c r="K102" s="52">
        <v>8157</v>
      </c>
      <c r="L102" s="52">
        <v>13234</v>
      </c>
      <c r="M102" s="52">
        <v>6773</v>
      </c>
      <c r="N102" s="52">
        <v>5102</v>
      </c>
      <c r="O102" s="52">
        <v>4836</v>
      </c>
      <c r="P102" s="52">
        <v>3286</v>
      </c>
      <c r="Q102" s="52">
        <v>3574</v>
      </c>
      <c r="R102" s="52">
        <v>2101</v>
      </c>
      <c r="S102" s="52">
        <v>3010</v>
      </c>
      <c r="T102" s="52">
        <v>6762</v>
      </c>
      <c r="U102" s="52">
        <v>3345</v>
      </c>
      <c r="V102" s="52">
        <v>994</v>
      </c>
      <c r="W102" s="52">
        <v>1975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455</v>
      </c>
      <c r="D103" s="36">
        <v>1580</v>
      </c>
      <c r="E103" s="36">
        <v>3413</v>
      </c>
      <c r="F103" s="36">
        <v>6153</v>
      </c>
      <c r="G103" s="36">
        <v>6480</v>
      </c>
      <c r="H103" s="36">
        <v>12187</v>
      </c>
      <c r="I103" s="36">
        <v>11271</v>
      </c>
      <c r="J103" s="36">
        <v>17419</v>
      </c>
      <c r="K103" s="36">
        <v>1774</v>
      </c>
      <c r="L103" s="36">
        <v>2735</v>
      </c>
      <c r="M103" s="36">
        <v>2658</v>
      </c>
      <c r="N103" s="36">
        <v>5847</v>
      </c>
      <c r="O103" s="36">
        <v>7136</v>
      </c>
      <c r="P103" s="36">
        <v>4306</v>
      </c>
      <c r="Q103" s="36">
        <v>1089</v>
      </c>
      <c r="R103" s="36">
        <v>985</v>
      </c>
      <c r="S103" s="36">
        <v>1202</v>
      </c>
      <c r="T103" s="36">
        <v>2596</v>
      </c>
      <c r="U103" s="36">
        <v>5491</v>
      </c>
      <c r="V103" s="36">
        <v>5767</v>
      </c>
      <c r="W103" s="36">
        <v>10339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20401</v>
      </c>
      <c r="D126" s="52">
        <v>18020</v>
      </c>
      <c r="E126" s="52">
        <v>15477</v>
      </c>
      <c r="F126" s="52">
        <v>13152</v>
      </c>
      <c r="G126" s="52">
        <v>11409</v>
      </c>
      <c r="H126" s="52">
        <v>4601</v>
      </c>
      <c r="I126" s="52">
        <v>10587</v>
      </c>
      <c r="J126" s="52">
        <v>30869</v>
      </c>
      <c r="K126" s="52">
        <v>12957</v>
      </c>
      <c r="L126" s="52">
        <v>21334</v>
      </c>
      <c r="M126" s="52">
        <v>14940</v>
      </c>
      <c r="N126" s="52">
        <v>14159</v>
      </c>
      <c r="O126" s="52">
        <v>21820</v>
      </c>
      <c r="P126" s="52">
        <v>10130</v>
      </c>
      <c r="Q126" s="52">
        <v>18631</v>
      </c>
      <c r="R126" s="52">
        <v>20547</v>
      </c>
      <c r="S126" s="52">
        <v>13044</v>
      </c>
      <c r="T126" s="52">
        <v>7080</v>
      </c>
      <c r="U126" s="52">
        <v>9576</v>
      </c>
      <c r="V126" s="52">
        <v>8736</v>
      </c>
      <c r="W126" s="52">
        <v>30478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2</v>
      </c>
      <c r="E129" s="52">
        <v>42</v>
      </c>
      <c r="F129" s="52">
        <v>66</v>
      </c>
      <c r="G129" s="52">
        <v>105</v>
      </c>
      <c r="H129" s="52">
        <v>66</v>
      </c>
      <c r="I129" s="52">
        <v>239</v>
      </c>
      <c r="J129" s="52">
        <v>731</v>
      </c>
      <c r="K129" s="52">
        <v>511</v>
      </c>
      <c r="L129" s="52">
        <v>659</v>
      </c>
      <c r="M129" s="52">
        <v>374</v>
      </c>
      <c r="N129" s="52">
        <v>521</v>
      </c>
      <c r="O129" s="52">
        <v>320</v>
      </c>
      <c r="P129" s="52">
        <v>221</v>
      </c>
      <c r="Q129" s="52">
        <v>241</v>
      </c>
      <c r="R129" s="52">
        <v>304</v>
      </c>
      <c r="S129" s="52">
        <v>168</v>
      </c>
      <c r="T129" s="52">
        <v>70</v>
      </c>
      <c r="U129" s="52">
        <v>79</v>
      </c>
      <c r="V129" s="52">
        <v>95</v>
      </c>
      <c r="W129" s="52">
        <v>185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19401</v>
      </c>
      <c r="D131" s="52">
        <v>17535</v>
      </c>
      <c r="E131" s="52">
        <v>15138</v>
      </c>
      <c r="F131" s="52">
        <v>12694</v>
      </c>
      <c r="G131" s="52">
        <v>10677</v>
      </c>
      <c r="H131" s="52">
        <v>2961</v>
      </c>
      <c r="I131" s="52">
        <v>8208</v>
      </c>
      <c r="J131" s="52">
        <v>30869</v>
      </c>
      <c r="K131" s="52">
        <v>12957</v>
      </c>
      <c r="L131" s="52">
        <v>21334</v>
      </c>
      <c r="M131" s="52">
        <v>12470</v>
      </c>
      <c r="N131" s="52">
        <v>13921</v>
      </c>
      <c r="O131" s="52">
        <v>21820</v>
      </c>
      <c r="P131" s="52">
        <v>9881</v>
      </c>
      <c r="Q131" s="52">
        <v>17308</v>
      </c>
      <c r="R131" s="52">
        <v>20125</v>
      </c>
      <c r="S131" s="52">
        <v>12596</v>
      </c>
      <c r="T131" s="52">
        <v>6307</v>
      </c>
      <c r="U131" s="52">
        <v>8679</v>
      </c>
      <c r="V131" s="52">
        <v>7260</v>
      </c>
      <c r="W131" s="52">
        <v>30478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1000</v>
      </c>
      <c r="D135" s="52">
        <v>485</v>
      </c>
      <c r="E135" s="52">
        <v>339</v>
      </c>
      <c r="F135" s="52">
        <v>458</v>
      </c>
      <c r="G135" s="52">
        <v>732</v>
      </c>
      <c r="H135" s="52">
        <v>1640</v>
      </c>
      <c r="I135" s="52">
        <v>2379</v>
      </c>
      <c r="J135" s="52">
        <v>0</v>
      </c>
      <c r="K135" s="52">
        <v>0</v>
      </c>
      <c r="L135" s="52">
        <v>0</v>
      </c>
      <c r="M135" s="52">
        <v>2470</v>
      </c>
      <c r="N135" s="52">
        <v>238</v>
      </c>
      <c r="O135" s="52">
        <v>0</v>
      </c>
      <c r="P135" s="52">
        <v>249</v>
      </c>
      <c r="Q135" s="52">
        <v>1323</v>
      </c>
      <c r="R135" s="52">
        <v>422</v>
      </c>
      <c r="S135" s="52">
        <v>448</v>
      </c>
      <c r="T135" s="52">
        <v>773</v>
      </c>
      <c r="U135" s="52">
        <v>897</v>
      </c>
      <c r="V135" s="52">
        <v>1476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19278</v>
      </c>
      <c r="D140" s="52">
        <v>14590</v>
      </c>
      <c r="E140" s="52">
        <v>10346</v>
      </c>
      <c r="F140" s="52">
        <v>6461</v>
      </c>
      <c r="G140" s="52">
        <v>5526</v>
      </c>
      <c r="H140" s="52">
        <v>1192</v>
      </c>
      <c r="I140" s="52">
        <v>998</v>
      </c>
      <c r="J140" s="52">
        <v>6720</v>
      </c>
      <c r="K140" s="52">
        <v>10642</v>
      </c>
      <c r="L140" s="52">
        <v>17681</v>
      </c>
      <c r="M140" s="52">
        <v>10729</v>
      </c>
      <c r="N140" s="52">
        <v>6598</v>
      </c>
      <c r="O140" s="52">
        <v>8814</v>
      </c>
      <c r="P140" s="52">
        <v>4385</v>
      </c>
      <c r="Q140" s="52">
        <v>14280</v>
      </c>
      <c r="R140" s="52">
        <v>13988</v>
      </c>
      <c r="S140" s="52">
        <v>9322</v>
      </c>
      <c r="T140" s="52">
        <v>5116</v>
      </c>
      <c r="U140" s="52">
        <v>3625</v>
      </c>
      <c r="V140" s="52">
        <v>1284</v>
      </c>
      <c r="W140" s="52">
        <v>4888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1123</v>
      </c>
      <c r="D141" s="36">
        <v>3430</v>
      </c>
      <c r="E141" s="36">
        <v>5131</v>
      </c>
      <c r="F141" s="36">
        <v>6691</v>
      </c>
      <c r="G141" s="36">
        <v>5883</v>
      </c>
      <c r="H141" s="36">
        <v>3409</v>
      </c>
      <c r="I141" s="36">
        <v>9589</v>
      </c>
      <c r="J141" s="36">
        <v>24149</v>
      </c>
      <c r="K141" s="36">
        <v>2315</v>
      </c>
      <c r="L141" s="36">
        <v>3653</v>
      </c>
      <c r="M141" s="36">
        <v>4211</v>
      </c>
      <c r="N141" s="36">
        <v>7561</v>
      </c>
      <c r="O141" s="36">
        <v>13006</v>
      </c>
      <c r="P141" s="36">
        <v>5745</v>
      </c>
      <c r="Q141" s="36">
        <v>4351</v>
      </c>
      <c r="R141" s="36">
        <v>6559</v>
      </c>
      <c r="S141" s="36">
        <v>3722</v>
      </c>
      <c r="T141" s="36">
        <v>1964</v>
      </c>
      <c r="U141" s="36">
        <v>5951</v>
      </c>
      <c r="V141" s="36">
        <v>7452</v>
      </c>
      <c r="W141" s="36">
        <v>25590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1235</v>
      </c>
      <c r="P145" s="52">
        <v>2311</v>
      </c>
      <c r="Q145" s="52">
        <v>3251</v>
      </c>
      <c r="R145" s="52">
        <v>4117</v>
      </c>
      <c r="S145" s="52">
        <v>3920</v>
      </c>
      <c r="T145" s="52">
        <v>4426</v>
      </c>
      <c r="U145" s="52">
        <v>4194</v>
      </c>
      <c r="V145" s="52">
        <v>4929</v>
      </c>
      <c r="W145" s="52">
        <v>13744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77</v>
      </c>
      <c r="P147" s="52">
        <v>168</v>
      </c>
      <c r="Q147" s="52">
        <v>255</v>
      </c>
      <c r="R147" s="52">
        <v>350</v>
      </c>
      <c r="S147" s="52">
        <v>349</v>
      </c>
      <c r="T147" s="52">
        <v>415</v>
      </c>
      <c r="U147" s="52">
        <v>346</v>
      </c>
      <c r="V147" s="52">
        <v>507</v>
      </c>
      <c r="W147" s="52">
        <v>831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5</v>
      </c>
      <c r="P149" s="52">
        <v>7</v>
      </c>
      <c r="Q149" s="52">
        <v>20</v>
      </c>
      <c r="R149" s="52">
        <v>53</v>
      </c>
      <c r="S149" s="52">
        <v>71</v>
      </c>
      <c r="T149" s="52">
        <v>59</v>
      </c>
      <c r="U149" s="52">
        <v>54</v>
      </c>
      <c r="V149" s="52">
        <v>70</v>
      </c>
      <c r="W149" s="52">
        <v>131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1230</v>
      </c>
      <c r="P153" s="52">
        <v>2304</v>
      </c>
      <c r="Q153" s="52">
        <v>3231</v>
      </c>
      <c r="R153" s="52">
        <v>4064</v>
      </c>
      <c r="S153" s="52">
        <v>3849</v>
      </c>
      <c r="T153" s="52">
        <v>4367</v>
      </c>
      <c r="U153" s="52">
        <v>4140</v>
      </c>
      <c r="V153" s="52">
        <v>4859</v>
      </c>
      <c r="W153" s="52">
        <v>13613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499</v>
      </c>
      <c r="P158" s="52">
        <v>1000</v>
      </c>
      <c r="Q158" s="52">
        <v>2492</v>
      </c>
      <c r="R158" s="52">
        <v>2803</v>
      </c>
      <c r="S158" s="52">
        <v>2801</v>
      </c>
      <c r="T158" s="52">
        <v>3198</v>
      </c>
      <c r="U158" s="52">
        <v>1588</v>
      </c>
      <c r="V158" s="52">
        <v>725</v>
      </c>
      <c r="W158" s="52">
        <v>2204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736</v>
      </c>
      <c r="P159" s="36">
        <v>1311</v>
      </c>
      <c r="Q159" s="36">
        <v>759</v>
      </c>
      <c r="R159" s="36">
        <v>1314</v>
      </c>
      <c r="S159" s="36">
        <v>1119</v>
      </c>
      <c r="T159" s="36">
        <v>1228</v>
      </c>
      <c r="U159" s="36">
        <v>2606</v>
      </c>
      <c r="V159" s="36">
        <v>4204</v>
      </c>
      <c r="W159" s="36">
        <v>11540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46</v>
      </c>
      <c r="D163" s="52">
        <v>65</v>
      </c>
      <c r="E163" s="52">
        <v>113</v>
      </c>
      <c r="F163" s="52">
        <v>256</v>
      </c>
      <c r="G163" s="52">
        <v>520</v>
      </c>
      <c r="H163" s="52">
        <v>1062</v>
      </c>
      <c r="I163" s="52">
        <v>845</v>
      </c>
      <c r="J163" s="52">
        <v>1016</v>
      </c>
      <c r="K163" s="52">
        <v>424</v>
      </c>
      <c r="L163" s="52">
        <v>391</v>
      </c>
      <c r="M163" s="52">
        <v>282</v>
      </c>
      <c r="N163" s="52">
        <v>358</v>
      </c>
      <c r="O163" s="52">
        <v>779</v>
      </c>
      <c r="P163" s="52">
        <v>1827</v>
      </c>
      <c r="Q163" s="52">
        <v>864</v>
      </c>
      <c r="R163" s="52">
        <v>234</v>
      </c>
      <c r="S163" s="52">
        <v>253</v>
      </c>
      <c r="T163" s="52">
        <v>87</v>
      </c>
      <c r="U163" s="52">
        <v>294</v>
      </c>
      <c r="V163" s="52">
        <v>290</v>
      </c>
      <c r="W163" s="52">
        <v>3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1</v>
      </c>
      <c r="G165" s="52">
        <v>5</v>
      </c>
      <c r="H165" s="52">
        <v>15</v>
      </c>
      <c r="I165" s="52">
        <v>19</v>
      </c>
      <c r="J165" s="52">
        <v>31</v>
      </c>
      <c r="K165" s="52">
        <v>17</v>
      </c>
      <c r="L165" s="52">
        <v>18</v>
      </c>
      <c r="M165" s="52">
        <v>15</v>
      </c>
      <c r="N165" s="52">
        <v>21</v>
      </c>
      <c r="O165" s="52">
        <v>49</v>
      </c>
      <c r="P165" s="52">
        <v>130</v>
      </c>
      <c r="Q165" s="52">
        <v>56</v>
      </c>
      <c r="R165" s="52">
        <v>18</v>
      </c>
      <c r="S165" s="52">
        <v>17</v>
      </c>
      <c r="T165" s="52">
        <v>4</v>
      </c>
      <c r="U165" s="52">
        <v>12</v>
      </c>
      <c r="V165" s="52">
        <v>16</v>
      </c>
      <c r="W165" s="52">
        <v>0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</v>
      </c>
      <c r="D167" s="52">
        <v>2</v>
      </c>
      <c r="E167" s="52">
        <v>1</v>
      </c>
      <c r="F167" s="52">
        <v>1</v>
      </c>
      <c r="G167" s="52">
        <v>3</v>
      </c>
      <c r="H167" s="52">
        <v>7</v>
      </c>
      <c r="I167" s="52">
        <v>6</v>
      </c>
      <c r="J167" s="52">
        <v>2</v>
      </c>
      <c r="K167" s="52">
        <v>14</v>
      </c>
      <c r="L167" s="52">
        <v>6</v>
      </c>
      <c r="M167" s="52">
        <v>4</v>
      </c>
      <c r="N167" s="52">
        <v>2</v>
      </c>
      <c r="O167" s="52">
        <v>3</v>
      </c>
      <c r="P167" s="52">
        <v>6</v>
      </c>
      <c r="Q167" s="52">
        <v>5</v>
      </c>
      <c r="R167" s="52">
        <v>3</v>
      </c>
      <c r="S167" s="52">
        <v>5</v>
      </c>
      <c r="T167" s="52">
        <v>1</v>
      </c>
      <c r="U167" s="52">
        <v>4</v>
      </c>
      <c r="V167" s="52">
        <v>4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44</v>
      </c>
      <c r="D171" s="52">
        <v>63</v>
      </c>
      <c r="E171" s="52">
        <v>112</v>
      </c>
      <c r="F171" s="52">
        <v>255</v>
      </c>
      <c r="G171" s="52">
        <v>517</v>
      </c>
      <c r="H171" s="52">
        <v>1055</v>
      </c>
      <c r="I171" s="52">
        <v>839</v>
      </c>
      <c r="J171" s="52">
        <v>1014</v>
      </c>
      <c r="K171" s="52">
        <v>410</v>
      </c>
      <c r="L171" s="52">
        <v>385</v>
      </c>
      <c r="M171" s="52">
        <v>278</v>
      </c>
      <c r="N171" s="52">
        <v>356</v>
      </c>
      <c r="O171" s="52">
        <v>776</v>
      </c>
      <c r="P171" s="52">
        <v>1821</v>
      </c>
      <c r="Q171" s="52">
        <v>859</v>
      </c>
      <c r="R171" s="52">
        <v>231</v>
      </c>
      <c r="S171" s="52">
        <v>248</v>
      </c>
      <c r="T171" s="52">
        <v>86</v>
      </c>
      <c r="U171" s="52">
        <v>290</v>
      </c>
      <c r="V171" s="52">
        <v>286</v>
      </c>
      <c r="W171" s="52">
        <v>3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43</v>
      </c>
      <c r="D176" s="52">
        <v>53</v>
      </c>
      <c r="E176" s="52">
        <v>76</v>
      </c>
      <c r="F176" s="52">
        <v>126</v>
      </c>
      <c r="G176" s="52">
        <v>252</v>
      </c>
      <c r="H176" s="52">
        <v>275</v>
      </c>
      <c r="I176" s="52">
        <v>80</v>
      </c>
      <c r="J176" s="52">
        <v>221</v>
      </c>
      <c r="K176" s="52">
        <v>348</v>
      </c>
      <c r="L176" s="52">
        <v>324</v>
      </c>
      <c r="M176" s="52">
        <v>203</v>
      </c>
      <c r="N176" s="52">
        <v>167</v>
      </c>
      <c r="O176" s="52">
        <v>315</v>
      </c>
      <c r="P176" s="52">
        <v>791</v>
      </c>
      <c r="Q176" s="52">
        <v>662</v>
      </c>
      <c r="R176" s="52">
        <v>159</v>
      </c>
      <c r="S176" s="52">
        <v>181</v>
      </c>
      <c r="T176" s="52">
        <v>63</v>
      </c>
      <c r="U176" s="52">
        <v>111</v>
      </c>
      <c r="V176" s="52">
        <v>43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</v>
      </c>
      <c r="D177" s="36">
        <v>12</v>
      </c>
      <c r="E177" s="36">
        <v>37</v>
      </c>
      <c r="F177" s="36">
        <v>130</v>
      </c>
      <c r="G177" s="36">
        <v>268</v>
      </c>
      <c r="H177" s="36">
        <v>787</v>
      </c>
      <c r="I177" s="36">
        <v>765</v>
      </c>
      <c r="J177" s="36">
        <v>795</v>
      </c>
      <c r="K177" s="36">
        <v>76</v>
      </c>
      <c r="L177" s="36">
        <v>67</v>
      </c>
      <c r="M177" s="36">
        <v>79</v>
      </c>
      <c r="N177" s="36">
        <v>191</v>
      </c>
      <c r="O177" s="36">
        <v>464</v>
      </c>
      <c r="P177" s="36">
        <v>1036</v>
      </c>
      <c r="Q177" s="36">
        <v>202</v>
      </c>
      <c r="R177" s="36">
        <v>75</v>
      </c>
      <c r="S177" s="36">
        <v>72</v>
      </c>
      <c r="T177" s="36">
        <v>24</v>
      </c>
      <c r="U177" s="36">
        <v>183</v>
      </c>
      <c r="V177" s="36">
        <v>247</v>
      </c>
      <c r="W177" s="36">
        <v>3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2149</v>
      </c>
      <c r="D5" s="52">
        <v>4117</v>
      </c>
      <c r="E5" s="52">
        <v>3548</v>
      </c>
      <c r="F5" s="52">
        <v>2891</v>
      </c>
      <c r="G5" s="52">
        <v>3854</v>
      </c>
      <c r="H5" s="52">
        <v>3883</v>
      </c>
      <c r="I5" s="52">
        <v>3977</v>
      </c>
      <c r="J5" s="52">
        <v>2904</v>
      </c>
      <c r="K5" s="52">
        <v>3172</v>
      </c>
      <c r="L5" s="52">
        <v>5350</v>
      </c>
      <c r="M5" s="52">
        <v>5294</v>
      </c>
      <c r="N5" s="52">
        <v>3978</v>
      </c>
      <c r="O5" s="52">
        <v>2129</v>
      </c>
      <c r="P5" s="52">
        <v>29</v>
      </c>
      <c r="Q5" s="52">
        <v>0</v>
      </c>
      <c r="R5" s="52">
        <v>601</v>
      </c>
      <c r="S5" s="52">
        <v>3175</v>
      </c>
      <c r="T5" s="52">
        <v>1935</v>
      </c>
      <c r="U5" s="52">
        <v>0</v>
      </c>
      <c r="V5" s="52">
        <v>0</v>
      </c>
      <c r="W5" s="52">
        <v>884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</v>
      </c>
      <c r="E8" s="52">
        <v>14</v>
      </c>
      <c r="F8" s="52">
        <v>20</v>
      </c>
      <c r="G8" s="52">
        <v>33</v>
      </c>
      <c r="H8" s="52">
        <v>41</v>
      </c>
      <c r="I8" s="52">
        <v>96</v>
      </c>
      <c r="J8" s="52">
        <v>60</v>
      </c>
      <c r="K8" s="52">
        <v>48</v>
      </c>
      <c r="L8" s="52">
        <v>40</v>
      </c>
      <c r="M8" s="52">
        <v>60</v>
      </c>
      <c r="N8" s="52">
        <v>97</v>
      </c>
      <c r="O8" s="52">
        <v>102</v>
      </c>
      <c r="P8" s="52">
        <v>78</v>
      </c>
      <c r="Q8" s="52">
        <v>42</v>
      </c>
      <c r="R8" s="52">
        <v>30</v>
      </c>
      <c r="S8" s="52">
        <v>33</v>
      </c>
      <c r="T8" s="52">
        <v>64</v>
      </c>
      <c r="U8" s="52">
        <v>83</v>
      </c>
      <c r="V8" s="52">
        <v>49</v>
      </c>
      <c r="W8" s="52">
        <v>17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2118</v>
      </c>
      <c r="D10" s="52">
        <f>RES_hhdet_in!D10-RES_hhdet_in_new!D10</f>
        <v>3871</v>
      </c>
      <c r="E10" s="52">
        <f>RES_hhdet_in!E10-RES_hhdet_in_new!E10</f>
        <v>2609</v>
      </c>
      <c r="F10" s="52">
        <f>RES_hhdet_in!F10-RES_hhdet_in_new!F10</f>
        <v>1045</v>
      </c>
      <c r="G10" s="52">
        <f>RES_hhdet_in!G10-RES_hhdet_in_new!G10</f>
        <v>2216</v>
      </c>
      <c r="H10" s="52">
        <f>RES_hhdet_in!H10-RES_hhdet_in_new!H10</f>
        <v>2479</v>
      </c>
      <c r="I10" s="52">
        <f>RES_hhdet_in!I10-RES_hhdet_in_new!I10</f>
        <v>3523</v>
      </c>
      <c r="J10" s="52">
        <f>RES_hhdet_in!J10-RES_hhdet_in_new!J10</f>
        <v>2701</v>
      </c>
      <c r="K10" s="52">
        <f>RES_hhdet_in!K10-RES_hhdet_in_new!K10</f>
        <v>3780</v>
      </c>
      <c r="L10" s="52">
        <f>RES_hhdet_in!L10-RES_hhdet_in_new!L10</f>
        <v>4594</v>
      </c>
      <c r="M10" s="52">
        <f>RES_hhdet_in!M10-RES_hhdet_in_new!M10</f>
        <v>3205</v>
      </c>
      <c r="N10" s="52">
        <f>RES_hhdet_in!N10-RES_hhdet_in_new!N10</f>
        <v>4217</v>
      </c>
      <c r="O10" s="52">
        <f>RES_hhdet_in!O10-RES_hhdet_in_new!O10</f>
        <v>2874</v>
      </c>
      <c r="P10" s="52">
        <f>RES_hhdet_in!P10-RES_hhdet_in_new!P10</f>
        <v>2481</v>
      </c>
      <c r="Q10" s="52">
        <f>RES_hhdet_in!Q10-RES_hhdet_in_new!Q10</f>
        <v>2550</v>
      </c>
      <c r="R10" s="52">
        <f>RES_hhdet_in!R10-RES_hhdet_in_new!R10</f>
        <v>1276</v>
      </c>
      <c r="S10" s="52">
        <f>RES_hhdet_in!S10-RES_hhdet_in_new!S10</f>
        <v>3917</v>
      </c>
      <c r="T10" s="52">
        <f>RES_hhdet_in!T10-RES_hhdet_in_new!T10</f>
        <v>2326</v>
      </c>
      <c r="U10" s="52">
        <f>RES_hhdet_in!U10-RES_hhdet_in_new!U10</f>
        <v>3237</v>
      </c>
      <c r="V10" s="52">
        <f>RES_hhdet_in!V10-RES_hhdet_in_new!V10</f>
        <v>5139</v>
      </c>
      <c r="W10" s="52">
        <f>RES_hhdet_in!W10-RES_hhdet_in_new!W10</f>
        <v>2494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6</v>
      </c>
      <c r="D11" s="52">
        <f>RES_hhdet_in!D11-RES_hhdet_in_new!D11</f>
        <v>11</v>
      </c>
      <c r="E11" s="52">
        <f>RES_hhdet_in!E11-RES_hhdet_in_new!E11</f>
        <v>11</v>
      </c>
      <c r="F11" s="52">
        <f>RES_hhdet_in!F11-RES_hhdet_in_new!F11</f>
        <v>7</v>
      </c>
      <c r="G11" s="52">
        <f>RES_hhdet_in!G11-RES_hhdet_in_new!G11</f>
        <v>11</v>
      </c>
      <c r="H11" s="52">
        <f>RES_hhdet_in!H11-RES_hhdet_in_new!H11</f>
        <v>11</v>
      </c>
      <c r="I11" s="52">
        <f>RES_hhdet_in!I11-RES_hhdet_in_new!I11</f>
        <v>5</v>
      </c>
      <c r="J11" s="52">
        <f>RES_hhdet_in!J11-RES_hhdet_in_new!J11</f>
        <v>2</v>
      </c>
      <c r="K11" s="52">
        <f>RES_hhdet_in!K11-RES_hhdet_in_new!K11</f>
        <v>13</v>
      </c>
      <c r="L11" s="52">
        <f>RES_hhdet_in!L11-RES_hhdet_in_new!L11</f>
        <v>32</v>
      </c>
      <c r="M11" s="52">
        <f>RES_hhdet_in!M11-RES_hhdet_in_new!M11</f>
        <v>54</v>
      </c>
      <c r="N11" s="52">
        <f>RES_hhdet_in!N11-RES_hhdet_in_new!N11</f>
        <v>9</v>
      </c>
      <c r="O11" s="52">
        <f>RES_hhdet_in!O11-RES_hhdet_in_new!O11</f>
        <v>4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2</v>
      </c>
      <c r="S11" s="52">
        <f>RES_hhdet_in!S11-RES_hhdet_in_new!S11</f>
        <v>12</v>
      </c>
      <c r="T11" s="52">
        <f>RES_hhdet_in!T11-RES_hhdet_in_new!T11</f>
        <v>20</v>
      </c>
      <c r="U11" s="52">
        <f>RES_hhdet_in!U11-RES_hhdet_in_new!U11</f>
        <v>16</v>
      </c>
      <c r="V11" s="52">
        <f>RES_hhdet_in!V11-RES_hhdet_in_new!V11</f>
        <v>0</v>
      </c>
      <c r="W11" s="52">
        <f>RES_hhdet_in!W11-RES_hhdet_in_new!W11</f>
        <v>5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164</v>
      </c>
      <c r="D15" s="52">
        <f>RES_hhdet_in!D15-RES_hhdet_in_new!D15</f>
        <v>376</v>
      </c>
      <c r="E15" s="52">
        <f>RES_hhdet_in!E15-RES_hhdet_in_new!E15</f>
        <v>1072</v>
      </c>
      <c r="F15" s="52">
        <f>RES_hhdet_in!F15-RES_hhdet_in_new!F15</f>
        <v>1998</v>
      </c>
      <c r="G15" s="52">
        <f>RES_hhdet_in!G15-RES_hhdet_in_new!G15</f>
        <v>1827</v>
      </c>
      <c r="H15" s="52">
        <f>RES_hhdet_in!H15-RES_hhdet_in_new!H15</f>
        <v>1689</v>
      </c>
      <c r="I15" s="52">
        <f>RES_hhdet_in!I15-RES_hhdet_in_new!I15</f>
        <v>783</v>
      </c>
      <c r="J15" s="52">
        <f>RES_hhdet_in!J15-RES_hhdet_in_new!J15</f>
        <v>825</v>
      </c>
      <c r="K15" s="52">
        <f>RES_hhdet_in!K15-RES_hhdet_in_new!K15</f>
        <v>418</v>
      </c>
      <c r="L15" s="52">
        <f>RES_hhdet_in!L15-RES_hhdet_in_new!L15</f>
        <v>2229</v>
      </c>
      <c r="M15" s="52">
        <f>RES_hhdet_in!M15-RES_hhdet_in_new!M15</f>
        <v>4030</v>
      </c>
      <c r="N15" s="52">
        <f>RES_hhdet_in!N15-RES_hhdet_in_new!N15</f>
        <v>1974</v>
      </c>
      <c r="O15" s="52">
        <f>RES_hhdet_in!O15-RES_hhdet_in_new!O15</f>
        <v>1285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256</v>
      </c>
      <c r="S15" s="52">
        <f>RES_hhdet_in!S15-RES_hhdet_in_new!S15</f>
        <v>677</v>
      </c>
      <c r="T15" s="52">
        <f>RES_hhdet_in!T15-RES_hhdet_in_new!T15</f>
        <v>1620</v>
      </c>
      <c r="U15" s="52">
        <f>RES_hhdet_in!U15-RES_hhdet_in_new!U15</f>
        <v>1316</v>
      </c>
      <c r="V15" s="52">
        <f>RES_hhdet_in!V15-RES_hhdet_in_new!V15</f>
        <v>0</v>
      </c>
      <c r="W15" s="52">
        <f>RES_hhdet_in!W15-RES_hhdet_in_new!W15</f>
        <v>801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665</v>
      </c>
      <c r="D20" s="52">
        <v>949</v>
      </c>
      <c r="E20" s="52">
        <v>786</v>
      </c>
      <c r="F20" s="52">
        <v>660</v>
      </c>
      <c r="G20" s="52">
        <v>821</v>
      </c>
      <c r="H20" s="52">
        <v>925</v>
      </c>
      <c r="I20" s="52">
        <v>755</v>
      </c>
      <c r="J20" s="52">
        <v>902</v>
      </c>
      <c r="K20" s="52">
        <v>1226</v>
      </c>
      <c r="L20" s="52">
        <v>1763</v>
      </c>
      <c r="M20" s="52">
        <v>1497</v>
      </c>
      <c r="N20" s="52">
        <v>1435</v>
      </c>
      <c r="O20" s="52">
        <v>1562</v>
      </c>
      <c r="P20" s="52">
        <v>1308</v>
      </c>
      <c r="Q20" s="52">
        <v>1295</v>
      </c>
      <c r="R20" s="52">
        <v>1370</v>
      </c>
      <c r="S20" s="52">
        <v>1795</v>
      </c>
      <c r="T20" s="52">
        <v>1622</v>
      </c>
      <c r="U20" s="52">
        <v>844</v>
      </c>
      <c r="V20" s="52">
        <v>845</v>
      </c>
      <c r="W20" s="52">
        <v>789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3357</v>
      </c>
      <c r="D21" s="52">
        <v>4247</v>
      </c>
      <c r="E21" s="52">
        <v>3282</v>
      </c>
      <c r="F21" s="52">
        <v>2257</v>
      </c>
      <c r="G21" s="52">
        <v>2822</v>
      </c>
      <c r="H21" s="52">
        <v>1678</v>
      </c>
      <c r="I21" s="52">
        <v>508</v>
      </c>
      <c r="J21" s="52">
        <v>1042</v>
      </c>
      <c r="K21" s="52">
        <v>5114</v>
      </c>
      <c r="L21" s="52">
        <v>7143</v>
      </c>
      <c r="M21" s="52">
        <v>6191</v>
      </c>
      <c r="N21" s="52">
        <v>3475</v>
      </c>
      <c r="O21" s="52">
        <v>2463</v>
      </c>
      <c r="P21" s="52">
        <v>1425</v>
      </c>
      <c r="Q21" s="52">
        <v>2574</v>
      </c>
      <c r="R21" s="52">
        <v>3774</v>
      </c>
      <c r="S21" s="52">
        <v>5264</v>
      </c>
      <c r="T21" s="52">
        <v>4610</v>
      </c>
      <c r="U21" s="52">
        <v>1332</v>
      </c>
      <c r="V21" s="52">
        <v>161</v>
      </c>
      <c r="W21" s="52">
        <v>365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195</v>
      </c>
      <c r="D22" s="36">
        <v>999</v>
      </c>
      <c r="E22" s="36">
        <v>1628</v>
      </c>
      <c r="F22" s="36">
        <v>2337</v>
      </c>
      <c r="G22" s="36">
        <v>3005</v>
      </c>
      <c r="H22" s="36">
        <v>4801</v>
      </c>
      <c r="I22" s="36">
        <v>4881</v>
      </c>
      <c r="J22" s="36">
        <v>3742</v>
      </c>
      <c r="K22" s="36">
        <v>1110</v>
      </c>
      <c r="L22" s="36">
        <v>1474</v>
      </c>
      <c r="M22" s="36">
        <v>2429</v>
      </c>
      <c r="N22" s="36">
        <v>3997</v>
      </c>
      <c r="O22" s="36">
        <v>3640</v>
      </c>
      <c r="P22" s="36">
        <v>1883</v>
      </c>
      <c r="Q22" s="36">
        <v>780</v>
      </c>
      <c r="R22" s="36">
        <v>1776</v>
      </c>
      <c r="S22" s="36">
        <v>2101</v>
      </c>
      <c r="T22" s="36">
        <v>1770</v>
      </c>
      <c r="U22" s="36">
        <v>2186</v>
      </c>
      <c r="V22" s="36">
        <v>950</v>
      </c>
      <c r="W22" s="36">
        <v>1966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264</v>
      </c>
      <c r="D26" s="52">
        <v>155</v>
      </c>
      <c r="E26" s="52">
        <v>115</v>
      </c>
      <c r="F26" s="52">
        <v>13</v>
      </c>
      <c r="G26" s="52">
        <v>0</v>
      </c>
      <c r="H26" s="52">
        <v>0</v>
      </c>
      <c r="I26" s="52">
        <v>0</v>
      </c>
      <c r="J26" s="52">
        <v>175</v>
      </c>
      <c r="K26" s="52">
        <v>327</v>
      </c>
      <c r="L26" s="52">
        <v>313</v>
      </c>
      <c r="M26" s="52">
        <v>371</v>
      </c>
      <c r="N26" s="52">
        <v>477</v>
      </c>
      <c r="O26" s="52">
        <v>223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1</v>
      </c>
      <c r="G29" s="52">
        <v>1</v>
      </c>
      <c r="H29" s="52">
        <v>0</v>
      </c>
      <c r="I29" s="52">
        <v>0</v>
      </c>
      <c r="J29" s="52">
        <v>0</v>
      </c>
      <c r="K29" s="52">
        <v>2</v>
      </c>
      <c r="L29" s="52">
        <v>4</v>
      </c>
      <c r="M29" s="52">
        <v>4</v>
      </c>
      <c r="N29" s="52">
        <v>6</v>
      </c>
      <c r="O29" s="52">
        <v>9</v>
      </c>
      <c r="P29" s="52">
        <v>7</v>
      </c>
      <c r="Q29" s="52">
        <v>2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30</v>
      </c>
      <c r="D31" s="52">
        <f>RES_hhdet_in!D31-RES_hhdet_in_new!D31</f>
        <v>19</v>
      </c>
      <c r="E31" s="52">
        <f>RES_hhdet_in!E31-RES_hhdet_in_new!E31</f>
        <v>6</v>
      </c>
      <c r="F31" s="52">
        <f>RES_hhdet_in!F31-RES_hhdet_in_new!F31</f>
        <v>2</v>
      </c>
      <c r="G31" s="52">
        <f>RES_hhdet_in!G31-RES_hhdet_in_new!G31</f>
        <v>4</v>
      </c>
      <c r="H31" s="52">
        <f>RES_hhdet_in!H31-RES_hhdet_in_new!H31</f>
        <v>4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17</v>
      </c>
      <c r="L31" s="52">
        <f>RES_hhdet_in!L31-RES_hhdet_in_new!L31</f>
        <v>5</v>
      </c>
      <c r="M31" s="52">
        <f>RES_hhdet_in!M31-RES_hhdet_in_new!M31</f>
        <v>4</v>
      </c>
      <c r="N31" s="52">
        <f>RES_hhdet_in!N31-RES_hhdet_in_new!N31</f>
        <v>2</v>
      </c>
      <c r="O31" s="52">
        <f>RES_hhdet_in!O31-RES_hhdet_in_new!O31</f>
        <v>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4</v>
      </c>
      <c r="S31" s="52">
        <f>RES_hhdet_in!S31-RES_hhdet_in_new!S31</f>
        <v>6</v>
      </c>
      <c r="T31" s="52">
        <f>RES_hhdet_in!T31-RES_hhdet_in_new!T31</f>
        <v>4</v>
      </c>
      <c r="U31" s="52">
        <f>RES_hhdet_in!U31-RES_hhdet_in_new!U31</f>
        <v>3</v>
      </c>
      <c r="V31" s="52">
        <f>RES_hhdet_in!V31-RES_hhdet_in_new!V31</f>
        <v>4</v>
      </c>
      <c r="W31" s="52">
        <f>RES_hhdet_in!W31-RES_hhdet_in_new!W31</f>
        <v>1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752</v>
      </c>
      <c r="D35" s="52">
        <f>RES_hhdet_in!D35-RES_hhdet_in_new!D35</f>
        <v>654</v>
      </c>
      <c r="E35" s="52">
        <f>RES_hhdet_in!E35-RES_hhdet_in_new!E35</f>
        <v>639</v>
      </c>
      <c r="F35" s="52">
        <f>RES_hhdet_in!F35-RES_hhdet_in_new!F35</f>
        <v>569</v>
      </c>
      <c r="G35" s="52">
        <f>RES_hhdet_in!G35-RES_hhdet_in_new!G35</f>
        <v>614</v>
      </c>
      <c r="H35" s="52">
        <f>RES_hhdet_in!H35-RES_hhdet_in_new!H35</f>
        <v>622</v>
      </c>
      <c r="I35" s="52">
        <f>RES_hhdet_in!I35-RES_hhdet_in_new!I35</f>
        <v>151</v>
      </c>
      <c r="J35" s="52">
        <f>RES_hhdet_in!J35-RES_hhdet_in_new!J35</f>
        <v>338</v>
      </c>
      <c r="K35" s="52">
        <f>RES_hhdet_in!K35-RES_hhdet_in_new!K35</f>
        <v>516</v>
      </c>
      <c r="L35" s="52">
        <f>RES_hhdet_in!L35-RES_hhdet_in_new!L35</f>
        <v>425</v>
      </c>
      <c r="M35" s="52">
        <f>RES_hhdet_in!M35-RES_hhdet_in_new!M35</f>
        <v>438</v>
      </c>
      <c r="N35" s="52">
        <f>RES_hhdet_in!N35-RES_hhdet_in_new!N35</f>
        <v>521</v>
      </c>
      <c r="O35" s="52">
        <f>RES_hhdet_in!O35-RES_hhdet_in_new!O35</f>
        <v>305</v>
      </c>
      <c r="P35" s="52">
        <f>RES_hhdet_in!P35-RES_hhdet_in_new!P35</f>
        <v>66</v>
      </c>
      <c r="Q35" s="52">
        <f>RES_hhdet_in!Q35-RES_hhdet_in_new!Q35</f>
        <v>167</v>
      </c>
      <c r="R35" s="52">
        <f>RES_hhdet_in!R35-RES_hhdet_in_new!R35</f>
        <v>358</v>
      </c>
      <c r="S35" s="52">
        <f>RES_hhdet_in!S35-RES_hhdet_in_new!S35</f>
        <v>415</v>
      </c>
      <c r="T35" s="52">
        <f>RES_hhdet_in!T35-RES_hhdet_in_new!T35</f>
        <v>305</v>
      </c>
      <c r="U35" s="52">
        <f>RES_hhdet_in!U35-RES_hhdet_in_new!U35</f>
        <v>334</v>
      </c>
      <c r="V35" s="52">
        <f>RES_hhdet_in!V35-RES_hhdet_in_new!V35</f>
        <v>274</v>
      </c>
      <c r="W35" s="52">
        <f>RES_hhdet_in!W35-RES_hhdet_in_new!W35</f>
        <v>131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738</v>
      </c>
      <c r="D40" s="52">
        <v>544</v>
      </c>
      <c r="E40" s="52">
        <v>431</v>
      </c>
      <c r="F40" s="52">
        <v>280</v>
      </c>
      <c r="G40" s="52">
        <v>297</v>
      </c>
      <c r="H40" s="52">
        <v>163</v>
      </c>
      <c r="I40" s="52">
        <v>13</v>
      </c>
      <c r="J40" s="52">
        <v>73</v>
      </c>
      <c r="K40" s="52">
        <v>435</v>
      </c>
      <c r="L40" s="52">
        <v>356</v>
      </c>
      <c r="M40" s="52">
        <v>320</v>
      </c>
      <c r="N40" s="52">
        <v>243</v>
      </c>
      <c r="O40" s="52">
        <v>126</v>
      </c>
      <c r="P40" s="52">
        <v>26</v>
      </c>
      <c r="Q40" s="52">
        <v>128</v>
      </c>
      <c r="R40" s="52">
        <v>244</v>
      </c>
      <c r="S40" s="52">
        <v>293</v>
      </c>
      <c r="T40" s="52">
        <v>226</v>
      </c>
      <c r="U40" s="52">
        <v>127</v>
      </c>
      <c r="V40" s="52">
        <v>38</v>
      </c>
      <c r="W40" s="52">
        <v>22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43</v>
      </c>
      <c r="D41" s="36">
        <v>129</v>
      </c>
      <c r="E41" s="36">
        <v>214</v>
      </c>
      <c r="F41" s="36">
        <v>294</v>
      </c>
      <c r="G41" s="36">
        <v>319</v>
      </c>
      <c r="H41" s="36">
        <v>466</v>
      </c>
      <c r="I41" s="36">
        <v>134</v>
      </c>
      <c r="J41" s="36">
        <v>264</v>
      </c>
      <c r="K41" s="36">
        <v>95</v>
      </c>
      <c r="L41" s="36">
        <v>73</v>
      </c>
      <c r="M41" s="36">
        <v>126</v>
      </c>
      <c r="N41" s="36">
        <v>277</v>
      </c>
      <c r="O41" s="36">
        <v>185</v>
      </c>
      <c r="P41" s="36">
        <v>38</v>
      </c>
      <c r="Q41" s="36">
        <v>37</v>
      </c>
      <c r="R41" s="36">
        <v>112</v>
      </c>
      <c r="S41" s="36">
        <v>120</v>
      </c>
      <c r="T41" s="36">
        <v>83</v>
      </c>
      <c r="U41" s="36">
        <v>215</v>
      </c>
      <c r="V41" s="36">
        <v>240</v>
      </c>
      <c r="W41" s="36">
        <v>123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469</v>
      </c>
      <c r="H45" s="52">
        <v>154</v>
      </c>
      <c r="I45" s="52">
        <v>258</v>
      </c>
      <c r="J45" s="52">
        <v>525</v>
      </c>
      <c r="K45" s="52">
        <v>996</v>
      </c>
      <c r="L45" s="52">
        <v>1538</v>
      </c>
      <c r="M45" s="52">
        <v>1383</v>
      </c>
      <c r="N45" s="52">
        <v>1100</v>
      </c>
      <c r="O45" s="52">
        <v>655</v>
      </c>
      <c r="P45" s="52">
        <v>357</v>
      </c>
      <c r="Q45" s="52">
        <v>498</v>
      </c>
      <c r="R45" s="52">
        <v>1748</v>
      </c>
      <c r="S45" s="52">
        <v>2330</v>
      </c>
      <c r="T45" s="52">
        <v>1866</v>
      </c>
      <c r="U45" s="52">
        <v>1312</v>
      </c>
      <c r="V45" s="52">
        <v>1083</v>
      </c>
      <c r="W45" s="52">
        <v>690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3</v>
      </c>
      <c r="I48" s="52">
        <v>6</v>
      </c>
      <c r="J48" s="52">
        <v>2</v>
      </c>
      <c r="K48" s="52">
        <v>6</v>
      </c>
      <c r="L48" s="52">
        <v>10</v>
      </c>
      <c r="M48" s="52">
        <v>18</v>
      </c>
      <c r="N48" s="52">
        <v>26</v>
      </c>
      <c r="O48" s="52">
        <v>27</v>
      </c>
      <c r="P48" s="52">
        <v>19</v>
      </c>
      <c r="Q48" s="52">
        <v>23</v>
      </c>
      <c r="R48" s="52">
        <v>31</v>
      </c>
      <c r="S48" s="52">
        <v>44</v>
      </c>
      <c r="T48" s="52">
        <v>58</v>
      </c>
      <c r="U48" s="52">
        <v>57</v>
      </c>
      <c r="V48" s="52">
        <v>52</v>
      </c>
      <c r="W48" s="52">
        <v>37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453</v>
      </c>
      <c r="H50" s="52">
        <f>RES_hhdet_in!H50-RES_hhdet_in_new!H50</f>
        <v>147</v>
      </c>
      <c r="I50" s="52">
        <f>RES_hhdet_in!I50-RES_hhdet_in_new!I50</f>
        <v>249</v>
      </c>
      <c r="J50" s="52">
        <f>RES_hhdet_in!J50-RES_hhdet_in_new!J50</f>
        <v>507</v>
      </c>
      <c r="K50" s="52">
        <f>RES_hhdet_in!K50-RES_hhdet_in_new!K50</f>
        <v>962</v>
      </c>
      <c r="L50" s="52">
        <f>RES_hhdet_in!L50-RES_hhdet_in_new!L50</f>
        <v>1487</v>
      </c>
      <c r="M50" s="52">
        <f>RES_hhdet_in!M50-RES_hhdet_in_new!M50</f>
        <v>1336</v>
      </c>
      <c r="N50" s="52">
        <f>RES_hhdet_in!N50-RES_hhdet_in_new!N50</f>
        <v>1049</v>
      </c>
      <c r="O50" s="52">
        <f>RES_hhdet_in!O50-RES_hhdet_in_new!O50</f>
        <v>652</v>
      </c>
      <c r="P50" s="52">
        <f>RES_hhdet_in!P50-RES_hhdet_in_new!P50</f>
        <v>351</v>
      </c>
      <c r="Q50" s="52">
        <f>RES_hhdet_in!Q50-RES_hhdet_in_new!Q50</f>
        <v>509</v>
      </c>
      <c r="R50" s="52">
        <f>RES_hhdet_in!R50-RES_hhdet_in_new!R50</f>
        <v>1722</v>
      </c>
      <c r="S50" s="52">
        <f>RES_hhdet_in!S50-RES_hhdet_in_new!S50</f>
        <v>2276</v>
      </c>
      <c r="T50" s="52">
        <f>RES_hhdet_in!T50-RES_hhdet_in_new!T50</f>
        <v>1832</v>
      </c>
      <c r="U50" s="52">
        <f>RES_hhdet_in!U50-RES_hhdet_in_new!U50</f>
        <v>1311</v>
      </c>
      <c r="V50" s="52">
        <f>RES_hhdet_in!V50-RES_hhdet_in_new!V50</f>
        <v>1114</v>
      </c>
      <c r="W50" s="52">
        <f>RES_hhdet_in!W50-RES_hhdet_in_new!W50</f>
        <v>725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0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16</v>
      </c>
      <c r="H54" s="52">
        <f>RES_hhdet_in!H54-RES_hhdet_in_new!H54</f>
        <v>7</v>
      </c>
      <c r="I54" s="52">
        <f>RES_hhdet_in!I54-RES_hhdet_in_new!I54</f>
        <v>9</v>
      </c>
      <c r="J54" s="52">
        <f>RES_hhdet_in!J54-RES_hhdet_in_new!J54</f>
        <v>19</v>
      </c>
      <c r="K54" s="52">
        <f>RES_hhdet_in!K54-RES_hhdet_in_new!K54</f>
        <v>36</v>
      </c>
      <c r="L54" s="52">
        <f>RES_hhdet_in!L54-RES_hhdet_in_new!L54</f>
        <v>56</v>
      </c>
      <c r="M54" s="52">
        <f>RES_hhdet_in!M54-RES_hhdet_in_new!M54</f>
        <v>55</v>
      </c>
      <c r="N54" s="52">
        <f>RES_hhdet_in!N54-RES_hhdet_in_new!N54</f>
        <v>63</v>
      </c>
      <c r="O54" s="52">
        <f>RES_hhdet_in!O54-RES_hhdet_in_new!O54</f>
        <v>26</v>
      </c>
      <c r="P54" s="52">
        <f>RES_hhdet_in!P54-RES_hhdet_in_new!P54</f>
        <v>22</v>
      </c>
      <c r="Q54" s="52">
        <f>RES_hhdet_in!Q54-RES_hhdet_in_new!Q54</f>
        <v>31</v>
      </c>
      <c r="R54" s="52">
        <f>RES_hhdet_in!R54-RES_hhdet_in_new!R54</f>
        <v>82</v>
      </c>
      <c r="S54" s="52">
        <f>RES_hhdet_in!S54-RES_hhdet_in_new!S54</f>
        <v>111</v>
      </c>
      <c r="T54" s="52">
        <f>RES_hhdet_in!T54-RES_hhdet_in_new!T54</f>
        <v>93</v>
      </c>
      <c r="U54" s="52">
        <f>RES_hhdet_in!U54-RES_hhdet_in_new!U54</f>
        <v>64</v>
      </c>
      <c r="V54" s="52">
        <f>RES_hhdet_in!V54-RES_hhdet_in_new!V54</f>
        <v>39</v>
      </c>
      <c r="W54" s="52">
        <f>RES_hhdet_in!W54-RES_hhdet_in_new!W54</f>
        <v>27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227</v>
      </c>
      <c r="H59" s="52">
        <v>39</v>
      </c>
      <c r="I59" s="52">
        <v>25</v>
      </c>
      <c r="J59" s="52">
        <v>118</v>
      </c>
      <c r="K59" s="52">
        <v>868</v>
      </c>
      <c r="L59" s="52">
        <v>1370</v>
      </c>
      <c r="M59" s="52">
        <v>1142</v>
      </c>
      <c r="N59" s="52">
        <v>687</v>
      </c>
      <c r="O59" s="52">
        <v>510</v>
      </c>
      <c r="P59" s="52">
        <v>445</v>
      </c>
      <c r="Q59" s="52">
        <v>1149</v>
      </c>
      <c r="R59" s="52">
        <v>2083</v>
      </c>
      <c r="S59" s="52">
        <v>2753</v>
      </c>
      <c r="T59" s="52">
        <v>2528</v>
      </c>
      <c r="U59" s="52">
        <v>1025</v>
      </c>
      <c r="V59" s="52">
        <v>338</v>
      </c>
      <c r="W59" s="52">
        <v>323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242</v>
      </c>
      <c r="H60" s="36">
        <v>115</v>
      </c>
      <c r="I60" s="36">
        <v>244</v>
      </c>
      <c r="J60" s="36">
        <v>432</v>
      </c>
      <c r="K60" s="36">
        <v>189</v>
      </c>
      <c r="L60" s="36">
        <v>283</v>
      </c>
      <c r="M60" s="36">
        <v>452</v>
      </c>
      <c r="N60" s="36">
        <v>793</v>
      </c>
      <c r="O60" s="36">
        <v>766</v>
      </c>
      <c r="P60" s="36">
        <v>594</v>
      </c>
      <c r="Q60" s="36">
        <v>338</v>
      </c>
      <c r="R60" s="36">
        <v>974</v>
      </c>
      <c r="S60" s="36">
        <v>1100</v>
      </c>
      <c r="T60" s="36">
        <v>969</v>
      </c>
      <c r="U60" s="36">
        <v>1683</v>
      </c>
      <c r="V60" s="36">
        <v>2024</v>
      </c>
      <c r="W60" s="36">
        <v>1753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5132</v>
      </c>
      <c r="D64" s="52">
        <v>7104</v>
      </c>
      <c r="E64" s="52">
        <v>8538</v>
      </c>
      <c r="F64" s="52">
        <v>8934</v>
      </c>
      <c r="G64" s="52">
        <v>8442</v>
      </c>
      <c r="H64" s="52">
        <v>5924</v>
      </c>
      <c r="I64" s="52">
        <v>8140</v>
      </c>
      <c r="J64" s="52">
        <v>6004</v>
      </c>
      <c r="K64" s="52">
        <v>7435</v>
      </c>
      <c r="L64" s="52">
        <v>7403</v>
      </c>
      <c r="M64" s="52">
        <v>5432</v>
      </c>
      <c r="N64" s="52">
        <v>5307</v>
      </c>
      <c r="O64" s="52">
        <v>5733</v>
      </c>
      <c r="P64" s="52">
        <v>3449</v>
      </c>
      <c r="Q64" s="52">
        <v>7384</v>
      </c>
      <c r="R64" s="52">
        <v>11234</v>
      </c>
      <c r="S64" s="52">
        <v>13267</v>
      </c>
      <c r="T64" s="52">
        <v>12265</v>
      </c>
      <c r="U64" s="52">
        <v>14788</v>
      </c>
      <c r="V64" s="52">
        <v>16826</v>
      </c>
      <c r="W64" s="52">
        <v>11829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2</v>
      </c>
      <c r="E67" s="52">
        <v>32</v>
      </c>
      <c r="F67" s="52">
        <v>48</v>
      </c>
      <c r="G67" s="52">
        <v>93</v>
      </c>
      <c r="H67" s="52">
        <v>108</v>
      </c>
      <c r="I67" s="52">
        <v>180</v>
      </c>
      <c r="J67" s="52">
        <v>104</v>
      </c>
      <c r="K67" s="52">
        <v>101</v>
      </c>
      <c r="L67" s="52">
        <v>86</v>
      </c>
      <c r="M67" s="52">
        <v>101</v>
      </c>
      <c r="N67" s="52">
        <v>120</v>
      </c>
      <c r="O67" s="52">
        <v>117</v>
      </c>
      <c r="P67" s="52">
        <v>158</v>
      </c>
      <c r="Q67" s="52">
        <v>248</v>
      </c>
      <c r="R67" s="52">
        <v>403</v>
      </c>
      <c r="S67" s="52">
        <v>411</v>
      </c>
      <c r="T67" s="52">
        <v>390</v>
      </c>
      <c r="U67" s="52">
        <v>390</v>
      </c>
      <c r="V67" s="52">
        <v>464</v>
      </c>
      <c r="W67" s="52">
        <v>494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5052</v>
      </c>
      <c r="D69" s="52">
        <f>RES_hhdet_in!D69-RES_hhdet_in_new!D69</f>
        <v>7091</v>
      </c>
      <c r="E69" s="52">
        <f>RES_hhdet_in!E69-RES_hhdet_in_new!E69</f>
        <v>8497</v>
      </c>
      <c r="F69" s="52">
        <f>RES_hhdet_in!F69-RES_hhdet_in_new!F69</f>
        <v>8846</v>
      </c>
      <c r="G69" s="52">
        <f>RES_hhdet_in!G69-RES_hhdet_in_new!G69</f>
        <v>8322</v>
      </c>
      <c r="H69" s="52">
        <f>RES_hhdet_in!H69-RES_hhdet_in_new!H69</f>
        <v>5862</v>
      </c>
      <c r="I69" s="52">
        <f>RES_hhdet_in!I69-RES_hhdet_in_new!I69</f>
        <v>7870</v>
      </c>
      <c r="J69" s="52">
        <f>RES_hhdet_in!J69-RES_hhdet_in_new!J69</f>
        <v>6081</v>
      </c>
      <c r="K69" s="52">
        <f>RES_hhdet_in!K69-RES_hhdet_in_new!K69</f>
        <v>7531</v>
      </c>
      <c r="L69" s="52">
        <f>RES_hhdet_in!L69-RES_hhdet_in_new!L69</f>
        <v>7581</v>
      </c>
      <c r="M69" s="52">
        <f>RES_hhdet_in!M69-RES_hhdet_in_new!M69</f>
        <v>5616</v>
      </c>
      <c r="N69" s="52">
        <f>RES_hhdet_in!N69-RES_hhdet_in_new!N69</f>
        <v>5512</v>
      </c>
      <c r="O69" s="52">
        <f>RES_hhdet_in!O69-RES_hhdet_in_new!O69</f>
        <v>5973</v>
      </c>
      <c r="P69" s="52">
        <f>RES_hhdet_in!P69-RES_hhdet_in_new!P69</f>
        <v>3749</v>
      </c>
      <c r="Q69" s="52">
        <f>RES_hhdet_in!Q69-RES_hhdet_in_new!Q69</f>
        <v>7670</v>
      </c>
      <c r="R69" s="52">
        <f>RES_hhdet_in!R69-RES_hhdet_in_new!R69</f>
        <v>11299</v>
      </c>
      <c r="S69" s="52">
        <f>RES_hhdet_in!S69-RES_hhdet_in_new!S69</f>
        <v>13188</v>
      </c>
      <c r="T69" s="52">
        <f>RES_hhdet_in!T69-RES_hhdet_in_new!T69</f>
        <v>12191</v>
      </c>
      <c r="U69" s="52">
        <f>RES_hhdet_in!U69-RES_hhdet_in_new!U69</f>
        <v>14665</v>
      </c>
      <c r="V69" s="52">
        <f>RES_hhdet_in!V69-RES_hhdet_in_new!V69</f>
        <v>16816</v>
      </c>
      <c r="W69" s="52">
        <f>RES_hhdet_in!W69-RES_hhdet_in_new!W69</f>
        <v>12000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434</v>
      </c>
      <c r="D73" s="52">
        <f>RES_hhdet_in!D73-RES_hhdet_in_new!D73</f>
        <v>368</v>
      </c>
      <c r="E73" s="52">
        <f>RES_hhdet_in!E73-RES_hhdet_in_new!E73</f>
        <v>404</v>
      </c>
      <c r="F73" s="52">
        <f>RES_hhdet_in!F73-RES_hhdet_in_new!F73</f>
        <v>472</v>
      </c>
      <c r="G73" s="52">
        <f>RES_hhdet_in!G73-RES_hhdet_in_new!G73</f>
        <v>544</v>
      </c>
      <c r="H73" s="52">
        <f>RES_hhdet_in!H73-RES_hhdet_in_new!H73</f>
        <v>561</v>
      </c>
      <c r="I73" s="52">
        <f>RES_hhdet_in!I73-RES_hhdet_in_new!I73</f>
        <v>499</v>
      </c>
      <c r="J73" s="52">
        <f>RES_hhdet_in!J73-RES_hhdet_in_new!J73</f>
        <v>290</v>
      </c>
      <c r="K73" s="52">
        <f>RES_hhdet_in!K73-RES_hhdet_in_new!K73</f>
        <v>465</v>
      </c>
      <c r="L73" s="52">
        <f>RES_hhdet_in!L73-RES_hhdet_in_new!L73</f>
        <v>398</v>
      </c>
      <c r="M73" s="52">
        <f>RES_hhdet_in!M73-RES_hhdet_in_new!M73</f>
        <v>444</v>
      </c>
      <c r="N73" s="52">
        <f>RES_hhdet_in!N73-RES_hhdet_in_new!N73</f>
        <v>464</v>
      </c>
      <c r="O73" s="52">
        <f>RES_hhdet_in!O73-RES_hhdet_in_new!O73</f>
        <v>462</v>
      </c>
      <c r="P73" s="52">
        <f>RES_hhdet_in!P73-RES_hhdet_in_new!P73</f>
        <v>292</v>
      </c>
      <c r="Q73" s="52">
        <f>RES_hhdet_in!Q73-RES_hhdet_in_new!Q73</f>
        <v>344</v>
      </c>
      <c r="R73" s="52">
        <f>RES_hhdet_in!R73-RES_hhdet_in_new!R73</f>
        <v>459</v>
      </c>
      <c r="S73" s="52">
        <f>RES_hhdet_in!S73-RES_hhdet_in_new!S73</f>
        <v>633</v>
      </c>
      <c r="T73" s="52">
        <f>RES_hhdet_in!T73-RES_hhdet_in_new!T73</f>
        <v>625</v>
      </c>
      <c r="U73" s="52">
        <f>RES_hhdet_in!U73-RES_hhdet_in_new!U73</f>
        <v>702</v>
      </c>
      <c r="V73" s="52">
        <f>RES_hhdet_in!V73-RES_hhdet_in_new!V73</f>
        <v>626</v>
      </c>
      <c r="W73" s="52">
        <f>RES_hhdet_in!W73-RES_hhdet_in_new!W73</f>
        <v>484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12666</v>
      </c>
      <c r="D78" s="52">
        <v>14726</v>
      </c>
      <c r="E78" s="52">
        <v>16428</v>
      </c>
      <c r="F78" s="52">
        <v>17478</v>
      </c>
      <c r="G78" s="52">
        <v>18045</v>
      </c>
      <c r="H78" s="52">
        <v>17441</v>
      </c>
      <c r="I78" s="52">
        <v>13198</v>
      </c>
      <c r="J78" s="52">
        <v>11766</v>
      </c>
      <c r="K78" s="52">
        <v>16302</v>
      </c>
      <c r="L78" s="52">
        <v>17645</v>
      </c>
      <c r="M78" s="52">
        <v>16225</v>
      </c>
      <c r="N78" s="52">
        <v>15965</v>
      </c>
      <c r="O78" s="52">
        <v>15871</v>
      </c>
      <c r="P78" s="52">
        <v>13094</v>
      </c>
      <c r="Q78" s="52">
        <v>17422</v>
      </c>
      <c r="R78" s="52">
        <v>20649</v>
      </c>
      <c r="S78" s="52">
        <v>22341</v>
      </c>
      <c r="T78" s="52">
        <v>21147</v>
      </c>
      <c r="U78" s="52">
        <v>23015</v>
      </c>
      <c r="V78" s="52">
        <v>26339</v>
      </c>
      <c r="W78" s="52">
        <v>23394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373</v>
      </c>
      <c r="D79" s="36">
        <v>314</v>
      </c>
      <c r="E79" s="36">
        <v>249</v>
      </c>
      <c r="F79" s="36">
        <v>173</v>
      </c>
      <c r="G79" s="36">
        <v>287</v>
      </c>
      <c r="H79" s="36">
        <v>385</v>
      </c>
      <c r="I79" s="36">
        <v>441</v>
      </c>
      <c r="J79" s="36">
        <v>322</v>
      </c>
      <c r="K79" s="36">
        <v>505</v>
      </c>
      <c r="L79" s="36">
        <v>436</v>
      </c>
      <c r="M79" s="36">
        <v>393</v>
      </c>
      <c r="N79" s="36">
        <v>388</v>
      </c>
      <c r="O79" s="36">
        <v>441</v>
      </c>
      <c r="P79" s="36">
        <v>536</v>
      </c>
      <c r="Q79" s="36">
        <v>622</v>
      </c>
      <c r="R79" s="36">
        <v>567</v>
      </c>
      <c r="S79" s="36">
        <v>618</v>
      </c>
      <c r="T79" s="36">
        <v>561</v>
      </c>
      <c r="U79" s="36">
        <v>631</v>
      </c>
      <c r="V79" s="36">
        <v>556</v>
      </c>
      <c r="W79" s="36">
        <v>532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18431</v>
      </c>
      <c r="D83" s="52">
        <v>18278</v>
      </c>
      <c r="E83" s="52">
        <v>24439</v>
      </c>
      <c r="F83" s="52">
        <v>27618</v>
      </c>
      <c r="G83" s="52">
        <v>27525</v>
      </c>
      <c r="H83" s="52">
        <v>22174</v>
      </c>
      <c r="I83" s="52">
        <v>26882</v>
      </c>
      <c r="J83" s="52">
        <v>34331</v>
      </c>
      <c r="K83" s="52">
        <v>31202</v>
      </c>
      <c r="L83" s="52">
        <v>37823</v>
      </c>
      <c r="M83" s="52">
        <v>32044</v>
      </c>
      <c r="N83" s="52">
        <v>43104</v>
      </c>
      <c r="O83" s="52">
        <v>34689</v>
      </c>
      <c r="P83" s="52">
        <v>6568</v>
      </c>
      <c r="Q83" s="52">
        <v>7191</v>
      </c>
      <c r="R83" s="52">
        <v>5408</v>
      </c>
      <c r="S83" s="52">
        <v>11542</v>
      </c>
      <c r="T83" s="52">
        <v>17070</v>
      </c>
      <c r="U83" s="52">
        <v>24447</v>
      </c>
      <c r="V83" s="52">
        <v>19965</v>
      </c>
      <c r="W83" s="52">
        <v>18035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6</v>
      </c>
      <c r="D86" s="52">
        <v>11</v>
      </c>
      <c r="E86" s="52">
        <v>119</v>
      </c>
      <c r="F86" s="52">
        <v>150</v>
      </c>
      <c r="G86" s="52">
        <v>295</v>
      </c>
      <c r="H86" s="52">
        <v>352</v>
      </c>
      <c r="I86" s="52">
        <v>637</v>
      </c>
      <c r="J86" s="52">
        <v>383</v>
      </c>
      <c r="K86" s="52">
        <v>471</v>
      </c>
      <c r="L86" s="52">
        <v>446</v>
      </c>
      <c r="M86" s="52">
        <v>478</v>
      </c>
      <c r="N86" s="52">
        <v>656</v>
      </c>
      <c r="O86" s="52">
        <v>828</v>
      </c>
      <c r="P86" s="52">
        <v>1006</v>
      </c>
      <c r="Q86" s="52">
        <v>836</v>
      </c>
      <c r="R86" s="52">
        <v>718</v>
      </c>
      <c r="S86" s="52">
        <v>459</v>
      </c>
      <c r="T86" s="52">
        <v>411</v>
      </c>
      <c r="U86" s="52">
        <v>579</v>
      </c>
      <c r="V86" s="52">
        <v>802</v>
      </c>
      <c r="W86" s="52">
        <v>779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17921</v>
      </c>
      <c r="D88" s="52">
        <f>RES_hhdet_in!D88-RES_hhdet_in_new!D88</f>
        <v>16693</v>
      </c>
      <c r="E88" s="52">
        <f>RES_hhdet_in!E88-RES_hhdet_in_new!E88</f>
        <v>11793</v>
      </c>
      <c r="F88" s="52">
        <f>RES_hhdet_in!F88-RES_hhdet_in_new!F88</f>
        <v>4099</v>
      </c>
      <c r="G88" s="52">
        <f>RES_hhdet_in!G88-RES_hhdet_in_new!G88</f>
        <v>11262</v>
      </c>
      <c r="H88" s="52">
        <f>RES_hhdet_in!H88-RES_hhdet_in_new!H88</f>
        <v>14549</v>
      </c>
      <c r="I88" s="52">
        <f>RES_hhdet_in!I88-RES_hhdet_in_new!I88</f>
        <v>27462</v>
      </c>
      <c r="J88" s="52">
        <f>RES_hhdet_in!J88-RES_hhdet_in_new!J88</f>
        <v>32326</v>
      </c>
      <c r="K88" s="52">
        <f>RES_hhdet_in!K88-RES_hhdet_in_new!K88</f>
        <v>44838</v>
      </c>
      <c r="L88" s="52">
        <f>RES_hhdet_in!L88-RES_hhdet_in_new!L88</f>
        <v>44889</v>
      </c>
      <c r="M88" s="52">
        <f>RES_hhdet_in!M88-RES_hhdet_in_new!M88</f>
        <v>47265</v>
      </c>
      <c r="N88" s="52">
        <f>RES_hhdet_in!N88-RES_hhdet_in_new!N88</f>
        <v>45512</v>
      </c>
      <c r="O88" s="52">
        <f>RES_hhdet_in!O88-RES_hhdet_in_new!O88</f>
        <v>40039</v>
      </c>
      <c r="P88" s="52">
        <f>RES_hhdet_in!P88-RES_hhdet_in_new!P88</f>
        <v>10312</v>
      </c>
      <c r="Q88" s="52">
        <f>RES_hhdet_in!Q88-RES_hhdet_in_new!Q88</f>
        <v>12250</v>
      </c>
      <c r="R88" s="52">
        <f>RES_hhdet_in!R88-RES_hhdet_in_new!R88</f>
        <v>18486</v>
      </c>
      <c r="S88" s="52">
        <f>RES_hhdet_in!S88-RES_hhdet_in_new!S88</f>
        <v>20587</v>
      </c>
      <c r="T88" s="52">
        <f>RES_hhdet_in!T88-RES_hhdet_in_new!T88</f>
        <v>19419</v>
      </c>
      <c r="U88" s="52">
        <f>RES_hhdet_in!U88-RES_hhdet_in_new!U88</f>
        <v>27266</v>
      </c>
      <c r="V88" s="52">
        <f>RES_hhdet_in!V88-RES_hhdet_in_new!V88</f>
        <v>30141</v>
      </c>
      <c r="W88" s="52">
        <f>RES_hhdet_in!W88-RES_hhdet_in_new!W88</f>
        <v>19912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375</v>
      </c>
      <c r="D92" s="52">
        <f>RES_hhdet_in!D92-RES_hhdet_in_new!D92</f>
        <v>312</v>
      </c>
      <c r="E92" s="52">
        <f>RES_hhdet_in!E92-RES_hhdet_in_new!E92</f>
        <v>217</v>
      </c>
      <c r="F92" s="52">
        <f>RES_hhdet_in!F92-RES_hhdet_in_new!F92</f>
        <v>110</v>
      </c>
      <c r="G92" s="52">
        <f>RES_hhdet_in!G92-RES_hhdet_in_new!G92</f>
        <v>173</v>
      </c>
      <c r="H92" s="52">
        <f>RES_hhdet_in!H92-RES_hhdet_in_new!H92</f>
        <v>141</v>
      </c>
      <c r="I92" s="52">
        <f>RES_hhdet_in!I92-RES_hhdet_in_new!I92</f>
        <v>49</v>
      </c>
      <c r="J92" s="52">
        <f>RES_hhdet_in!J92-RES_hhdet_in_new!J92</f>
        <v>36</v>
      </c>
      <c r="K92" s="52">
        <f>RES_hhdet_in!K92-RES_hhdet_in_new!K92</f>
        <v>232</v>
      </c>
      <c r="L92" s="52">
        <f>RES_hhdet_in!L92-RES_hhdet_in_new!L92</f>
        <v>262</v>
      </c>
      <c r="M92" s="52">
        <f>RES_hhdet_in!M92-RES_hhdet_in_new!M92</f>
        <v>191</v>
      </c>
      <c r="N92" s="52">
        <f>RES_hhdet_in!N92-RES_hhdet_in_new!N92</f>
        <v>146</v>
      </c>
      <c r="O92" s="52">
        <f>RES_hhdet_in!O92-RES_hhdet_in_new!O92</f>
        <v>82</v>
      </c>
      <c r="P92" s="52">
        <f>RES_hhdet_in!P92-RES_hhdet_in_new!P92</f>
        <v>49</v>
      </c>
      <c r="Q92" s="52">
        <f>RES_hhdet_in!Q92-RES_hhdet_in_new!Q92</f>
        <v>62</v>
      </c>
      <c r="R92" s="52">
        <f>RES_hhdet_in!R92-RES_hhdet_in_new!R92</f>
        <v>156</v>
      </c>
      <c r="S92" s="52">
        <f>RES_hhdet_in!S92-RES_hhdet_in_new!S92</f>
        <v>128</v>
      </c>
      <c r="T92" s="52">
        <f>RES_hhdet_in!T92-RES_hhdet_in_new!T92</f>
        <v>150</v>
      </c>
      <c r="U92" s="52">
        <f>RES_hhdet_in!U92-RES_hhdet_in_new!U92</f>
        <v>132</v>
      </c>
      <c r="V92" s="52">
        <f>RES_hhdet_in!V92-RES_hhdet_in_new!V92</f>
        <v>68</v>
      </c>
      <c r="W92" s="52">
        <f>RES_hhdet_in!W92-RES_hhdet_in_new!W92</f>
        <v>93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9439</v>
      </c>
      <c r="D96" s="52">
        <f>RES_hhdet_in!D96-RES_hhdet_in_new!D96</f>
        <v>10604</v>
      </c>
      <c r="E96" s="52">
        <f>RES_hhdet_in!E96-RES_hhdet_in_new!E96</f>
        <v>21952</v>
      </c>
      <c r="F96" s="52">
        <f>RES_hhdet_in!F96-RES_hhdet_in_new!F96</f>
        <v>33492</v>
      </c>
      <c r="G96" s="52">
        <f>RES_hhdet_in!G96-RES_hhdet_in_new!G96</f>
        <v>27442</v>
      </c>
      <c r="H96" s="52">
        <f>RES_hhdet_in!H96-RES_hhdet_in_new!H96</f>
        <v>21272</v>
      </c>
      <c r="I96" s="52">
        <f>RES_hhdet_in!I96-RES_hhdet_in_new!I96</f>
        <v>7194</v>
      </c>
      <c r="J96" s="52">
        <f>RES_hhdet_in!J96-RES_hhdet_in_new!J96</f>
        <v>15278</v>
      </c>
      <c r="K96" s="52">
        <f>RES_hhdet_in!K96-RES_hhdet_in_new!K96</f>
        <v>6938</v>
      </c>
      <c r="L96" s="52">
        <f>RES_hhdet_in!L96-RES_hhdet_in_new!L96</f>
        <v>17697</v>
      </c>
      <c r="M96" s="52">
        <f>RES_hhdet_in!M96-RES_hhdet_in_new!M96</f>
        <v>14223</v>
      </c>
      <c r="N96" s="52">
        <f>RES_hhdet_in!N96-RES_hhdet_in_new!N96</f>
        <v>26578</v>
      </c>
      <c r="O96" s="52">
        <f>RES_hhdet_in!O96-RES_hhdet_in_new!O96</f>
        <v>19664</v>
      </c>
      <c r="P96" s="52">
        <f>RES_hhdet_in!P96-RES_hhdet_in_new!P96</f>
        <v>15967</v>
      </c>
      <c r="Q96" s="52">
        <f>RES_hhdet_in!Q96-RES_hhdet_in_new!Q96</f>
        <v>9905</v>
      </c>
      <c r="R96" s="52">
        <f>RES_hhdet_in!R96-RES_hhdet_in_new!R96</f>
        <v>12394</v>
      </c>
      <c r="S96" s="52">
        <f>RES_hhdet_in!S96-RES_hhdet_in_new!S96</f>
        <v>6889</v>
      </c>
      <c r="T96" s="52">
        <f>RES_hhdet_in!T96-RES_hhdet_in_new!T96</f>
        <v>11154</v>
      </c>
      <c r="U96" s="52">
        <f>RES_hhdet_in!U96-RES_hhdet_in_new!U96</f>
        <v>10144</v>
      </c>
      <c r="V96" s="52">
        <f>RES_hhdet_in!V96-RES_hhdet_in_new!V96</f>
        <v>4840</v>
      </c>
      <c r="W96" s="52">
        <f>RES_hhdet_in!W96-RES_hhdet_in_new!W96</f>
        <v>10082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20196</v>
      </c>
      <c r="D101" s="52">
        <v>19005</v>
      </c>
      <c r="E101" s="52">
        <v>18918</v>
      </c>
      <c r="F101" s="52">
        <v>18690</v>
      </c>
      <c r="G101" s="52">
        <v>18720</v>
      </c>
      <c r="H101" s="52">
        <v>18634</v>
      </c>
      <c r="I101" s="52">
        <v>12150</v>
      </c>
      <c r="J101" s="52">
        <v>13891</v>
      </c>
      <c r="K101" s="52">
        <v>20486</v>
      </c>
      <c r="L101" s="52">
        <v>21438</v>
      </c>
      <c r="M101" s="52">
        <v>20763</v>
      </c>
      <c r="N101" s="52">
        <v>23211</v>
      </c>
      <c r="O101" s="52">
        <v>27580</v>
      </c>
      <c r="P101" s="52">
        <v>23557</v>
      </c>
      <c r="Q101" s="52">
        <v>32005</v>
      </c>
      <c r="R101" s="52">
        <v>25974</v>
      </c>
      <c r="S101" s="52">
        <v>23270</v>
      </c>
      <c r="T101" s="52">
        <v>10508</v>
      </c>
      <c r="U101" s="52">
        <v>15875</v>
      </c>
      <c r="V101" s="52">
        <v>20754</v>
      </c>
      <c r="W101" s="52">
        <v>23445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33560</v>
      </c>
      <c r="D102" s="52">
        <v>29693</v>
      </c>
      <c r="E102" s="52">
        <v>29248</v>
      </c>
      <c r="F102" s="52">
        <v>24288</v>
      </c>
      <c r="G102" s="52">
        <v>26084</v>
      </c>
      <c r="H102" s="52">
        <v>14582</v>
      </c>
      <c r="I102" s="52">
        <v>3255</v>
      </c>
      <c r="J102" s="52">
        <v>8507</v>
      </c>
      <c r="K102" s="52">
        <v>32513</v>
      </c>
      <c r="L102" s="52">
        <v>39963</v>
      </c>
      <c r="M102" s="52">
        <v>33995</v>
      </c>
      <c r="N102" s="52">
        <v>27196</v>
      </c>
      <c r="O102" s="52">
        <v>19086</v>
      </c>
      <c r="P102" s="52">
        <v>10968</v>
      </c>
      <c r="Q102" s="52">
        <v>17054</v>
      </c>
      <c r="R102" s="52">
        <v>20336</v>
      </c>
      <c r="S102" s="52">
        <v>24736</v>
      </c>
      <c r="T102" s="52">
        <v>38471</v>
      </c>
      <c r="U102" s="52">
        <v>18568</v>
      </c>
      <c r="V102" s="52">
        <v>5427</v>
      </c>
      <c r="W102" s="52">
        <v>3770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1955</v>
      </c>
      <c r="D103" s="36">
        <v>6982</v>
      </c>
      <c r="E103" s="36">
        <v>14504</v>
      </c>
      <c r="F103" s="36">
        <v>25156</v>
      </c>
      <c r="G103" s="36">
        <v>27771</v>
      </c>
      <c r="H103" s="36">
        <v>41698</v>
      </c>
      <c r="I103" s="36">
        <v>31273</v>
      </c>
      <c r="J103" s="36">
        <v>30575</v>
      </c>
      <c r="K103" s="36">
        <v>7069</v>
      </c>
      <c r="L103" s="36">
        <v>8256</v>
      </c>
      <c r="M103" s="36">
        <v>13340</v>
      </c>
      <c r="N103" s="36">
        <v>31166</v>
      </c>
      <c r="O103" s="36">
        <v>28174</v>
      </c>
      <c r="P103" s="36">
        <v>14375</v>
      </c>
      <c r="Q103" s="36">
        <v>5194</v>
      </c>
      <c r="R103" s="36">
        <v>9542</v>
      </c>
      <c r="S103" s="36">
        <v>9877</v>
      </c>
      <c r="T103" s="36">
        <v>14764</v>
      </c>
      <c r="U103" s="36">
        <v>30488</v>
      </c>
      <c r="V103" s="36">
        <v>31533</v>
      </c>
      <c r="W103" s="36">
        <v>19746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43517</v>
      </c>
      <c r="D126" s="52">
        <v>37044</v>
      </c>
      <c r="E126" s="52">
        <v>33885</v>
      </c>
      <c r="F126" s="52">
        <v>27583</v>
      </c>
      <c r="G126" s="52">
        <v>22868</v>
      </c>
      <c r="H126" s="52">
        <v>5672</v>
      </c>
      <c r="I126" s="52">
        <v>21458</v>
      </c>
      <c r="J126" s="52">
        <v>39705</v>
      </c>
      <c r="K126" s="52">
        <v>31357</v>
      </c>
      <c r="L126" s="52">
        <v>40674</v>
      </c>
      <c r="M126" s="52">
        <v>41285</v>
      </c>
      <c r="N126" s="52">
        <v>46304</v>
      </c>
      <c r="O126" s="52">
        <v>49197</v>
      </c>
      <c r="P126" s="52">
        <v>6249</v>
      </c>
      <c r="Q126" s="52">
        <v>17846</v>
      </c>
      <c r="R126" s="52">
        <v>26759</v>
      </c>
      <c r="S126" s="52">
        <v>28000</v>
      </c>
      <c r="T126" s="52">
        <v>11940</v>
      </c>
      <c r="U126" s="52">
        <v>22712</v>
      </c>
      <c r="V126" s="52">
        <v>19647</v>
      </c>
      <c r="W126" s="52">
        <v>28877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12</v>
      </c>
      <c r="D129" s="52">
        <v>18</v>
      </c>
      <c r="E129" s="52">
        <v>223</v>
      </c>
      <c r="F129" s="52">
        <v>247</v>
      </c>
      <c r="G129" s="52">
        <v>376</v>
      </c>
      <c r="H129" s="52">
        <v>328</v>
      </c>
      <c r="I129" s="52">
        <v>353</v>
      </c>
      <c r="J129" s="52">
        <v>200</v>
      </c>
      <c r="K129" s="52">
        <v>493</v>
      </c>
      <c r="L129" s="52">
        <v>494</v>
      </c>
      <c r="M129" s="52">
        <v>501</v>
      </c>
      <c r="N129" s="52">
        <v>758</v>
      </c>
      <c r="O129" s="52">
        <v>972</v>
      </c>
      <c r="P129" s="52">
        <v>1252</v>
      </c>
      <c r="Q129" s="52">
        <v>1006</v>
      </c>
      <c r="R129" s="52">
        <v>1038</v>
      </c>
      <c r="S129" s="52">
        <v>1109</v>
      </c>
      <c r="T129" s="52">
        <v>994</v>
      </c>
      <c r="U129" s="52">
        <v>739</v>
      </c>
      <c r="V129" s="52">
        <v>770</v>
      </c>
      <c r="W129" s="52">
        <v>830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42998</v>
      </c>
      <c r="D131" s="52">
        <f>RES_hhdet_in!D131-RES_hhdet_in_new!D131</f>
        <v>37667</v>
      </c>
      <c r="E131" s="52">
        <f>RES_hhdet_in!E131-RES_hhdet_in_new!E131</f>
        <v>34800</v>
      </c>
      <c r="F131" s="52">
        <f>RES_hhdet_in!F131-RES_hhdet_in_new!F131</f>
        <v>28368</v>
      </c>
      <c r="G131" s="52">
        <f>RES_hhdet_in!G131-RES_hhdet_in_new!G131</f>
        <v>23303</v>
      </c>
      <c r="H131" s="52">
        <f>RES_hhdet_in!H131-RES_hhdet_in_new!H131</f>
        <v>5783</v>
      </c>
      <c r="I131" s="52">
        <f>RES_hhdet_in!I131-RES_hhdet_in_new!I131</f>
        <v>17429</v>
      </c>
      <c r="J131" s="52">
        <f>RES_hhdet_in!J131-RES_hhdet_in_new!J131</f>
        <v>44605</v>
      </c>
      <c r="K131" s="52">
        <f>RES_hhdet_in!K131-RES_hhdet_in_new!K131</f>
        <v>36628</v>
      </c>
      <c r="L131" s="52">
        <f>RES_hhdet_in!L131-RES_hhdet_in_new!L131</f>
        <v>45214</v>
      </c>
      <c r="M131" s="52">
        <f>RES_hhdet_in!M131-RES_hhdet_in_new!M131</f>
        <v>34462</v>
      </c>
      <c r="N131" s="52">
        <f>RES_hhdet_in!N131-RES_hhdet_in_new!N131</f>
        <v>45540</v>
      </c>
      <c r="O131" s="52">
        <f>RES_hhdet_in!O131-RES_hhdet_in_new!O131</f>
        <v>50587</v>
      </c>
      <c r="P131" s="52">
        <f>RES_hhdet_in!P131-RES_hhdet_in_new!P131</f>
        <v>6325</v>
      </c>
      <c r="Q131" s="52">
        <f>RES_hhdet_in!Q131-RES_hhdet_in_new!Q131</f>
        <v>18588</v>
      </c>
      <c r="R131" s="52">
        <f>RES_hhdet_in!R131-RES_hhdet_in_new!R131</f>
        <v>27245</v>
      </c>
      <c r="S131" s="52">
        <f>RES_hhdet_in!S131-RES_hhdet_in_new!S131</f>
        <v>28638</v>
      </c>
      <c r="T131" s="52">
        <f>RES_hhdet_in!T131-RES_hhdet_in_new!T131</f>
        <v>12918</v>
      </c>
      <c r="U131" s="52">
        <f>RES_hhdet_in!U131-RES_hhdet_in_new!U131</f>
        <v>23778</v>
      </c>
      <c r="V131" s="52">
        <f>RES_hhdet_in!V131-RES_hhdet_in_new!V131</f>
        <v>17093</v>
      </c>
      <c r="W131" s="52">
        <f>RES_hhdet_in!W131-RES_hhdet_in_new!W131</f>
        <v>34373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2133</v>
      </c>
      <c r="D135" s="52">
        <f>RES_hhdet_in!D135-RES_hhdet_in_new!D135</f>
        <v>996</v>
      </c>
      <c r="E135" s="52">
        <f>RES_hhdet_in!E135-RES_hhdet_in_new!E135</f>
        <v>742</v>
      </c>
      <c r="F135" s="52">
        <f>RES_hhdet_in!F135-RES_hhdet_in_new!F135</f>
        <v>962</v>
      </c>
      <c r="G135" s="52">
        <f>RES_hhdet_in!G135-RES_hhdet_in_new!G135</f>
        <v>1467</v>
      </c>
      <c r="H135" s="52">
        <f>RES_hhdet_in!H135-RES_hhdet_in_new!H135</f>
        <v>2023</v>
      </c>
      <c r="I135" s="52">
        <f>RES_hhdet_in!I135-RES_hhdet_in_new!I135</f>
        <v>4820</v>
      </c>
      <c r="J135" s="52">
        <f>RES_hhdet_in!J135-RES_hhdet_in_new!J135</f>
        <v>1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6823</v>
      </c>
      <c r="N135" s="52">
        <f>RES_hhdet_in!N135-RES_hhdet_in_new!N135</f>
        <v>779</v>
      </c>
      <c r="O135" s="52">
        <f>RES_hhdet_in!O135-RES_hhdet_in_new!O135</f>
        <v>0</v>
      </c>
      <c r="P135" s="52">
        <f>RES_hhdet_in!P135-RES_hhdet_in_new!P135</f>
        <v>153</v>
      </c>
      <c r="Q135" s="52">
        <f>RES_hhdet_in!Q135-RES_hhdet_in_new!Q135</f>
        <v>1268</v>
      </c>
      <c r="R135" s="52">
        <f>RES_hhdet_in!R135-RES_hhdet_in_new!R135</f>
        <v>551</v>
      </c>
      <c r="S135" s="52">
        <f>RES_hhdet_in!S135-RES_hhdet_in_new!S135</f>
        <v>964</v>
      </c>
      <c r="T135" s="52">
        <f>RES_hhdet_in!T135-RES_hhdet_in_new!T135</f>
        <v>1326</v>
      </c>
      <c r="U135" s="52">
        <f>RES_hhdet_in!U135-RES_hhdet_in_new!U135</f>
        <v>2125</v>
      </c>
      <c r="V135" s="52">
        <f>RES_hhdet_in!V135-RES_hhdet_in_new!V135</f>
        <v>3318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96999</v>
      </c>
      <c r="D140" s="52">
        <v>78050</v>
      </c>
      <c r="E140" s="52">
        <v>63376</v>
      </c>
      <c r="F140" s="52">
        <v>45517</v>
      </c>
      <c r="G140" s="52">
        <v>46458</v>
      </c>
      <c r="H140" s="52">
        <v>23769</v>
      </c>
      <c r="I140" s="52">
        <v>5257</v>
      </c>
      <c r="J140" s="52">
        <v>15659</v>
      </c>
      <c r="K140" s="52">
        <v>64467</v>
      </c>
      <c r="L140" s="52">
        <v>67423</v>
      </c>
      <c r="M140" s="52">
        <v>55354</v>
      </c>
      <c r="N140" s="52">
        <v>36472</v>
      </c>
      <c r="O140" s="52">
        <v>32715</v>
      </c>
      <c r="P140" s="52">
        <v>17986</v>
      </c>
      <c r="Q140" s="52">
        <v>52614</v>
      </c>
      <c r="R140" s="52">
        <v>57527</v>
      </c>
      <c r="S140" s="52">
        <v>57000</v>
      </c>
      <c r="T140" s="52">
        <v>47773</v>
      </c>
      <c r="U140" s="52">
        <v>27527</v>
      </c>
      <c r="V140" s="52">
        <v>9928</v>
      </c>
      <c r="W140" s="52">
        <v>11673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5652</v>
      </c>
      <c r="D141" s="36">
        <v>18352</v>
      </c>
      <c r="E141" s="36">
        <v>31428</v>
      </c>
      <c r="F141" s="36">
        <v>47142</v>
      </c>
      <c r="G141" s="36">
        <v>49465</v>
      </c>
      <c r="H141" s="36">
        <v>67959</v>
      </c>
      <c r="I141" s="36">
        <v>50499</v>
      </c>
      <c r="J141" s="36">
        <v>56271</v>
      </c>
      <c r="K141" s="36">
        <v>14024</v>
      </c>
      <c r="L141" s="36">
        <v>13931</v>
      </c>
      <c r="M141" s="36">
        <v>21721</v>
      </c>
      <c r="N141" s="36">
        <v>41805</v>
      </c>
      <c r="O141" s="36">
        <v>48273</v>
      </c>
      <c r="P141" s="36">
        <v>23561</v>
      </c>
      <c r="Q141" s="36">
        <v>16019</v>
      </c>
      <c r="R141" s="36">
        <v>26977</v>
      </c>
      <c r="S141" s="36">
        <v>22762</v>
      </c>
      <c r="T141" s="36">
        <v>18342</v>
      </c>
      <c r="U141" s="36">
        <v>45205</v>
      </c>
      <c r="V141" s="36">
        <v>57654</v>
      </c>
      <c r="W141" s="36">
        <v>61166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2786</v>
      </c>
      <c r="P145" s="52">
        <v>1425</v>
      </c>
      <c r="Q145" s="52">
        <v>3117</v>
      </c>
      <c r="R145" s="52">
        <v>5366</v>
      </c>
      <c r="S145" s="52">
        <v>8419</v>
      </c>
      <c r="T145" s="52">
        <v>7464</v>
      </c>
      <c r="U145" s="52">
        <v>9948</v>
      </c>
      <c r="V145" s="52">
        <v>11087</v>
      </c>
      <c r="W145" s="52">
        <v>13026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1</v>
      </c>
      <c r="P147" s="52">
        <v>98</v>
      </c>
      <c r="Q147" s="52">
        <v>307</v>
      </c>
      <c r="R147" s="52">
        <v>551</v>
      </c>
      <c r="S147" s="52">
        <v>768</v>
      </c>
      <c r="T147" s="52">
        <v>913</v>
      </c>
      <c r="U147" s="52">
        <v>1047</v>
      </c>
      <c r="V147" s="52">
        <v>1260</v>
      </c>
      <c r="W147" s="52">
        <v>1427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10</v>
      </c>
      <c r="P149" s="52">
        <f>RES_hhdet_in!P149-RES_hhdet_in_new!P149</f>
        <v>4</v>
      </c>
      <c r="Q149" s="52">
        <f>RES_hhdet_in!Q149-RES_hhdet_in_new!Q149</f>
        <v>18</v>
      </c>
      <c r="R149" s="52">
        <f>RES_hhdet_in!R149-RES_hhdet_in_new!R149</f>
        <v>69</v>
      </c>
      <c r="S149" s="52">
        <f>RES_hhdet_in!S149-RES_hhdet_in_new!S149</f>
        <v>158</v>
      </c>
      <c r="T149" s="52">
        <f>RES_hhdet_in!T149-RES_hhdet_in_new!T149</f>
        <v>109</v>
      </c>
      <c r="U149" s="52">
        <f>RES_hhdet_in!U149-RES_hhdet_in_new!U149</f>
        <v>150</v>
      </c>
      <c r="V149" s="52">
        <f>RES_hhdet_in!V149-RES_hhdet_in_new!V149</f>
        <v>198</v>
      </c>
      <c r="W149" s="52">
        <f>RES_hhdet_in!W149-RES_hhdet_in_new!W149</f>
        <v>164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2776</v>
      </c>
      <c r="P153" s="52">
        <f>RES_hhdet_in!P153-RES_hhdet_in_new!P153</f>
        <v>1423</v>
      </c>
      <c r="Q153" s="52">
        <f>RES_hhdet_in!Q153-RES_hhdet_in_new!Q153</f>
        <v>3154</v>
      </c>
      <c r="R153" s="52">
        <f>RES_hhdet_in!R153-RES_hhdet_in_new!R153</f>
        <v>5489</v>
      </c>
      <c r="S153" s="52">
        <f>RES_hhdet_in!S153-RES_hhdet_in_new!S153</f>
        <v>8730</v>
      </c>
      <c r="T153" s="52">
        <f>RES_hhdet_in!T153-RES_hhdet_in_new!T153</f>
        <v>8348</v>
      </c>
      <c r="U153" s="52">
        <f>RES_hhdet_in!U153-RES_hhdet_in_new!U153</f>
        <v>11707</v>
      </c>
      <c r="V153" s="52">
        <f>RES_hhdet_in!V153-RES_hhdet_in_new!V153</f>
        <v>14218</v>
      </c>
      <c r="W153" s="52">
        <f>RES_hhdet_in!W153-RES_hhdet_in_new!W153</f>
        <v>18297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1124</v>
      </c>
      <c r="P158" s="52">
        <v>617</v>
      </c>
      <c r="Q158" s="52">
        <v>2430</v>
      </c>
      <c r="R158" s="52">
        <v>3782</v>
      </c>
      <c r="S158" s="52">
        <v>6352</v>
      </c>
      <c r="T158" s="52">
        <v>6112</v>
      </c>
      <c r="U158" s="52">
        <v>4483</v>
      </c>
      <c r="V158" s="52">
        <v>2115</v>
      </c>
      <c r="W158" s="52">
        <v>2953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1662</v>
      </c>
      <c r="P159" s="36">
        <v>810</v>
      </c>
      <c r="Q159" s="36">
        <v>741</v>
      </c>
      <c r="R159" s="36">
        <v>1775</v>
      </c>
      <c r="S159" s="36">
        <v>2534</v>
      </c>
      <c r="T159" s="36">
        <v>2345</v>
      </c>
      <c r="U159" s="36">
        <v>7376</v>
      </c>
      <c r="V159" s="36">
        <v>12301</v>
      </c>
      <c r="W159" s="36">
        <v>15494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101</v>
      </c>
      <c r="D163" s="52">
        <v>136</v>
      </c>
      <c r="E163" s="52">
        <v>249</v>
      </c>
      <c r="F163" s="52">
        <v>538</v>
      </c>
      <c r="G163" s="52">
        <v>1043</v>
      </c>
      <c r="H163" s="52">
        <v>1310</v>
      </c>
      <c r="I163" s="52">
        <v>1715</v>
      </c>
      <c r="J163" s="52">
        <v>1307</v>
      </c>
      <c r="K163" s="52">
        <v>1027</v>
      </c>
      <c r="L163" s="52">
        <v>747</v>
      </c>
      <c r="M163" s="52">
        <v>780</v>
      </c>
      <c r="N163" s="52">
        <v>1174</v>
      </c>
      <c r="O163" s="52">
        <v>1758</v>
      </c>
      <c r="P163" s="52">
        <v>1127</v>
      </c>
      <c r="Q163" s="52">
        <v>829</v>
      </c>
      <c r="R163" s="52">
        <v>306</v>
      </c>
      <c r="S163" s="52">
        <v>544</v>
      </c>
      <c r="T163" s="52">
        <v>149</v>
      </c>
      <c r="U163" s="52">
        <v>700</v>
      </c>
      <c r="V163" s="52">
        <v>654</v>
      </c>
      <c r="W163" s="52">
        <v>3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1</v>
      </c>
      <c r="F165" s="52">
        <v>2</v>
      </c>
      <c r="G165" s="52">
        <v>5</v>
      </c>
      <c r="H165" s="52">
        <v>11</v>
      </c>
      <c r="I165" s="52">
        <v>38</v>
      </c>
      <c r="J165" s="52">
        <v>59</v>
      </c>
      <c r="K165" s="52">
        <v>73</v>
      </c>
      <c r="L165" s="52">
        <v>68</v>
      </c>
      <c r="M165" s="52">
        <v>42</v>
      </c>
      <c r="N165" s="52">
        <v>40</v>
      </c>
      <c r="O165" s="52">
        <v>40</v>
      </c>
      <c r="P165" s="52">
        <v>98</v>
      </c>
      <c r="Q165" s="52">
        <v>233</v>
      </c>
      <c r="R165" s="52">
        <v>264</v>
      </c>
      <c r="S165" s="52">
        <v>138</v>
      </c>
      <c r="T165" s="52">
        <v>85</v>
      </c>
      <c r="U165" s="52">
        <v>73</v>
      </c>
      <c r="V165" s="52">
        <v>81</v>
      </c>
      <c r="W165" s="52">
        <v>100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</v>
      </c>
      <c r="D167" s="52">
        <f>RES_hhdet_in!D167-RES_hhdet_in_new!D167</f>
        <v>7</v>
      </c>
      <c r="E167" s="52">
        <f>RES_hhdet_in!E167-RES_hhdet_in_new!E167</f>
        <v>3</v>
      </c>
      <c r="F167" s="52">
        <f>RES_hhdet_in!F167-RES_hhdet_in_new!F167</f>
        <v>2</v>
      </c>
      <c r="G167" s="52">
        <f>RES_hhdet_in!G167-RES_hhdet_in_new!G167</f>
        <v>8</v>
      </c>
      <c r="H167" s="52">
        <f>RES_hhdet_in!H167-RES_hhdet_in_new!H167</f>
        <v>9</v>
      </c>
      <c r="I167" s="52">
        <f>RES_hhdet_in!I167-RES_hhdet_in_new!I167</f>
        <v>11</v>
      </c>
      <c r="J167" s="52">
        <f>RES_hhdet_in!J167-RES_hhdet_in_new!J167</f>
        <v>3</v>
      </c>
      <c r="K167" s="52">
        <f>RES_hhdet_in!K167-RES_hhdet_in_new!K167</f>
        <v>46</v>
      </c>
      <c r="L167" s="52">
        <f>RES_hhdet_in!L167-RES_hhdet_in_new!L167</f>
        <v>20</v>
      </c>
      <c r="M167" s="52">
        <f>RES_hhdet_in!M167-RES_hhdet_in_new!M167</f>
        <v>23</v>
      </c>
      <c r="N167" s="52">
        <f>RES_hhdet_in!N167-RES_hhdet_in_new!N167</f>
        <v>12</v>
      </c>
      <c r="O167" s="52">
        <f>RES_hhdet_in!O167-RES_hhdet_in_new!O167</f>
        <v>13</v>
      </c>
      <c r="P167" s="52">
        <f>RES_hhdet_in!P167-RES_hhdet_in_new!P167</f>
        <v>9</v>
      </c>
      <c r="Q167" s="52">
        <f>RES_hhdet_in!Q167-RES_hhdet_in_new!Q167</f>
        <v>13</v>
      </c>
      <c r="R167" s="52">
        <f>RES_hhdet_in!R167-RES_hhdet_in_new!R167</f>
        <v>20</v>
      </c>
      <c r="S167" s="52">
        <f>RES_hhdet_in!S167-RES_hhdet_in_new!S167</f>
        <v>32</v>
      </c>
      <c r="T167" s="52">
        <f>RES_hhdet_in!T167-RES_hhdet_in_new!T167</f>
        <v>17</v>
      </c>
      <c r="U167" s="52">
        <f>RES_hhdet_in!U167-RES_hhdet_in_new!U167</f>
        <v>26</v>
      </c>
      <c r="V167" s="52">
        <f>RES_hhdet_in!V167-RES_hhdet_in_new!V167</f>
        <v>32</v>
      </c>
      <c r="W167" s="52">
        <f>RES_hhdet_in!W167-RES_hhdet_in_new!W167</f>
        <v>12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213</v>
      </c>
      <c r="D171" s="52">
        <f>RES_hhdet_in!D171-RES_hhdet_in_new!D171</f>
        <v>251</v>
      </c>
      <c r="E171" s="52">
        <f>RES_hhdet_in!E171-RES_hhdet_in_new!E171</f>
        <v>371</v>
      </c>
      <c r="F171" s="52">
        <f>RES_hhdet_in!F171-RES_hhdet_in_new!F171</f>
        <v>669</v>
      </c>
      <c r="G171" s="52">
        <f>RES_hhdet_in!G171-RES_hhdet_in_new!G171</f>
        <v>1194</v>
      </c>
      <c r="H171" s="52">
        <f>RES_hhdet_in!H171-RES_hhdet_in_new!H171</f>
        <v>1504</v>
      </c>
      <c r="I171" s="52">
        <f>RES_hhdet_in!I171-RES_hhdet_in_new!I171</f>
        <v>1846</v>
      </c>
      <c r="J171" s="52">
        <f>RES_hhdet_in!J171-RES_hhdet_in_new!J171</f>
        <v>1540</v>
      </c>
      <c r="K171" s="52">
        <f>RES_hhdet_in!K171-RES_hhdet_in_new!K171</f>
        <v>1417</v>
      </c>
      <c r="L171" s="52">
        <f>RES_hhdet_in!L171-RES_hhdet_in_new!L171</f>
        <v>1428</v>
      </c>
      <c r="M171" s="52">
        <f>RES_hhdet_in!M171-RES_hhdet_in_new!M171</f>
        <v>1806</v>
      </c>
      <c r="N171" s="52">
        <f>RES_hhdet_in!N171-RES_hhdet_in_new!N171</f>
        <v>2611</v>
      </c>
      <c r="O171" s="52">
        <f>RES_hhdet_in!O171-RES_hhdet_in_new!O171</f>
        <v>3562</v>
      </c>
      <c r="P171" s="52">
        <f>RES_hhdet_in!P171-RES_hhdet_in_new!P171</f>
        <v>3053</v>
      </c>
      <c r="Q171" s="52">
        <f>RES_hhdet_in!Q171-RES_hhdet_in_new!Q171</f>
        <v>2650</v>
      </c>
      <c r="R171" s="52">
        <f>RES_hhdet_in!R171-RES_hhdet_in_new!R171</f>
        <v>1865</v>
      </c>
      <c r="S171" s="52">
        <f>RES_hhdet_in!S171-RES_hhdet_in_new!S171</f>
        <v>1885</v>
      </c>
      <c r="T171" s="52">
        <f>RES_hhdet_in!T171-RES_hhdet_in_new!T171</f>
        <v>1587</v>
      </c>
      <c r="U171" s="52">
        <f>RES_hhdet_in!U171-RES_hhdet_in_new!U171</f>
        <v>2356</v>
      </c>
      <c r="V171" s="52">
        <f>RES_hhdet_in!V171-RES_hhdet_in_new!V171</f>
        <v>2572</v>
      </c>
      <c r="W171" s="52">
        <f>RES_hhdet_in!W171-RES_hhdet_in_new!W171</f>
        <v>2002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209</v>
      </c>
      <c r="D176" s="52">
        <v>209</v>
      </c>
      <c r="E176" s="52">
        <v>250</v>
      </c>
      <c r="F176" s="52">
        <v>329</v>
      </c>
      <c r="G176" s="52">
        <v>582</v>
      </c>
      <c r="H176" s="52">
        <v>391</v>
      </c>
      <c r="I176" s="52">
        <v>177</v>
      </c>
      <c r="J176" s="52">
        <v>335</v>
      </c>
      <c r="K176" s="52">
        <v>1203</v>
      </c>
      <c r="L176" s="52">
        <v>1189</v>
      </c>
      <c r="M176" s="52">
        <v>1315</v>
      </c>
      <c r="N176" s="52">
        <v>1217</v>
      </c>
      <c r="O176" s="52">
        <v>1439</v>
      </c>
      <c r="P176" s="52">
        <v>1328</v>
      </c>
      <c r="Q176" s="52">
        <v>2047</v>
      </c>
      <c r="R176" s="52">
        <v>1283</v>
      </c>
      <c r="S176" s="52">
        <v>1363</v>
      </c>
      <c r="T176" s="52">
        <v>1154</v>
      </c>
      <c r="U176" s="52">
        <v>896</v>
      </c>
      <c r="V176" s="52">
        <v>377</v>
      </c>
      <c r="W176" s="52">
        <v>316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13</v>
      </c>
      <c r="D177" s="36">
        <v>49</v>
      </c>
      <c r="E177" s="36">
        <v>123</v>
      </c>
      <c r="F177" s="36">
        <v>344</v>
      </c>
      <c r="G177" s="36">
        <v>621</v>
      </c>
      <c r="H177" s="36">
        <v>1121</v>
      </c>
      <c r="I177" s="36">
        <v>1681</v>
      </c>
      <c r="J177" s="36">
        <v>1205</v>
      </c>
      <c r="K177" s="36">
        <v>261</v>
      </c>
      <c r="L177" s="36">
        <v>244</v>
      </c>
      <c r="M177" s="36">
        <v>514</v>
      </c>
      <c r="N177" s="36">
        <v>1406</v>
      </c>
      <c r="O177" s="36">
        <v>2127</v>
      </c>
      <c r="P177" s="36">
        <v>1747</v>
      </c>
      <c r="Q177" s="36">
        <v>615</v>
      </c>
      <c r="R177" s="36">
        <v>599</v>
      </c>
      <c r="S177" s="36">
        <v>551</v>
      </c>
      <c r="T177" s="36">
        <v>448</v>
      </c>
      <c r="U177" s="36">
        <v>1485</v>
      </c>
      <c r="V177" s="36">
        <v>2227</v>
      </c>
      <c r="W177" s="36">
        <v>1685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1237</v>
      </c>
      <c r="I5" s="52">
        <v>1961</v>
      </c>
      <c r="J5" s="52">
        <v>2391</v>
      </c>
      <c r="K5" s="52">
        <v>2590</v>
      </c>
      <c r="L5" s="52">
        <v>5504</v>
      </c>
      <c r="M5" s="52">
        <v>5449</v>
      </c>
      <c r="N5" s="52">
        <v>4237</v>
      </c>
      <c r="O5" s="52">
        <v>2626</v>
      </c>
      <c r="P5" s="52">
        <v>68</v>
      </c>
      <c r="Q5" s="52">
        <v>0</v>
      </c>
      <c r="R5" s="52">
        <v>975</v>
      </c>
      <c r="S5" s="52">
        <v>4292</v>
      </c>
      <c r="T5" s="52">
        <v>2848</v>
      </c>
      <c r="U5" s="52">
        <v>0</v>
      </c>
      <c r="V5" s="52">
        <v>0</v>
      </c>
      <c r="W5" s="52">
        <v>1816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22</v>
      </c>
      <c r="Q8" s="52">
        <v>26</v>
      </c>
      <c r="R8" s="52">
        <v>27</v>
      </c>
      <c r="S8" s="52">
        <v>45</v>
      </c>
      <c r="T8" s="52">
        <v>71</v>
      </c>
      <c r="U8" s="52">
        <v>81</v>
      </c>
      <c r="V8" s="52">
        <v>49</v>
      </c>
      <c r="W8" s="52">
        <v>23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451</v>
      </c>
      <c r="I10" s="52">
        <v>1226</v>
      </c>
      <c r="J10" s="52">
        <v>1362</v>
      </c>
      <c r="K10" s="52">
        <v>1769</v>
      </c>
      <c r="L10" s="52">
        <v>2398</v>
      </c>
      <c r="M10" s="52">
        <v>1382</v>
      </c>
      <c r="N10" s="52">
        <v>1966</v>
      </c>
      <c r="O10" s="52">
        <v>1458</v>
      </c>
      <c r="P10" s="52">
        <v>1200</v>
      </c>
      <c r="Q10" s="52">
        <v>1493</v>
      </c>
      <c r="R10" s="52">
        <v>966</v>
      </c>
      <c r="S10" s="52">
        <v>3040</v>
      </c>
      <c r="T10" s="52">
        <v>1711</v>
      </c>
      <c r="U10" s="52">
        <v>2160</v>
      </c>
      <c r="V10" s="52">
        <v>4566</v>
      </c>
      <c r="W10" s="52">
        <v>2896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3</v>
      </c>
      <c r="S11" s="52">
        <v>15</v>
      </c>
      <c r="T11" s="52">
        <v>28</v>
      </c>
      <c r="U11" s="52">
        <v>16</v>
      </c>
      <c r="V11" s="52">
        <v>0</v>
      </c>
      <c r="W11" s="52">
        <v>10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283</v>
      </c>
      <c r="S15" s="52">
        <v>847</v>
      </c>
      <c r="T15" s="52">
        <v>2125</v>
      </c>
      <c r="U15" s="52">
        <v>1297</v>
      </c>
      <c r="V15" s="52">
        <v>0</v>
      </c>
      <c r="W15" s="52">
        <v>1326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419</v>
      </c>
      <c r="Q20" s="52">
        <v>685</v>
      </c>
      <c r="R20" s="52">
        <v>901</v>
      </c>
      <c r="S20" s="52">
        <v>1500</v>
      </c>
      <c r="T20" s="52">
        <v>1456</v>
      </c>
      <c r="U20" s="52">
        <v>764</v>
      </c>
      <c r="V20" s="52">
        <v>843</v>
      </c>
      <c r="W20" s="52">
        <v>903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467</v>
      </c>
      <c r="Q21" s="52">
        <v>1411</v>
      </c>
      <c r="R21" s="52">
        <v>2846</v>
      </c>
      <c r="S21" s="52">
        <v>5272</v>
      </c>
      <c r="T21" s="52">
        <v>4710</v>
      </c>
      <c r="U21" s="52">
        <v>1224</v>
      </c>
      <c r="V21" s="52">
        <v>161</v>
      </c>
      <c r="W21" s="52">
        <v>496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618</v>
      </c>
      <c r="Q22" s="36">
        <v>434</v>
      </c>
      <c r="R22" s="36">
        <v>1347</v>
      </c>
      <c r="S22" s="36">
        <v>2118</v>
      </c>
      <c r="T22" s="36">
        <v>1825</v>
      </c>
      <c r="U22" s="36">
        <v>1993</v>
      </c>
      <c r="V22" s="36">
        <v>948</v>
      </c>
      <c r="W22" s="36">
        <v>2653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142</v>
      </c>
      <c r="K26" s="52">
        <v>264</v>
      </c>
      <c r="L26" s="52">
        <v>318</v>
      </c>
      <c r="M26" s="52">
        <v>366</v>
      </c>
      <c r="N26" s="52">
        <v>428</v>
      </c>
      <c r="O26" s="52">
        <v>239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2</v>
      </c>
      <c r="Q29" s="52">
        <v>1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4</v>
      </c>
      <c r="S31" s="52">
        <v>6</v>
      </c>
      <c r="T31" s="52">
        <v>4</v>
      </c>
      <c r="U31" s="52">
        <v>3</v>
      </c>
      <c r="V31" s="52">
        <v>4</v>
      </c>
      <c r="W31" s="52">
        <v>1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21</v>
      </c>
      <c r="Q35" s="52">
        <v>88</v>
      </c>
      <c r="R35" s="52">
        <v>248</v>
      </c>
      <c r="S35" s="52">
        <v>356</v>
      </c>
      <c r="T35" s="52">
        <v>291</v>
      </c>
      <c r="U35" s="52">
        <v>327</v>
      </c>
      <c r="V35" s="52">
        <v>273</v>
      </c>
      <c r="W35" s="52">
        <v>131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8</v>
      </c>
      <c r="Q40" s="52">
        <v>64</v>
      </c>
      <c r="R40" s="52">
        <v>168</v>
      </c>
      <c r="S40" s="52">
        <v>254</v>
      </c>
      <c r="T40" s="52">
        <v>213</v>
      </c>
      <c r="U40" s="52">
        <v>125</v>
      </c>
      <c r="V40" s="52">
        <v>38</v>
      </c>
      <c r="W40" s="52">
        <v>22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11</v>
      </c>
      <c r="Q41" s="36">
        <v>19</v>
      </c>
      <c r="R41" s="36">
        <v>79</v>
      </c>
      <c r="S41" s="36">
        <v>104</v>
      </c>
      <c r="T41" s="36">
        <v>79</v>
      </c>
      <c r="U41" s="36">
        <v>211</v>
      </c>
      <c r="V41" s="36">
        <v>239</v>
      </c>
      <c r="W41" s="36">
        <v>123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49</v>
      </c>
      <c r="I45" s="52">
        <v>127</v>
      </c>
      <c r="J45" s="52">
        <v>432</v>
      </c>
      <c r="K45" s="52">
        <v>814</v>
      </c>
      <c r="L45" s="52">
        <v>1582</v>
      </c>
      <c r="M45" s="52">
        <v>1422</v>
      </c>
      <c r="N45" s="52">
        <v>1180</v>
      </c>
      <c r="O45" s="52">
        <v>828</v>
      </c>
      <c r="P45" s="52">
        <v>858</v>
      </c>
      <c r="Q45" s="52">
        <v>964</v>
      </c>
      <c r="R45" s="52">
        <v>2993</v>
      </c>
      <c r="S45" s="52">
        <v>3363</v>
      </c>
      <c r="T45" s="52">
        <v>2954</v>
      </c>
      <c r="U45" s="52">
        <v>1862</v>
      </c>
      <c r="V45" s="52">
        <v>1564</v>
      </c>
      <c r="W45" s="52">
        <v>1417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10</v>
      </c>
      <c r="Q48" s="52">
        <v>17</v>
      </c>
      <c r="R48" s="52">
        <v>40</v>
      </c>
      <c r="S48" s="52">
        <v>51</v>
      </c>
      <c r="T48" s="52">
        <v>66</v>
      </c>
      <c r="U48" s="52">
        <v>61</v>
      </c>
      <c r="V48" s="52">
        <v>57</v>
      </c>
      <c r="W48" s="52">
        <v>41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38</v>
      </c>
      <c r="I50" s="52">
        <v>114</v>
      </c>
      <c r="J50" s="52">
        <v>402</v>
      </c>
      <c r="K50" s="52">
        <v>769</v>
      </c>
      <c r="L50" s="52">
        <v>1509</v>
      </c>
      <c r="M50" s="52">
        <v>1360</v>
      </c>
      <c r="N50" s="52">
        <v>1115</v>
      </c>
      <c r="O50" s="52">
        <v>810</v>
      </c>
      <c r="P50" s="52">
        <v>820</v>
      </c>
      <c r="Q50" s="52">
        <v>945</v>
      </c>
      <c r="R50" s="52">
        <v>2909</v>
      </c>
      <c r="S50" s="52">
        <v>3259</v>
      </c>
      <c r="T50" s="52">
        <v>2866</v>
      </c>
      <c r="U50" s="52">
        <v>1834</v>
      </c>
      <c r="V50" s="52">
        <v>1578</v>
      </c>
      <c r="W50" s="52">
        <v>1423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19</v>
      </c>
      <c r="Q54" s="52">
        <v>38</v>
      </c>
      <c r="R54" s="52">
        <v>111</v>
      </c>
      <c r="S54" s="52">
        <v>144</v>
      </c>
      <c r="T54" s="52">
        <v>143</v>
      </c>
      <c r="U54" s="52">
        <v>91</v>
      </c>
      <c r="V54" s="52">
        <v>56</v>
      </c>
      <c r="W54" s="52">
        <v>56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228</v>
      </c>
      <c r="Q59" s="52">
        <v>889</v>
      </c>
      <c r="R59" s="52">
        <v>2258</v>
      </c>
      <c r="S59" s="52">
        <v>3075</v>
      </c>
      <c r="T59" s="52">
        <v>3109</v>
      </c>
      <c r="U59" s="52">
        <v>1200</v>
      </c>
      <c r="V59" s="52">
        <v>407</v>
      </c>
      <c r="W59" s="52">
        <v>440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302</v>
      </c>
      <c r="Q60" s="36">
        <v>268</v>
      </c>
      <c r="R60" s="36">
        <v>1063</v>
      </c>
      <c r="S60" s="36">
        <v>1232</v>
      </c>
      <c r="T60" s="36">
        <v>1199</v>
      </c>
      <c r="U60" s="36">
        <v>1959</v>
      </c>
      <c r="V60" s="36">
        <v>2417</v>
      </c>
      <c r="W60" s="36">
        <v>2363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1889</v>
      </c>
      <c r="I64" s="52">
        <v>4012</v>
      </c>
      <c r="J64" s="52">
        <v>4947</v>
      </c>
      <c r="K64" s="52">
        <v>6073</v>
      </c>
      <c r="L64" s="52">
        <v>7617</v>
      </c>
      <c r="M64" s="52">
        <v>5590</v>
      </c>
      <c r="N64" s="52">
        <v>5696</v>
      </c>
      <c r="O64" s="52">
        <v>7239</v>
      </c>
      <c r="P64" s="52">
        <v>8282</v>
      </c>
      <c r="Q64" s="52">
        <v>14292</v>
      </c>
      <c r="R64" s="52">
        <v>19251</v>
      </c>
      <c r="S64" s="52">
        <v>19143</v>
      </c>
      <c r="T64" s="52">
        <v>19410</v>
      </c>
      <c r="U64" s="52">
        <v>20984</v>
      </c>
      <c r="V64" s="52">
        <v>24304</v>
      </c>
      <c r="W64" s="52">
        <v>24311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86</v>
      </c>
      <c r="Q67" s="52">
        <v>194</v>
      </c>
      <c r="R67" s="52">
        <v>393</v>
      </c>
      <c r="S67" s="52">
        <v>427</v>
      </c>
      <c r="T67" s="52">
        <v>436</v>
      </c>
      <c r="U67" s="52">
        <v>432</v>
      </c>
      <c r="V67" s="52">
        <v>545</v>
      </c>
      <c r="W67" s="52">
        <v>570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1359</v>
      </c>
      <c r="I69" s="52">
        <v>3485</v>
      </c>
      <c r="J69" s="52">
        <v>4547</v>
      </c>
      <c r="K69" s="52">
        <v>5559</v>
      </c>
      <c r="L69" s="52">
        <v>7163</v>
      </c>
      <c r="M69" s="52">
        <v>5184</v>
      </c>
      <c r="N69" s="52">
        <v>5373</v>
      </c>
      <c r="O69" s="52">
        <v>6995</v>
      </c>
      <c r="P69" s="52">
        <v>8025</v>
      </c>
      <c r="Q69" s="52">
        <v>14192</v>
      </c>
      <c r="R69" s="52">
        <v>18959</v>
      </c>
      <c r="S69" s="52">
        <v>18766</v>
      </c>
      <c r="T69" s="52">
        <v>18965</v>
      </c>
      <c r="U69" s="52">
        <v>20563</v>
      </c>
      <c r="V69" s="52">
        <v>24013</v>
      </c>
      <c r="W69" s="52">
        <v>23972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255</v>
      </c>
      <c r="Q73" s="52">
        <v>408</v>
      </c>
      <c r="R73" s="52">
        <v>616</v>
      </c>
      <c r="S73" s="52">
        <v>815</v>
      </c>
      <c r="T73" s="52">
        <v>945</v>
      </c>
      <c r="U73" s="52">
        <v>983</v>
      </c>
      <c r="V73" s="52">
        <v>904</v>
      </c>
      <c r="W73" s="52">
        <v>994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5867</v>
      </c>
      <c r="Q78" s="52">
        <v>13787</v>
      </c>
      <c r="R78" s="52">
        <v>21103</v>
      </c>
      <c r="S78" s="52">
        <v>23777</v>
      </c>
      <c r="T78" s="52">
        <v>25718</v>
      </c>
      <c r="U78" s="52">
        <v>28074</v>
      </c>
      <c r="V78" s="52">
        <v>33480</v>
      </c>
      <c r="W78" s="52">
        <v>35399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312</v>
      </c>
      <c r="Q79" s="36">
        <v>631</v>
      </c>
      <c r="R79" s="36">
        <v>704</v>
      </c>
      <c r="S79" s="36">
        <v>756</v>
      </c>
      <c r="T79" s="36">
        <v>791</v>
      </c>
      <c r="U79" s="36">
        <v>853</v>
      </c>
      <c r="V79" s="36">
        <v>779</v>
      </c>
      <c r="W79" s="36">
        <v>1009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7071</v>
      </c>
      <c r="I83" s="52">
        <v>13253</v>
      </c>
      <c r="J83" s="52">
        <v>28290</v>
      </c>
      <c r="K83" s="52">
        <v>25490</v>
      </c>
      <c r="L83" s="52">
        <v>38920</v>
      </c>
      <c r="M83" s="52">
        <v>32983</v>
      </c>
      <c r="N83" s="52">
        <v>46261</v>
      </c>
      <c r="O83" s="52">
        <v>43814</v>
      </c>
      <c r="P83" s="52">
        <v>15774</v>
      </c>
      <c r="Q83" s="52">
        <v>13921</v>
      </c>
      <c r="R83" s="52">
        <v>9268</v>
      </c>
      <c r="S83" s="52">
        <v>16653</v>
      </c>
      <c r="T83" s="52">
        <v>27023</v>
      </c>
      <c r="U83" s="52">
        <v>34690</v>
      </c>
      <c r="V83" s="52">
        <v>28843</v>
      </c>
      <c r="W83" s="52">
        <v>37066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400</v>
      </c>
      <c r="Q86" s="52">
        <v>518</v>
      </c>
      <c r="R86" s="52">
        <v>557</v>
      </c>
      <c r="S86" s="52">
        <v>436</v>
      </c>
      <c r="T86" s="52">
        <v>471</v>
      </c>
      <c r="U86" s="52">
        <v>646</v>
      </c>
      <c r="V86" s="52">
        <v>893</v>
      </c>
      <c r="W86" s="52">
        <v>895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407</v>
      </c>
      <c r="I88" s="52">
        <v>8048</v>
      </c>
      <c r="J88" s="52">
        <v>13933</v>
      </c>
      <c r="K88" s="52">
        <v>19014</v>
      </c>
      <c r="L88" s="52">
        <v>23128</v>
      </c>
      <c r="M88" s="52">
        <v>23661</v>
      </c>
      <c r="N88" s="52">
        <v>27865</v>
      </c>
      <c r="O88" s="52">
        <v>31109</v>
      </c>
      <c r="P88" s="52">
        <v>8398</v>
      </c>
      <c r="Q88" s="52">
        <v>11641</v>
      </c>
      <c r="R88" s="52">
        <v>16597</v>
      </c>
      <c r="S88" s="52">
        <v>22108</v>
      </c>
      <c r="T88" s="52">
        <v>23156</v>
      </c>
      <c r="U88" s="52">
        <v>33170</v>
      </c>
      <c r="V88" s="52">
        <v>37027</v>
      </c>
      <c r="W88" s="52">
        <v>30632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21</v>
      </c>
      <c r="Q92" s="52">
        <v>54</v>
      </c>
      <c r="R92" s="52">
        <v>139</v>
      </c>
      <c r="S92" s="52">
        <v>151</v>
      </c>
      <c r="T92" s="52">
        <v>213</v>
      </c>
      <c r="U92" s="52">
        <v>182</v>
      </c>
      <c r="V92" s="52">
        <v>94</v>
      </c>
      <c r="W92" s="52">
        <v>172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6820</v>
      </c>
      <c r="Q96" s="52">
        <v>8230</v>
      </c>
      <c r="R96" s="52">
        <v>10787</v>
      </c>
      <c r="S96" s="52">
        <v>8048</v>
      </c>
      <c r="T96" s="52">
        <v>15689</v>
      </c>
      <c r="U96" s="52">
        <v>13909</v>
      </c>
      <c r="V96" s="52">
        <v>6603</v>
      </c>
      <c r="W96" s="52">
        <v>18314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8371</v>
      </c>
      <c r="Q101" s="52">
        <v>18823</v>
      </c>
      <c r="R101" s="52">
        <v>18668</v>
      </c>
      <c r="S101" s="52">
        <v>19133</v>
      </c>
      <c r="T101" s="52">
        <v>9696</v>
      </c>
      <c r="U101" s="52">
        <v>16300</v>
      </c>
      <c r="V101" s="52">
        <v>22697</v>
      </c>
      <c r="W101" s="52">
        <v>30162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4649</v>
      </c>
      <c r="Q102" s="52">
        <v>11814</v>
      </c>
      <c r="R102" s="52">
        <v>16607</v>
      </c>
      <c r="S102" s="52">
        <v>23598</v>
      </c>
      <c r="T102" s="52">
        <v>41109</v>
      </c>
      <c r="U102" s="52">
        <v>21119</v>
      </c>
      <c r="V102" s="52">
        <v>6374</v>
      </c>
      <c r="W102" s="52">
        <v>5745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6094</v>
      </c>
      <c r="Q103" s="36">
        <v>3602</v>
      </c>
      <c r="R103" s="36">
        <v>7803</v>
      </c>
      <c r="S103" s="36">
        <v>9435</v>
      </c>
      <c r="T103" s="36">
        <v>15796</v>
      </c>
      <c r="U103" s="36">
        <v>34648</v>
      </c>
      <c r="V103" s="36">
        <v>36992</v>
      </c>
      <c r="W103" s="36">
        <v>30085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1807</v>
      </c>
      <c r="I126" s="52">
        <v>10578</v>
      </c>
      <c r="J126" s="52">
        <v>32720</v>
      </c>
      <c r="K126" s="52">
        <v>25619</v>
      </c>
      <c r="L126" s="52">
        <v>41860</v>
      </c>
      <c r="M126" s="52">
        <v>42498</v>
      </c>
      <c r="N126" s="52">
        <v>49703</v>
      </c>
      <c r="O126" s="52">
        <v>62140</v>
      </c>
      <c r="P126" s="52">
        <v>15008</v>
      </c>
      <c r="Q126" s="52">
        <v>34555</v>
      </c>
      <c r="R126" s="52">
        <v>45865</v>
      </c>
      <c r="S126" s="52">
        <v>40404</v>
      </c>
      <c r="T126" s="52">
        <v>18895</v>
      </c>
      <c r="U126" s="52">
        <v>32224</v>
      </c>
      <c r="V126" s="52">
        <v>28379</v>
      </c>
      <c r="W126" s="52">
        <v>59355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472</v>
      </c>
      <c r="Q129" s="52">
        <v>689</v>
      </c>
      <c r="R129" s="52">
        <v>979</v>
      </c>
      <c r="S129" s="52">
        <v>1095</v>
      </c>
      <c r="T129" s="52">
        <v>994</v>
      </c>
      <c r="U129" s="52">
        <v>799</v>
      </c>
      <c r="V129" s="52">
        <v>860</v>
      </c>
      <c r="W129" s="52">
        <v>1015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738</v>
      </c>
      <c r="I131" s="52">
        <v>6794</v>
      </c>
      <c r="J131" s="52">
        <v>32736</v>
      </c>
      <c r="K131" s="52">
        <v>26489</v>
      </c>
      <c r="L131" s="52">
        <v>44194</v>
      </c>
      <c r="M131" s="52">
        <v>34676</v>
      </c>
      <c r="N131" s="52">
        <v>48827</v>
      </c>
      <c r="O131" s="52">
        <v>63037</v>
      </c>
      <c r="P131" s="52">
        <v>14847</v>
      </c>
      <c r="Q131" s="52">
        <v>33586</v>
      </c>
      <c r="R131" s="52">
        <v>45905</v>
      </c>
      <c r="S131" s="52">
        <v>40561</v>
      </c>
      <c r="T131" s="52">
        <v>19046</v>
      </c>
      <c r="U131" s="52">
        <v>32314</v>
      </c>
      <c r="V131" s="52">
        <v>24349</v>
      </c>
      <c r="W131" s="52">
        <v>64851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897</v>
      </c>
      <c r="U135" s="52">
        <v>2977</v>
      </c>
      <c r="V135" s="52">
        <v>4786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6929</v>
      </c>
      <c r="Q140" s="52">
        <v>36503</v>
      </c>
      <c r="R140" s="52">
        <v>51790</v>
      </c>
      <c r="S140" s="52">
        <v>55498</v>
      </c>
      <c r="T140" s="52">
        <v>47745</v>
      </c>
      <c r="U140" s="52">
        <v>29940</v>
      </c>
      <c r="V140" s="52">
        <v>11135</v>
      </c>
      <c r="W140" s="52">
        <v>16561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9080</v>
      </c>
      <c r="Q141" s="36">
        <v>11117</v>
      </c>
      <c r="R141" s="36">
        <v>24295</v>
      </c>
      <c r="S141" s="36">
        <v>22167</v>
      </c>
      <c r="T141" s="36">
        <v>18344</v>
      </c>
      <c r="U141" s="36">
        <v>49135</v>
      </c>
      <c r="V141" s="36">
        <v>64615</v>
      </c>
      <c r="W141" s="36">
        <v>86756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3519</v>
      </c>
      <c r="P145" s="52">
        <v>3422</v>
      </c>
      <c r="Q145" s="52">
        <v>6031</v>
      </c>
      <c r="R145" s="52">
        <v>9195</v>
      </c>
      <c r="S145" s="52">
        <v>12148</v>
      </c>
      <c r="T145" s="52">
        <v>11810</v>
      </c>
      <c r="U145" s="52">
        <v>14116</v>
      </c>
      <c r="V145" s="52">
        <v>16014</v>
      </c>
      <c r="W145" s="52">
        <v>26770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86</v>
      </c>
      <c r="Q147" s="52">
        <v>330</v>
      </c>
      <c r="R147" s="52">
        <v>690</v>
      </c>
      <c r="S147" s="52">
        <v>984</v>
      </c>
      <c r="T147" s="52">
        <v>1262</v>
      </c>
      <c r="U147" s="52">
        <v>1375</v>
      </c>
      <c r="V147" s="52">
        <v>1764</v>
      </c>
      <c r="W147" s="52">
        <v>2258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</v>
      </c>
      <c r="Q149" s="52">
        <v>24</v>
      </c>
      <c r="R149" s="52">
        <v>94</v>
      </c>
      <c r="S149" s="52">
        <v>202</v>
      </c>
      <c r="T149" s="52">
        <v>161</v>
      </c>
      <c r="U149" s="52">
        <v>202</v>
      </c>
      <c r="V149" s="52">
        <v>268</v>
      </c>
      <c r="W149" s="52">
        <v>295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1231</v>
      </c>
      <c r="Q153" s="52">
        <v>3694</v>
      </c>
      <c r="R153" s="52">
        <v>7224</v>
      </c>
      <c r="S153" s="52">
        <v>11014</v>
      </c>
      <c r="T153" s="52">
        <v>12052</v>
      </c>
      <c r="U153" s="52">
        <v>15608</v>
      </c>
      <c r="V153" s="52">
        <v>19044</v>
      </c>
      <c r="W153" s="52">
        <v>31910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534</v>
      </c>
      <c r="Q158" s="52">
        <v>2847</v>
      </c>
      <c r="R158" s="52">
        <v>4982</v>
      </c>
      <c r="S158" s="52">
        <v>8016</v>
      </c>
      <c r="T158" s="52">
        <v>8828</v>
      </c>
      <c r="U158" s="52">
        <v>5982</v>
      </c>
      <c r="V158" s="52">
        <v>2838</v>
      </c>
      <c r="W158" s="52">
        <v>5157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698</v>
      </c>
      <c r="Q159" s="36">
        <v>869</v>
      </c>
      <c r="R159" s="36">
        <v>2341</v>
      </c>
      <c r="S159" s="36">
        <v>3200</v>
      </c>
      <c r="T159" s="36">
        <v>3389</v>
      </c>
      <c r="U159" s="36">
        <v>9832</v>
      </c>
      <c r="V159" s="36">
        <v>16478</v>
      </c>
      <c r="W159" s="36">
        <v>27034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418</v>
      </c>
      <c r="I163" s="52">
        <v>844</v>
      </c>
      <c r="J163" s="52">
        <v>1077</v>
      </c>
      <c r="K163" s="52">
        <v>838</v>
      </c>
      <c r="L163" s="52">
        <v>768</v>
      </c>
      <c r="M163" s="52">
        <v>803</v>
      </c>
      <c r="N163" s="52">
        <v>1259</v>
      </c>
      <c r="O163" s="52">
        <v>2221</v>
      </c>
      <c r="P163" s="52">
        <v>2707</v>
      </c>
      <c r="Q163" s="52">
        <v>1603</v>
      </c>
      <c r="R163" s="52">
        <v>525</v>
      </c>
      <c r="S163" s="52">
        <v>786</v>
      </c>
      <c r="T163" s="52">
        <v>235</v>
      </c>
      <c r="U163" s="52">
        <v>992</v>
      </c>
      <c r="V163" s="52">
        <v>944</v>
      </c>
      <c r="W163" s="52">
        <v>6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72</v>
      </c>
      <c r="Q165" s="52">
        <v>167</v>
      </c>
      <c r="R165" s="52">
        <v>214</v>
      </c>
      <c r="S165" s="52">
        <v>138</v>
      </c>
      <c r="T165" s="52">
        <v>85</v>
      </c>
      <c r="U165" s="52">
        <v>84</v>
      </c>
      <c r="V165" s="52">
        <v>96</v>
      </c>
      <c r="W165" s="52">
        <v>100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2</v>
      </c>
      <c r="Q167" s="52">
        <v>12</v>
      </c>
      <c r="R167" s="52">
        <v>19</v>
      </c>
      <c r="S167" s="52">
        <v>34</v>
      </c>
      <c r="T167" s="52">
        <v>18</v>
      </c>
      <c r="U167" s="52">
        <v>30</v>
      </c>
      <c r="V167" s="52">
        <v>36</v>
      </c>
      <c r="W167" s="52">
        <v>12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1596</v>
      </c>
      <c r="Q171" s="52">
        <v>2023</v>
      </c>
      <c r="R171" s="52">
        <v>1565</v>
      </c>
      <c r="S171" s="52">
        <v>1811</v>
      </c>
      <c r="T171" s="52">
        <v>1490</v>
      </c>
      <c r="U171" s="52">
        <v>2538</v>
      </c>
      <c r="V171" s="52">
        <v>2835</v>
      </c>
      <c r="W171" s="52">
        <v>2005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691</v>
      </c>
      <c r="Q176" s="52">
        <v>1554</v>
      </c>
      <c r="R176" s="52">
        <v>1079</v>
      </c>
      <c r="S176" s="52">
        <v>1314</v>
      </c>
      <c r="T176" s="52">
        <v>1088</v>
      </c>
      <c r="U176" s="52">
        <v>973</v>
      </c>
      <c r="V176" s="52">
        <v>419</v>
      </c>
      <c r="W176" s="52">
        <v>316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909</v>
      </c>
      <c r="Q177" s="36">
        <v>471</v>
      </c>
      <c r="R177" s="36">
        <v>510</v>
      </c>
      <c r="S177" s="36">
        <v>533</v>
      </c>
      <c r="T177" s="36">
        <v>429</v>
      </c>
      <c r="U177" s="36">
        <v>1602</v>
      </c>
      <c r="V177" s="36">
        <v>2450</v>
      </c>
      <c r="W177" s="36">
        <v>1688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23.734174282984061</v>
      </c>
      <c r="C3" s="117">
        <f t="shared" si="0"/>
        <v>23.739285182124149</v>
      </c>
      <c r="D3" s="117">
        <f t="shared" si="0"/>
        <v>30.540646882734812</v>
      </c>
      <c r="E3" s="117">
        <f t="shared" si="0"/>
        <v>35.934494952436893</v>
      </c>
      <c r="F3" s="117">
        <f t="shared" si="0"/>
        <v>33.832130670378106</v>
      </c>
      <c r="G3" s="117">
        <f t="shared" si="0"/>
        <v>38.876306448557266</v>
      </c>
      <c r="H3" s="117">
        <f t="shared" si="0"/>
        <v>50.394867606338508</v>
      </c>
      <c r="I3" s="117">
        <f t="shared" si="0"/>
        <v>53.542242724193557</v>
      </c>
      <c r="J3" s="117">
        <f t="shared" si="0"/>
        <v>56.070755192892584</v>
      </c>
      <c r="K3" s="117">
        <f t="shared" si="0"/>
        <v>52.46201115029784</v>
      </c>
      <c r="L3" s="117">
        <f t="shared" si="0"/>
        <v>67.959093920738894</v>
      </c>
      <c r="M3" s="117">
        <f t="shared" si="0"/>
        <v>71.057649923054029</v>
      </c>
      <c r="N3" s="117">
        <f t="shared" si="0"/>
        <v>70.504193403823223</v>
      </c>
      <c r="O3" s="117">
        <f t="shared" si="0"/>
        <v>72.322603699134874</v>
      </c>
      <c r="P3" s="117">
        <f t="shared" si="0"/>
        <v>61.379261122093112</v>
      </c>
      <c r="Q3" s="117">
        <f t="shared" si="0"/>
        <v>49.292364221656655</v>
      </c>
      <c r="R3" s="117">
        <f t="shared" ref="R3:V3" si="1">R4+R7+R9+R19</f>
        <v>53.555285821008454</v>
      </c>
      <c r="S3" s="117">
        <f t="shared" si="1"/>
        <v>60.131370845007311</v>
      </c>
      <c r="T3" s="117">
        <f t="shared" si="1"/>
        <v>62.11704893541711</v>
      </c>
      <c r="U3" s="117">
        <f t="shared" si="1"/>
        <v>48.713407393393389</v>
      </c>
      <c r="V3" s="117">
        <f t="shared" si="1"/>
        <v>36.940728572437855</v>
      </c>
      <c r="W3" s="117">
        <f t="shared" ref="W3" si="2">W4+W7+W9+W19</f>
        <v>44.704504392985122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20.810531498463064</v>
      </c>
      <c r="C4" s="122">
        <f t="shared" si="3"/>
        <v>20.789696624150881</v>
      </c>
      <c r="D4" s="122">
        <f t="shared" si="3"/>
        <v>27.143347789061114</v>
      </c>
      <c r="E4" s="122">
        <f t="shared" si="3"/>
        <v>31.929893032678805</v>
      </c>
      <c r="F4" s="122">
        <f t="shared" si="3"/>
        <v>29.623375265485461</v>
      </c>
      <c r="G4" s="122">
        <f t="shared" si="3"/>
        <v>34.103951479419123</v>
      </c>
      <c r="H4" s="122">
        <f t="shared" si="3"/>
        <v>44.345571341451368</v>
      </c>
      <c r="I4" s="122">
        <f t="shared" si="3"/>
        <v>47.239611464184392</v>
      </c>
      <c r="J4" s="122">
        <f t="shared" si="3"/>
        <v>49.063684782419237</v>
      </c>
      <c r="K4" s="122">
        <f t="shared" si="3"/>
        <v>45.619210125840581</v>
      </c>
      <c r="L4" s="122">
        <f t="shared" si="3"/>
        <v>60.44925436459495</v>
      </c>
      <c r="M4" s="122">
        <f t="shared" si="3"/>
        <v>62.197023762690925</v>
      </c>
      <c r="N4" s="122">
        <f t="shared" si="3"/>
        <v>61.437942235788043</v>
      </c>
      <c r="O4" s="122">
        <f t="shared" si="3"/>
        <v>63.758112392439045</v>
      </c>
      <c r="P4" s="122">
        <f t="shared" si="3"/>
        <v>53.780470585305778</v>
      </c>
      <c r="Q4" s="122">
        <f t="shared" si="3"/>
        <v>43.35995921675773</v>
      </c>
      <c r="R4" s="122">
        <f t="shared" ref="R4:V4" si="4">SUM(R5:R6)</f>
        <v>47.333506707276484</v>
      </c>
      <c r="S4" s="122">
        <f t="shared" si="4"/>
        <v>53.564708367584927</v>
      </c>
      <c r="T4" s="122">
        <f t="shared" si="4"/>
        <v>55.517872382348358</v>
      </c>
      <c r="U4" s="122">
        <f t="shared" si="4"/>
        <v>43.160696007293453</v>
      </c>
      <c r="V4" s="122">
        <f t="shared" si="4"/>
        <v>32.802314300262388</v>
      </c>
      <c r="W4" s="122">
        <f t="shared" ref="W4" si="5">SUM(W5:W6)</f>
        <v>39.310754407100568</v>
      </c>
      <c r="DA4" s="130" t="s">
        <v>1572</v>
      </c>
    </row>
    <row r="5" spans="1:105" ht="12" customHeight="1" x14ac:dyDescent="0.25">
      <c r="A5" s="97" t="s">
        <v>51</v>
      </c>
      <c r="B5" s="98">
        <v>20.703970571886277</v>
      </c>
      <c r="C5" s="98">
        <v>20.68454209110774</v>
      </c>
      <c r="D5" s="98">
        <v>27.007341904463651</v>
      </c>
      <c r="E5" s="98">
        <v>31.771645810284927</v>
      </c>
      <c r="F5" s="98">
        <v>29.477743639808214</v>
      </c>
      <c r="G5" s="98">
        <v>33.93729275798264</v>
      </c>
      <c r="H5" s="98">
        <v>44.128834386789343</v>
      </c>
      <c r="I5" s="98">
        <v>47.011316997722538</v>
      </c>
      <c r="J5" s="98">
        <v>48.827244449623905</v>
      </c>
      <c r="K5" s="98">
        <v>45.400793503378281</v>
      </c>
      <c r="L5" s="98">
        <v>60.162564900056665</v>
      </c>
      <c r="M5" s="98">
        <v>61.90207409803584</v>
      </c>
      <c r="N5" s="98">
        <v>61.14686598592661</v>
      </c>
      <c r="O5" s="98">
        <v>63.456583201081642</v>
      </c>
      <c r="P5" s="98">
        <v>53.529805084829817</v>
      </c>
      <c r="Q5" s="98">
        <v>43.160992140027162</v>
      </c>
      <c r="R5" s="98">
        <v>47.119177610939516</v>
      </c>
      <c r="S5" s="98">
        <v>53.322246106811868</v>
      </c>
      <c r="T5" s="98">
        <v>55.264096684818973</v>
      </c>
      <c r="U5" s="98">
        <v>42.96283557848475</v>
      </c>
      <c r="V5" s="98">
        <v>32.653200535014797</v>
      </c>
      <c r="W5" s="98">
        <v>39.132105665424653</v>
      </c>
      <c r="DA5" s="63" t="s">
        <v>1573</v>
      </c>
    </row>
    <row r="6" spans="1:105" ht="12" customHeight="1" x14ac:dyDescent="0.25">
      <c r="A6" s="97" t="s">
        <v>53</v>
      </c>
      <c r="B6" s="98">
        <v>0.10656092657678699</v>
      </c>
      <c r="C6" s="98">
        <v>0.1051545330431413</v>
      </c>
      <c r="D6" s="98">
        <v>0.13600588459746296</v>
      </c>
      <c r="E6" s="98">
        <v>0.15824722239387731</v>
      </c>
      <c r="F6" s="98">
        <v>0.14563162567724677</v>
      </c>
      <c r="G6" s="98">
        <v>0.16665872143648042</v>
      </c>
      <c r="H6" s="98">
        <v>0.21673695466202242</v>
      </c>
      <c r="I6" s="98">
        <v>0.22829446646185733</v>
      </c>
      <c r="J6" s="98">
        <v>0.23644033279533425</v>
      </c>
      <c r="K6" s="98">
        <v>0.21841662246229654</v>
      </c>
      <c r="L6" s="98">
        <v>0.28668946453828276</v>
      </c>
      <c r="M6" s="98">
        <v>0.29494966465508804</v>
      </c>
      <c r="N6" s="98">
        <v>0.29107624986143099</v>
      </c>
      <c r="O6" s="98">
        <v>0.3015291913574053</v>
      </c>
      <c r="P6" s="98">
        <v>0.25066550047596181</v>
      </c>
      <c r="Q6" s="98">
        <v>0.19896707673057126</v>
      </c>
      <c r="R6" s="98">
        <v>0.21432909633696579</v>
      </c>
      <c r="S6" s="98">
        <v>0.24246226077305821</v>
      </c>
      <c r="T6" s="98">
        <v>0.25377569752938256</v>
      </c>
      <c r="U6" s="98">
        <v>0.19786042880870264</v>
      </c>
      <c r="V6" s="98">
        <v>0.14911376524759146</v>
      </c>
      <c r="W6" s="98">
        <v>0.17864874167591765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2.226944369629997E-5</v>
      </c>
      <c r="C7" s="122">
        <f t="shared" si="6"/>
        <v>2.2173724994706768E-5</v>
      </c>
      <c r="D7" s="122">
        <f t="shared" si="6"/>
        <v>3.8714417036312272E-5</v>
      </c>
      <c r="E7" s="122">
        <f t="shared" si="6"/>
        <v>1.0099568036202623E-4</v>
      </c>
      <c r="F7" s="122">
        <f t="shared" si="6"/>
        <v>2.1838682992645931E-4</v>
      </c>
      <c r="G7" s="122">
        <f t="shared" si="6"/>
        <v>4.3670442030307218E-4</v>
      </c>
      <c r="H7" s="122">
        <f t="shared" si="6"/>
        <v>1.3271397504736413E-3</v>
      </c>
      <c r="I7" s="122">
        <f t="shared" si="6"/>
        <v>1.548739785788851E-3</v>
      </c>
      <c r="J7" s="122">
        <f t="shared" si="6"/>
        <v>1.8554084020674271E-3</v>
      </c>
      <c r="K7" s="122">
        <f t="shared" si="6"/>
        <v>2.2237493068409061E-3</v>
      </c>
      <c r="L7" s="122">
        <f t="shared" si="6"/>
        <v>6.7965411356006797E-3</v>
      </c>
      <c r="M7" s="122">
        <f t="shared" si="6"/>
        <v>2.9584215915845679E-3</v>
      </c>
      <c r="N7" s="122">
        <f t="shared" si="6"/>
        <v>4.8940837113133351E-3</v>
      </c>
      <c r="O7" s="122">
        <f t="shared" si="6"/>
        <v>3.4698650133496468E-3</v>
      </c>
      <c r="P7" s="122">
        <f t="shared" si="6"/>
        <v>4.9007739102636489E-3</v>
      </c>
      <c r="Q7" s="122">
        <f t="shared" si="6"/>
        <v>3.4582118560060834E-3</v>
      </c>
      <c r="R7" s="122">
        <f t="shared" si="6"/>
        <v>2.44577565026503E-3</v>
      </c>
      <c r="S7" s="122">
        <f t="shared" si="6"/>
        <v>2.0597665176783062E-3</v>
      </c>
      <c r="T7" s="122">
        <f t="shared" si="6"/>
        <v>2.4733111358980404E-3</v>
      </c>
      <c r="U7" s="122">
        <f t="shared" si="6"/>
        <v>1.9874629977755559E-3</v>
      </c>
      <c r="V7" s="122">
        <f t="shared" si="6"/>
        <v>1.5070362289731152E-3</v>
      </c>
      <c r="W7" s="122">
        <f t="shared" si="6"/>
        <v>2.4789656603528697E-3</v>
      </c>
      <c r="DA7" s="130" t="s">
        <v>1575</v>
      </c>
    </row>
    <row r="8" spans="1:105" ht="12" customHeight="1" x14ac:dyDescent="0.25">
      <c r="A8" s="97" t="s">
        <v>53</v>
      </c>
      <c r="B8" s="98">
        <v>2.226944369629997E-5</v>
      </c>
      <c r="C8" s="98">
        <v>2.2173724994706768E-5</v>
      </c>
      <c r="D8" s="98">
        <v>3.8714417036312272E-5</v>
      </c>
      <c r="E8" s="98">
        <v>1.0099568036202623E-4</v>
      </c>
      <c r="F8" s="98">
        <v>2.1838682992645931E-4</v>
      </c>
      <c r="G8" s="98">
        <v>4.3670442030307218E-4</v>
      </c>
      <c r="H8" s="98">
        <v>1.3271397504736413E-3</v>
      </c>
      <c r="I8" s="98">
        <v>1.548739785788851E-3</v>
      </c>
      <c r="J8" s="98">
        <v>1.8554084020674271E-3</v>
      </c>
      <c r="K8" s="98">
        <v>2.2237493068409061E-3</v>
      </c>
      <c r="L8" s="98">
        <v>6.7965411356006797E-3</v>
      </c>
      <c r="M8" s="98">
        <v>2.9584215915845679E-3</v>
      </c>
      <c r="N8" s="98">
        <v>4.8940837113133351E-3</v>
      </c>
      <c r="O8" s="98">
        <v>3.4698650133496468E-3</v>
      </c>
      <c r="P8" s="98">
        <v>4.9007739102636489E-3</v>
      </c>
      <c r="Q8" s="98">
        <v>3.4582118560060834E-3</v>
      </c>
      <c r="R8" s="98">
        <v>2.44577565026503E-3</v>
      </c>
      <c r="S8" s="98">
        <v>2.0597665176783062E-3</v>
      </c>
      <c r="T8" s="98">
        <v>2.4733111358980404E-3</v>
      </c>
      <c r="U8" s="98">
        <v>1.9874629977755559E-3</v>
      </c>
      <c r="V8" s="98">
        <v>1.5070362289731152E-3</v>
      </c>
      <c r="W8" s="98">
        <v>2.4789656603528697E-3</v>
      </c>
      <c r="DA8" s="63" t="s">
        <v>1576</v>
      </c>
    </row>
    <row r="9" spans="1:105" ht="12" customHeight="1" x14ac:dyDescent="0.25">
      <c r="A9" s="121" t="s">
        <v>55</v>
      </c>
      <c r="B9" s="122">
        <v>1.1329495405549577</v>
      </c>
      <c r="C9" s="122">
        <v>1.1161978468503346</v>
      </c>
      <c r="D9" s="122">
        <v>1.3675591634774729</v>
      </c>
      <c r="E9" s="122">
        <v>1.7176555541729008</v>
      </c>
      <c r="F9" s="122">
        <v>1.8170548793595835</v>
      </c>
      <c r="G9" s="122">
        <v>2.1442460122141864</v>
      </c>
      <c r="H9" s="122">
        <v>2.8310444322768618</v>
      </c>
      <c r="I9" s="122">
        <v>2.9994217488649024</v>
      </c>
      <c r="J9" s="122">
        <v>3.3147672975660378</v>
      </c>
      <c r="K9" s="122">
        <v>3.2047347029707431</v>
      </c>
      <c r="L9" s="122">
        <v>3.9098013084235417</v>
      </c>
      <c r="M9" s="122">
        <v>4.57706501468118</v>
      </c>
      <c r="N9" s="122">
        <v>4.6417728436531931</v>
      </c>
      <c r="O9" s="122">
        <v>4.6845630090170438</v>
      </c>
      <c r="P9" s="122">
        <v>4.1789109661051427</v>
      </c>
      <c r="Q9" s="122">
        <v>3.3896713551691406</v>
      </c>
      <c r="R9" s="122">
        <v>3.6301166525287747</v>
      </c>
      <c r="S9" s="122">
        <v>3.9955428219125433</v>
      </c>
      <c r="T9" s="122">
        <v>3.7579591190515287</v>
      </c>
      <c r="U9" s="122">
        <v>2.9968545150642272</v>
      </c>
      <c r="V9" s="122">
        <v>2.212728140418168</v>
      </c>
      <c r="W9" s="122">
        <v>3.4589014989503588</v>
      </c>
      <c r="DA9" s="130" t="s">
        <v>1577</v>
      </c>
    </row>
    <row r="10" spans="1:105" ht="12" customHeight="1" x14ac:dyDescent="0.25">
      <c r="A10" s="97" t="s">
        <v>143</v>
      </c>
      <c r="B10" s="98">
        <v>1.0604609799615208</v>
      </c>
      <c r="C10" s="98">
        <v>1.0331273367025444</v>
      </c>
      <c r="D10" s="98">
        <v>1.2940895098700493</v>
      </c>
      <c r="E10" s="98">
        <v>1.5866359212381052</v>
      </c>
      <c r="F10" s="98">
        <v>1.4871280368134345</v>
      </c>
      <c r="G10" s="98">
        <v>1.6826525916926565</v>
      </c>
      <c r="H10" s="98">
        <v>2.1056498508439252</v>
      </c>
      <c r="I10" s="98">
        <v>2.3592809179511445</v>
      </c>
      <c r="J10" s="98">
        <v>2.4794575594333699</v>
      </c>
      <c r="K10" s="98">
        <v>2.3584345333833854</v>
      </c>
      <c r="L10" s="98">
        <v>3.1399237078503131</v>
      </c>
      <c r="M10" s="98">
        <v>3.4969349380152099</v>
      </c>
      <c r="N10" s="98">
        <v>3.4915911658283911</v>
      </c>
      <c r="O10" s="98">
        <v>3.6996986523901918</v>
      </c>
      <c r="P10" s="98">
        <v>3.3317330426082652</v>
      </c>
      <c r="Q10" s="98">
        <v>2.7866392665089497</v>
      </c>
      <c r="R10" s="98">
        <v>3.0221289985036623</v>
      </c>
      <c r="S10" s="98">
        <v>3.415854590618129</v>
      </c>
      <c r="T10" s="98">
        <v>3.2013232062673138</v>
      </c>
      <c r="U10" s="98">
        <v>2.5857934460685943</v>
      </c>
      <c r="V10" s="98">
        <v>1.8977739562434317</v>
      </c>
      <c r="W10" s="98">
        <v>2.9134900162415183</v>
      </c>
      <c r="DA10" s="63" t="s">
        <v>1578</v>
      </c>
    </row>
    <row r="11" spans="1:105" ht="12" customHeight="1" x14ac:dyDescent="0.25">
      <c r="A11" s="97" t="s">
        <v>124</v>
      </c>
      <c r="B11" s="98">
        <v>2.8264445829796355E-3</v>
      </c>
      <c r="C11" s="98">
        <v>2.8601875325834159E-3</v>
      </c>
      <c r="D11" s="98">
        <v>3.2004436509312597E-3</v>
      </c>
      <c r="E11" s="98">
        <v>3.8320729276299309E-3</v>
      </c>
      <c r="F11" s="98">
        <v>4.025642285463261E-3</v>
      </c>
      <c r="G11" s="98">
        <v>4.9703793640347819E-3</v>
      </c>
      <c r="H11" s="98">
        <v>5.8283418269909435E-3</v>
      </c>
      <c r="I11" s="98">
        <v>5.2275818959882916E-3</v>
      </c>
      <c r="J11" s="98">
        <v>5.1548011645915874E-3</v>
      </c>
      <c r="K11" s="98">
        <v>5.8506678833562826E-3</v>
      </c>
      <c r="L11" s="98">
        <v>8.659477746213444E-3</v>
      </c>
      <c r="M11" s="98">
        <v>1.3205814967730186E-2</v>
      </c>
      <c r="N11" s="98">
        <v>1.3562424325171006E-2</v>
      </c>
      <c r="O11" s="98">
        <v>1.1875068798844854E-2</v>
      </c>
      <c r="P11" s="98">
        <v>9.6818343612039455E-3</v>
      </c>
      <c r="Q11" s="98">
        <v>5.8740542806353076E-3</v>
      </c>
      <c r="R11" s="98">
        <v>5.9387174674921444E-3</v>
      </c>
      <c r="S11" s="98">
        <v>6.2389378757639743E-3</v>
      </c>
      <c r="T11" s="98">
        <v>5.2633918046740098E-3</v>
      </c>
      <c r="U11" s="98">
        <v>3.8672901352786327E-3</v>
      </c>
      <c r="V11" s="98">
        <v>3.2188957085548444E-3</v>
      </c>
      <c r="W11" s="98">
        <v>6.2588870060752057E-3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6.966211601045745E-2</v>
      </c>
      <c r="C15" s="101">
        <v>8.0210322615206789E-2</v>
      </c>
      <c r="D15" s="101">
        <v>7.0269209956492315E-2</v>
      </c>
      <c r="E15" s="101">
        <v>0.12718756000716569</v>
      </c>
      <c r="F15" s="101">
        <v>0.32590120026068581</v>
      </c>
      <c r="G15" s="101">
        <v>0.45662304115749536</v>
      </c>
      <c r="H15" s="101">
        <v>0.7195662396059459</v>
      </c>
      <c r="I15" s="101">
        <v>0.63491324901776969</v>
      </c>
      <c r="J15" s="101">
        <v>0.8301549369680763</v>
      </c>
      <c r="K15" s="101">
        <v>0.84044950170400146</v>
      </c>
      <c r="L15" s="101">
        <v>0.76121812282701518</v>
      </c>
      <c r="M15" s="101">
        <v>1.0669242616982393</v>
      </c>
      <c r="N15" s="101">
        <v>1.1366192534996316</v>
      </c>
      <c r="O15" s="101">
        <v>0.97298928782800687</v>
      </c>
      <c r="P15" s="101">
        <v>0.83749608913567375</v>
      </c>
      <c r="Q15" s="101">
        <v>0.59715803437955561</v>
      </c>
      <c r="R15" s="101">
        <v>0.60204893655762026</v>
      </c>
      <c r="S15" s="101">
        <v>0.57344929341865047</v>
      </c>
      <c r="T15" s="101">
        <v>0.55137252097954104</v>
      </c>
      <c r="U15" s="101">
        <v>0.40719377886035446</v>
      </c>
      <c r="V15" s="101">
        <v>0.31173528846618137</v>
      </c>
      <c r="W15" s="101">
        <v>0.5391525957027653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1.7906709745223408</v>
      </c>
      <c r="C19" s="122">
        <v>1.8333685373979414</v>
      </c>
      <c r="D19" s="122">
        <v>2.0297012157791863</v>
      </c>
      <c r="E19" s="122">
        <v>2.2868453699048268</v>
      </c>
      <c r="F19" s="122">
        <v>2.3914821387031369</v>
      </c>
      <c r="G19" s="122">
        <v>2.6276722525036535</v>
      </c>
      <c r="H19" s="122">
        <v>3.2169246928598061</v>
      </c>
      <c r="I19" s="122">
        <v>3.301660771358474</v>
      </c>
      <c r="J19" s="122">
        <v>3.6904477045052491</v>
      </c>
      <c r="K19" s="122">
        <v>3.6358425721796657</v>
      </c>
      <c r="L19" s="122">
        <v>3.5932417065848012</v>
      </c>
      <c r="M19" s="122">
        <v>4.2806027240903424</v>
      </c>
      <c r="N19" s="122">
        <v>4.4195842406706713</v>
      </c>
      <c r="O19" s="122">
        <v>3.8764584326654248</v>
      </c>
      <c r="P19" s="122">
        <v>3.4149787967719298</v>
      </c>
      <c r="Q19" s="122">
        <v>2.5392754378737736</v>
      </c>
      <c r="R19" s="122">
        <v>2.5892166855529286</v>
      </c>
      <c r="S19" s="122">
        <v>2.5690598889921641</v>
      </c>
      <c r="T19" s="122">
        <v>2.8387441228813244</v>
      </c>
      <c r="U19" s="122">
        <v>2.5538694080379303</v>
      </c>
      <c r="V19" s="122">
        <v>1.9241790955283247</v>
      </c>
      <c r="W19" s="122">
        <v>1.9323695212738405</v>
      </c>
      <c r="DA19" s="130" t="s">
        <v>1587</v>
      </c>
    </row>
    <row r="20" spans="1:105" ht="12" customHeight="1" x14ac:dyDescent="0.25">
      <c r="A20" s="97" t="s">
        <v>51</v>
      </c>
      <c r="B20" s="98">
        <v>0.21802760550387928</v>
      </c>
      <c r="C20" s="98">
        <v>0.20958766591284481</v>
      </c>
      <c r="D20" s="98">
        <v>0.26159524086836072</v>
      </c>
      <c r="E20" s="98">
        <v>0.30913013434112163</v>
      </c>
      <c r="F20" s="98">
        <v>0.28577320729924649</v>
      </c>
      <c r="G20" s="98">
        <v>0.31917760819228463</v>
      </c>
      <c r="H20" s="98">
        <v>0.40317698334694985</v>
      </c>
      <c r="I20" s="98">
        <v>0.4185680344553066</v>
      </c>
      <c r="J20" s="98">
        <v>0.45589472353087013</v>
      </c>
      <c r="K20" s="98">
        <v>0.41807204922286345</v>
      </c>
      <c r="L20" s="98">
        <v>0.53947183921253405</v>
      </c>
      <c r="M20" s="98">
        <v>0.61311478166173949</v>
      </c>
      <c r="N20" s="98">
        <v>0.61958240112547924</v>
      </c>
      <c r="O20" s="98">
        <v>0.64389011557371212</v>
      </c>
      <c r="P20" s="98">
        <v>0.58764501959546644</v>
      </c>
      <c r="Q20" s="98">
        <v>0.49166352037700639</v>
      </c>
      <c r="R20" s="98">
        <v>0.54381806811481337</v>
      </c>
      <c r="S20" s="98">
        <v>0.62544186490876019</v>
      </c>
      <c r="T20" s="98">
        <v>0.64954141587847425</v>
      </c>
      <c r="U20" s="98">
        <v>0.51714913537785456</v>
      </c>
      <c r="V20" s="98">
        <v>0.37955001433075375</v>
      </c>
      <c r="W20" s="98">
        <v>0.47762013948600462</v>
      </c>
      <c r="DA20" s="63" t="s">
        <v>1588</v>
      </c>
    </row>
    <row r="21" spans="1:105" ht="12" customHeight="1" x14ac:dyDescent="0.25">
      <c r="A21" s="97" t="s">
        <v>50</v>
      </c>
      <c r="B21" s="98">
        <v>1.5045823521707276</v>
      </c>
      <c r="C21" s="98">
        <v>1.5400740744813675</v>
      </c>
      <c r="D21" s="98">
        <v>1.6916420734504174</v>
      </c>
      <c r="E21" s="98">
        <v>1.787281719738828</v>
      </c>
      <c r="F21" s="98">
        <v>1.6749290555073857</v>
      </c>
      <c r="G21" s="98">
        <v>1.8172113209830845</v>
      </c>
      <c r="H21" s="98">
        <v>1.8074046430354169</v>
      </c>
      <c r="I21" s="98">
        <v>1.3564738012026112</v>
      </c>
      <c r="J21" s="98">
        <v>1.3354573749043064</v>
      </c>
      <c r="K21" s="98">
        <v>1.4617800496809761</v>
      </c>
      <c r="L21" s="98">
        <v>1.8033996981499791</v>
      </c>
      <c r="M21" s="98">
        <v>2.265714848062276</v>
      </c>
      <c r="N21" s="98">
        <v>2.3667817674359748</v>
      </c>
      <c r="O21" s="98">
        <v>1.9808270323778319</v>
      </c>
      <c r="P21" s="98">
        <v>1.7454041212516953</v>
      </c>
      <c r="Q21" s="98">
        <v>1.3785854617678113</v>
      </c>
      <c r="R21" s="98">
        <v>1.454586423896135</v>
      </c>
      <c r="S21" s="98">
        <v>1.5620773517293234</v>
      </c>
      <c r="T21" s="98">
        <v>1.4357505962513473</v>
      </c>
      <c r="U21" s="98">
        <v>1.4214129231021326</v>
      </c>
      <c r="V21" s="98">
        <v>1.0942205638384725</v>
      </c>
      <c r="W21" s="98">
        <v>0.91493177286385563</v>
      </c>
      <c r="DA21" s="63" t="s">
        <v>1589</v>
      </c>
    </row>
    <row r="22" spans="1:105" ht="12" customHeight="1" x14ac:dyDescent="0.25">
      <c r="A22" s="109" t="s">
        <v>120</v>
      </c>
      <c r="B22" s="33">
        <v>6.8061016847733982E-2</v>
      </c>
      <c r="C22" s="33">
        <v>8.3706797003729155E-2</v>
      </c>
      <c r="D22" s="33">
        <v>7.6463901460408129E-2</v>
      </c>
      <c r="E22" s="33">
        <v>0.19043351582487694</v>
      </c>
      <c r="F22" s="33">
        <v>0.43077987589650485</v>
      </c>
      <c r="G22" s="33">
        <v>0.49128332332828434</v>
      </c>
      <c r="H22" s="33">
        <v>1.0063430664774393</v>
      </c>
      <c r="I22" s="33">
        <v>1.5266189357005564</v>
      </c>
      <c r="J22" s="33">
        <v>1.8990956060700726</v>
      </c>
      <c r="K22" s="33">
        <v>1.7559904732758262</v>
      </c>
      <c r="L22" s="33">
        <v>1.2503701692222882</v>
      </c>
      <c r="M22" s="33">
        <v>1.4017730943663267</v>
      </c>
      <c r="N22" s="33">
        <v>1.433220072109217</v>
      </c>
      <c r="O22" s="33">
        <v>1.2517412847138807</v>
      </c>
      <c r="P22" s="33">
        <v>1.0819296559247682</v>
      </c>
      <c r="Q22" s="33">
        <v>0.66902645572895592</v>
      </c>
      <c r="R22" s="33">
        <v>0.59081219354198011</v>
      </c>
      <c r="S22" s="33">
        <v>0.38154067235408062</v>
      </c>
      <c r="T22" s="33">
        <v>0.75345211075150298</v>
      </c>
      <c r="U22" s="33">
        <v>0.61530734955794331</v>
      </c>
      <c r="V22" s="33">
        <v>0.45040851735909831</v>
      </c>
      <c r="W22" s="33">
        <v>0.53981760892398023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6.6217330766701918</v>
      </c>
      <c r="C24" s="117">
        <f t="shared" si="7"/>
        <v>6.7759269735971754</v>
      </c>
      <c r="D24" s="117">
        <f t="shared" si="7"/>
        <v>6.7299465239748857</v>
      </c>
      <c r="E24" s="117">
        <f t="shared" si="7"/>
        <v>6.5238094801499891</v>
      </c>
      <c r="F24" s="117">
        <f t="shared" si="7"/>
        <v>5.8543274454150511</v>
      </c>
      <c r="G24" s="117">
        <f t="shared" si="7"/>
        <v>5.8504405968232858</v>
      </c>
      <c r="H24" s="117">
        <f t="shared" si="7"/>
        <v>5.3206574859065645</v>
      </c>
      <c r="I24" s="117">
        <f t="shared" si="7"/>
        <v>3.8315449944941857</v>
      </c>
      <c r="J24" s="117">
        <f t="shared" si="7"/>
        <v>3.5495792886296531</v>
      </c>
      <c r="K24" s="117">
        <f t="shared" si="7"/>
        <v>3.5846583754774781</v>
      </c>
      <c r="L24" s="117">
        <f t="shared" si="7"/>
        <v>3.8622137901901961</v>
      </c>
      <c r="M24" s="117">
        <f t="shared" si="7"/>
        <v>4.0455109087934735</v>
      </c>
      <c r="N24" s="117">
        <f t="shared" si="7"/>
        <v>4.081986563859525</v>
      </c>
      <c r="O24" s="117">
        <f t="shared" si="7"/>
        <v>3.4853061245986314</v>
      </c>
      <c r="P24" s="117">
        <f t="shared" si="7"/>
        <v>3.0116121119775627</v>
      </c>
      <c r="Q24" s="117">
        <f t="shared" si="7"/>
        <v>2.5142227399471624</v>
      </c>
      <c r="R24" s="117">
        <f t="shared" ref="R24:V24" si="8">R25+R28+R30+R39</f>
        <v>2.7047799889440758</v>
      </c>
      <c r="S24" s="117">
        <f t="shared" si="8"/>
        <v>2.8160653399509163</v>
      </c>
      <c r="T24" s="117">
        <f t="shared" si="8"/>
        <v>2.1367431787862063</v>
      </c>
      <c r="U24" s="117">
        <f t="shared" si="8"/>
        <v>2.2229303410648225</v>
      </c>
      <c r="V24" s="117">
        <f t="shared" si="8"/>
        <v>2.0885499082551293</v>
      </c>
      <c r="W24" s="117">
        <f t="shared" ref="W24" si="9">W25+W28+W30+W39</f>
        <v>2.1329692469412325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5.9070067882944066</v>
      </c>
      <c r="C25" s="122">
        <f t="shared" si="10"/>
        <v>6.0340926595057036</v>
      </c>
      <c r="D25" s="122">
        <f t="shared" si="10"/>
        <v>6.1060169877284389</v>
      </c>
      <c r="E25" s="122">
        <f t="shared" si="10"/>
        <v>5.9034382162355366</v>
      </c>
      <c r="F25" s="122">
        <f t="shared" si="10"/>
        <v>5.2042452623549265</v>
      </c>
      <c r="G25" s="122">
        <f t="shared" si="10"/>
        <v>5.258113914102835</v>
      </c>
      <c r="H25" s="122">
        <f t="shared" si="10"/>
        <v>4.7362330294433912</v>
      </c>
      <c r="I25" s="122">
        <f t="shared" si="10"/>
        <v>3.3903077747310828</v>
      </c>
      <c r="J25" s="122">
        <f t="shared" si="10"/>
        <v>3.0610648637027875</v>
      </c>
      <c r="K25" s="122">
        <f t="shared" si="10"/>
        <v>3.1003141625782114</v>
      </c>
      <c r="L25" s="122">
        <f t="shared" si="10"/>
        <v>3.4655595454100534</v>
      </c>
      <c r="M25" s="122">
        <f t="shared" si="10"/>
        <v>3.6038635705982434</v>
      </c>
      <c r="N25" s="122">
        <f t="shared" si="10"/>
        <v>3.6168076178404189</v>
      </c>
      <c r="O25" s="122">
        <f t="shared" si="10"/>
        <v>3.0971469853962899</v>
      </c>
      <c r="P25" s="122">
        <f t="shared" si="10"/>
        <v>2.639179555568218</v>
      </c>
      <c r="Q25" s="122">
        <f t="shared" si="10"/>
        <v>2.2081960314476503</v>
      </c>
      <c r="R25" s="122">
        <f t="shared" ref="R25:V25" si="11">SUM(R26:R27)</f>
        <v>2.4069074377908755</v>
      </c>
      <c r="S25" s="122">
        <f t="shared" si="11"/>
        <v>2.5434432513181027</v>
      </c>
      <c r="T25" s="122">
        <f t="shared" si="11"/>
        <v>1.878358973639098</v>
      </c>
      <c r="U25" s="122">
        <f t="shared" si="11"/>
        <v>1.9888199841851366</v>
      </c>
      <c r="V25" s="122">
        <f t="shared" si="11"/>
        <v>1.8797483378809721</v>
      </c>
      <c r="W25" s="122">
        <f t="shared" ref="W25" si="12">SUM(W26:W27)</f>
        <v>1.8794893084017357</v>
      </c>
      <c r="DA25" s="130" t="s">
        <v>1592</v>
      </c>
    </row>
    <row r="26" spans="1:105" ht="12" customHeight="1" x14ac:dyDescent="0.25">
      <c r="A26" s="97" t="s">
        <v>74</v>
      </c>
      <c r="B26" s="98">
        <v>5.8417880575685359</v>
      </c>
      <c r="C26" s="98">
        <v>5.968220231831225</v>
      </c>
      <c r="D26" s="98">
        <v>6.0403897532280553</v>
      </c>
      <c r="E26" s="98">
        <v>5.8409466400957379</v>
      </c>
      <c r="F26" s="98">
        <v>5.1499058271859912</v>
      </c>
      <c r="G26" s="98">
        <v>5.2039633075781495</v>
      </c>
      <c r="H26" s="98">
        <v>4.6878469869185864</v>
      </c>
      <c r="I26" s="98">
        <v>3.3562477616899358</v>
      </c>
      <c r="J26" s="98">
        <v>3.0300790984223624</v>
      </c>
      <c r="K26" s="98">
        <v>3.068465373773996</v>
      </c>
      <c r="L26" s="98">
        <v>3.4295243161678499</v>
      </c>
      <c r="M26" s="98">
        <v>3.5652900918867374</v>
      </c>
      <c r="N26" s="98">
        <v>3.5764781050829404</v>
      </c>
      <c r="O26" s="98">
        <v>3.0613980802392717</v>
      </c>
      <c r="P26" s="98">
        <v>2.6091111036260695</v>
      </c>
      <c r="Q26" s="98">
        <v>2.1833960856352599</v>
      </c>
      <c r="R26" s="98">
        <v>2.3802280848740907</v>
      </c>
      <c r="S26" s="98">
        <v>2.5154581064297332</v>
      </c>
      <c r="T26" s="98">
        <v>1.8576526225279226</v>
      </c>
      <c r="U26" s="98">
        <v>1.9669102894812267</v>
      </c>
      <c r="V26" s="98">
        <v>1.8593006592146675</v>
      </c>
      <c r="W26" s="98">
        <v>1.8592481131174095</v>
      </c>
      <c r="DA26" s="63" t="s">
        <v>1593</v>
      </c>
    </row>
    <row r="27" spans="1:105" ht="12" customHeight="1" x14ac:dyDescent="0.25">
      <c r="A27" s="97" t="s">
        <v>53</v>
      </c>
      <c r="B27" s="98">
        <v>6.5218730725871088E-2</v>
      </c>
      <c r="C27" s="98">
        <v>6.5872427674478706E-2</v>
      </c>
      <c r="D27" s="98">
        <v>6.5627234500383713E-2</v>
      </c>
      <c r="E27" s="98">
        <v>6.2491576139798201E-2</v>
      </c>
      <c r="F27" s="98">
        <v>5.4339435168934871E-2</v>
      </c>
      <c r="G27" s="98">
        <v>5.4150606524685556E-2</v>
      </c>
      <c r="H27" s="98">
        <v>4.8386042524805127E-2</v>
      </c>
      <c r="I27" s="98">
        <v>3.4060013041147204E-2</v>
      </c>
      <c r="J27" s="98">
        <v>3.0985765280424956E-2</v>
      </c>
      <c r="K27" s="98">
        <v>3.1848788804215225E-2</v>
      </c>
      <c r="L27" s="98">
        <v>3.6035229242203454E-2</v>
      </c>
      <c r="M27" s="98">
        <v>3.8573478711506119E-2</v>
      </c>
      <c r="N27" s="98">
        <v>4.0329512757478751E-2</v>
      </c>
      <c r="O27" s="98">
        <v>3.5748905157017903E-2</v>
      </c>
      <c r="P27" s="98">
        <v>3.0068451942148581E-2</v>
      </c>
      <c r="Q27" s="98">
        <v>2.4799945812390575E-2</v>
      </c>
      <c r="R27" s="98">
        <v>2.6679352916784898E-2</v>
      </c>
      <c r="S27" s="98">
        <v>2.7985144888369458E-2</v>
      </c>
      <c r="T27" s="98">
        <v>2.0706351111175358E-2</v>
      </c>
      <c r="U27" s="98">
        <v>2.1909694703909841E-2</v>
      </c>
      <c r="V27" s="98">
        <v>2.0447678666304574E-2</v>
      </c>
      <c r="W27" s="98">
        <v>2.0241195284326129E-2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5.5673609240749925E-6</v>
      </c>
      <c r="C28" s="122">
        <f t="shared" si="13"/>
        <v>7.3912416649022561E-6</v>
      </c>
      <c r="D28" s="122">
        <f t="shared" si="13"/>
        <v>1.0403960287998754E-5</v>
      </c>
      <c r="E28" s="122">
        <f t="shared" si="13"/>
        <v>1.1274143974617937E-5</v>
      </c>
      <c r="F28" s="122">
        <f t="shared" si="13"/>
        <v>8.8986354761108014E-6</v>
      </c>
      <c r="G28" s="122">
        <f t="shared" si="13"/>
        <v>1.2936624738048984E-5</v>
      </c>
      <c r="H28" s="122">
        <f t="shared" si="13"/>
        <v>2.0646077158465257E-5</v>
      </c>
      <c r="I28" s="122">
        <f t="shared" si="13"/>
        <v>1.3856910904573434E-5</v>
      </c>
      <c r="J28" s="122">
        <f t="shared" si="13"/>
        <v>2.4785331989372903E-5</v>
      </c>
      <c r="K28" s="122">
        <f t="shared" si="13"/>
        <v>5.2463524950772605E-5</v>
      </c>
      <c r="L28" s="122">
        <f t="shared" si="13"/>
        <v>2.1457241828413899E-4</v>
      </c>
      <c r="M28" s="122">
        <f t="shared" si="13"/>
        <v>1.0861079836046758E-4</v>
      </c>
      <c r="N28" s="122">
        <f t="shared" si="13"/>
        <v>2.2658749058219208E-4</v>
      </c>
      <c r="O28" s="122">
        <f t="shared" si="13"/>
        <v>1.9315725810174669E-4</v>
      </c>
      <c r="P28" s="122">
        <f t="shared" si="13"/>
        <v>3.3432137448848254E-4</v>
      </c>
      <c r="Q28" s="122">
        <f t="shared" si="13"/>
        <v>2.6570158594479396E-4</v>
      </c>
      <c r="R28" s="122">
        <f t="shared" si="13"/>
        <v>1.8678560568800601E-4</v>
      </c>
      <c r="S28" s="122">
        <f t="shared" si="13"/>
        <v>1.4102393591201818E-4</v>
      </c>
      <c r="T28" s="122">
        <f t="shared" si="13"/>
        <v>1.4878311801601391E-4</v>
      </c>
      <c r="U28" s="122">
        <f t="shared" si="13"/>
        <v>8.2384043037199986E-5</v>
      </c>
      <c r="V28" s="122">
        <f t="shared" si="13"/>
        <v>3.8489683230370348E-5</v>
      </c>
      <c r="W28" s="122">
        <f t="shared" si="13"/>
        <v>2.6523527610111782E-5</v>
      </c>
      <c r="DA28" s="130" t="s">
        <v>1595</v>
      </c>
    </row>
    <row r="29" spans="1:105" ht="12" customHeight="1" x14ac:dyDescent="0.25">
      <c r="A29" s="97" t="s">
        <v>53</v>
      </c>
      <c r="B29" s="98">
        <v>5.5673609240749925E-6</v>
      </c>
      <c r="C29" s="98">
        <v>7.3912416649022561E-6</v>
      </c>
      <c r="D29" s="98">
        <v>1.0403960287998754E-5</v>
      </c>
      <c r="E29" s="98">
        <v>1.1274143974617937E-5</v>
      </c>
      <c r="F29" s="98">
        <v>8.8986354761108014E-6</v>
      </c>
      <c r="G29" s="98">
        <v>1.2936624738048984E-5</v>
      </c>
      <c r="H29" s="98">
        <v>2.0646077158465257E-5</v>
      </c>
      <c r="I29" s="98">
        <v>1.3856910904573434E-5</v>
      </c>
      <c r="J29" s="98">
        <v>2.4785331989372903E-5</v>
      </c>
      <c r="K29" s="98">
        <v>5.2463524950772605E-5</v>
      </c>
      <c r="L29" s="98">
        <v>2.1457241828413899E-4</v>
      </c>
      <c r="M29" s="98">
        <v>1.0861079836046758E-4</v>
      </c>
      <c r="N29" s="98">
        <v>2.2658749058219208E-4</v>
      </c>
      <c r="O29" s="98">
        <v>1.9315725810174669E-4</v>
      </c>
      <c r="P29" s="98">
        <v>3.3432137448848254E-4</v>
      </c>
      <c r="Q29" s="98">
        <v>2.6570158594479396E-4</v>
      </c>
      <c r="R29" s="98">
        <v>1.8678560568800601E-4</v>
      </c>
      <c r="S29" s="98">
        <v>1.4102393591201818E-4</v>
      </c>
      <c r="T29" s="98">
        <v>1.4878311801601391E-4</v>
      </c>
      <c r="U29" s="98">
        <v>8.2384043037199986E-5</v>
      </c>
      <c r="V29" s="98">
        <v>3.8489683230370348E-5</v>
      </c>
      <c r="W29" s="98">
        <v>2.6523527610111782E-5</v>
      </c>
      <c r="DA29" s="63" t="s">
        <v>1596</v>
      </c>
    </row>
    <row r="30" spans="1:105" ht="12" customHeight="1" x14ac:dyDescent="0.25">
      <c r="A30" s="121" t="s">
        <v>55</v>
      </c>
      <c r="B30" s="122">
        <v>0.26793117680260425</v>
      </c>
      <c r="C30" s="122">
        <v>0.30601731669452209</v>
      </c>
      <c r="D30" s="122">
        <v>0.22305234946796498</v>
      </c>
      <c r="E30" s="122">
        <v>0.23308143752641999</v>
      </c>
      <c r="F30" s="122">
        <v>0.29937005195498267</v>
      </c>
      <c r="G30" s="122">
        <v>0.26981964216263604</v>
      </c>
      <c r="H30" s="122">
        <v>0.28090361852138751</v>
      </c>
      <c r="I30" s="122">
        <v>0.19996819402160834</v>
      </c>
      <c r="J30" s="122">
        <v>0.23811724855211588</v>
      </c>
      <c r="K30" s="122">
        <v>0.24664273007395446</v>
      </c>
      <c r="L30" s="122">
        <v>0.1920159517168443</v>
      </c>
      <c r="M30" s="122">
        <v>0.21589943572680104</v>
      </c>
      <c r="N30" s="122">
        <v>0.23266479611934704</v>
      </c>
      <c r="O30" s="122">
        <v>0.19621142481435025</v>
      </c>
      <c r="P30" s="122">
        <v>0.2044221268910196</v>
      </c>
      <c r="Q30" s="122">
        <v>0.18327407468515325</v>
      </c>
      <c r="R30" s="122">
        <v>0.1784390739048887</v>
      </c>
      <c r="S30" s="122">
        <v>0.16609688124445951</v>
      </c>
      <c r="T30" s="122">
        <v>0.14618036624101513</v>
      </c>
      <c r="U30" s="122">
        <v>0.12421693137981195</v>
      </c>
      <c r="V30" s="122">
        <v>0.11495749690996311</v>
      </c>
      <c r="W30" s="122">
        <v>0.16557918360669943</v>
      </c>
      <c r="DA30" s="130" t="s">
        <v>1597</v>
      </c>
    </row>
    <row r="31" spans="1:105" ht="12" customHeight="1" x14ac:dyDescent="0.25">
      <c r="A31" s="97" t="s">
        <v>141</v>
      </c>
      <c r="B31" s="98">
        <v>1.0410737547308322E-2</v>
      </c>
      <c r="C31" s="98">
        <v>1.0532422297125072E-2</v>
      </c>
      <c r="D31" s="98">
        <v>1.0137016093083149E-2</v>
      </c>
      <c r="E31" s="98">
        <v>9.5533251753208651E-3</v>
      </c>
      <c r="F31" s="98">
        <v>8.0618112593328923E-3</v>
      </c>
      <c r="G31" s="98">
        <v>7.1864600799834361E-3</v>
      </c>
      <c r="H31" s="98">
        <v>5.2607410421846744E-3</v>
      </c>
      <c r="I31" s="98">
        <v>3.2762897572002256E-3</v>
      </c>
      <c r="J31" s="98">
        <v>2.5926174771807612E-3</v>
      </c>
      <c r="K31" s="98">
        <v>2.8860598696487617E-3</v>
      </c>
      <c r="L31" s="98">
        <v>2.6790203210871038E-3</v>
      </c>
      <c r="M31" s="98">
        <v>3.0260586406892533E-3</v>
      </c>
      <c r="N31" s="98">
        <v>2.9413155386530318E-3</v>
      </c>
      <c r="O31" s="98">
        <v>2.680845831020396E-3</v>
      </c>
      <c r="P31" s="98">
        <v>2.4890592261572341E-3</v>
      </c>
      <c r="Q31" s="98">
        <v>2.0922238808733186E-3</v>
      </c>
      <c r="R31" s="98">
        <v>1.5823348479806255E-3</v>
      </c>
      <c r="S31" s="98">
        <v>1.2825153100777915E-3</v>
      </c>
      <c r="T31" s="98">
        <v>1.1781448131051673E-3</v>
      </c>
      <c r="U31" s="98">
        <v>1.0483528945441746E-3</v>
      </c>
      <c r="V31" s="98">
        <v>1.0347938622231128E-3</v>
      </c>
      <c r="W31" s="98">
        <v>1.9682733705529993E-3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0.25752043925529594</v>
      </c>
      <c r="C35" s="101">
        <v>0.295484894397397</v>
      </c>
      <c r="D35" s="101">
        <v>0.21291533337488183</v>
      </c>
      <c r="E35" s="101">
        <v>0.22352811235109912</v>
      </c>
      <c r="F35" s="101">
        <v>0.29130824069564976</v>
      </c>
      <c r="G35" s="101">
        <v>0.26263318208265263</v>
      </c>
      <c r="H35" s="101">
        <v>0.27564287747920285</v>
      </c>
      <c r="I35" s="101">
        <v>0.19669190426440811</v>
      </c>
      <c r="J35" s="101">
        <v>0.23552463107493513</v>
      </c>
      <c r="K35" s="101">
        <v>0.24375667020430569</v>
      </c>
      <c r="L35" s="101">
        <v>0.18933693139575719</v>
      </c>
      <c r="M35" s="101">
        <v>0.21287337708611179</v>
      </c>
      <c r="N35" s="101">
        <v>0.229723480580694</v>
      </c>
      <c r="O35" s="101">
        <v>0.19353057898332984</v>
      </c>
      <c r="P35" s="101">
        <v>0.20193306766486235</v>
      </c>
      <c r="Q35" s="101">
        <v>0.18118185080427993</v>
      </c>
      <c r="R35" s="101">
        <v>0.17685673905690807</v>
      </c>
      <c r="S35" s="101">
        <v>0.16481436593438173</v>
      </c>
      <c r="T35" s="101">
        <v>0.14500222142790997</v>
      </c>
      <c r="U35" s="101">
        <v>0.12316857848526777</v>
      </c>
      <c r="V35" s="101">
        <v>0.11392270304773999</v>
      </c>
      <c r="W35" s="101">
        <v>0.16361091023614643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1605</v>
      </c>
    </row>
    <row r="39" spans="1:105" ht="12" customHeight="1" x14ac:dyDescent="0.25">
      <c r="A39" s="121" t="s">
        <v>54</v>
      </c>
      <c r="B39" s="122">
        <v>0.44678954421225625</v>
      </c>
      <c r="C39" s="122">
        <v>0.43580960615528502</v>
      </c>
      <c r="D39" s="122">
        <v>0.40086678281819366</v>
      </c>
      <c r="E39" s="122">
        <v>0.38727855224405799</v>
      </c>
      <c r="F39" s="122">
        <v>0.35070323246966534</v>
      </c>
      <c r="G39" s="122">
        <v>0.32249410393307737</v>
      </c>
      <c r="H39" s="122">
        <v>0.30350019186462784</v>
      </c>
      <c r="I39" s="122">
        <v>0.24125516883059012</v>
      </c>
      <c r="J39" s="122">
        <v>0.25037239104276032</v>
      </c>
      <c r="K39" s="122">
        <v>0.23764901930036153</v>
      </c>
      <c r="L39" s="122">
        <v>0.20442372064501413</v>
      </c>
      <c r="M39" s="122">
        <v>0.22563929167006885</v>
      </c>
      <c r="N39" s="122">
        <v>0.2322875624091772</v>
      </c>
      <c r="O39" s="122">
        <v>0.1917545571298897</v>
      </c>
      <c r="P39" s="122">
        <v>0.16767610814383693</v>
      </c>
      <c r="Q39" s="122">
        <v>0.12248693222841425</v>
      </c>
      <c r="R39" s="122">
        <v>0.11924669164262379</v>
      </c>
      <c r="S39" s="122">
        <v>0.10638418345244186</v>
      </c>
      <c r="T39" s="122">
        <v>0.11205505578807728</v>
      </c>
      <c r="U39" s="122">
        <v>0.10981104145683668</v>
      </c>
      <c r="V39" s="122">
        <v>9.3805583780963681E-2</v>
      </c>
      <c r="W39" s="122">
        <v>8.7874231405187436E-2</v>
      </c>
      <c r="DA39" s="130" t="s">
        <v>1606</v>
      </c>
    </row>
    <row r="40" spans="1:105" ht="12" customHeight="1" x14ac:dyDescent="0.25">
      <c r="A40" s="97" t="s">
        <v>50</v>
      </c>
      <c r="B40" s="98">
        <v>0.4274225881986734</v>
      </c>
      <c r="C40" s="98">
        <v>0.41322339110508971</v>
      </c>
      <c r="D40" s="98">
        <v>0.38702733794860528</v>
      </c>
      <c r="E40" s="98">
        <v>0.3603312257245691</v>
      </c>
      <c r="F40" s="98">
        <v>0.29924684446642652</v>
      </c>
      <c r="G40" s="98">
        <v>0.27247337699496921</v>
      </c>
      <c r="H40" s="98">
        <v>0.21791445484923122</v>
      </c>
      <c r="I40" s="98">
        <v>0.1410124493864818</v>
      </c>
      <c r="J40" s="98">
        <v>0.12774477688510469</v>
      </c>
      <c r="K40" s="98">
        <v>0.12542784858855993</v>
      </c>
      <c r="L40" s="98">
        <v>0.12875689571191293</v>
      </c>
      <c r="M40" s="98">
        <v>0.14623684012993104</v>
      </c>
      <c r="N40" s="98">
        <v>0.15152399819415319</v>
      </c>
      <c r="O40" s="98">
        <v>0.12456256589452333</v>
      </c>
      <c r="P40" s="98">
        <v>0.10689600070124351</v>
      </c>
      <c r="Q40" s="98">
        <v>8.273752904326076E-2</v>
      </c>
      <c r="R40" s="98">
        <v>8.5325174962073896E-2</v>
      </c>
      <c r="S40" s="98">
        <v>8.5076801335238345E-2</v>
      </c>
      <c r="T40" s="98">
        <v>7.2219678470284709E-2</v>
      </c>
      <c r="U40" s="98">
        <v>7.3994778819346407E-2</v>
      </c>
      <c r="V40" s="98">
        <v>6.0311414931028616E-2</v>
      </c>
      <c r="W40" s="98">
        <v>4.9129889596916838E-2</v>
      </c>
      <c r="DA40" s="63" t="s">
        <v>1607</v>
      </c>
    </row>
    <row r="41" spans="1:105" ht="12" customHeight="1" x14ac:dyDescent="0.25">
      <c r="A41" s="109" t="s">
        <v>120</v>
      </c>
      <c r="B41" s="33">
        <v>1.9366956013582841E-2</v>
      </c>
      <c r="C41" s="33">
        <v>2.2586215050195316E-2</v>
      </c>
      <c r="D41" s="33">
        <v>1.3839444869588402E-2</v>
      </c>
      <c r="E41" s="33">
        <v>2.694732651948888E-2</v>
      </c>
      <c r="F41" s="33">
        <v>5.1456388003238838E-2</v>
      </c>
      <c r="G41" s="33">
        <v>5.0020726938108169E-2</v>
      </c>
      <c r="H41" s="33">
        <v>8.5585737015396596E-2</v>
      </c>
      <c r="I41" s="33">
        <v>0.1002427194441083</v>
      </c>
      <c r="J41" s="33">
        <v>0.12262761415765561</v>
      </c>
      <c r="K41" s="33">
        <v>0.1122211707118016</v>
      </c>
      <c r="L41" s="33">
        <v>7.5666824933101201E-2</v>
      </c>
      <c r="M41" s="33">
        <v>7.9402451540137822E-2</v>
      </c>
      <c r="N41" s="33">
        <v>8.0763564215024009E-2</v>
      </c>
      <c r="O41" s="33">
        <v>6.7191991235366372E-2</v>
      </c>
      <c r="P41" s="33">
        <v>6.0780107442593413E-2</v>
      </c>
      <c r="Q41" s="33">
        <v>3.9749403185153485E-2</v>
      </c>
      <c r="R41" s="33">
        <v>3.3921516680549893E-2</v>
      </c>
      <c r="S41" s="33">
        <v>2.1307382117203514E-2</v>
      </c>
      <c r="T41" s="33">
        <v>3.9835377317792575E-2</v>
      </c>
      <c r="U41" s="33">
        <v>3.5816262637490263E-2</v>
      </c>
      <c r="V41" s="33">
        <v>3.3494168849935058E-2</v>
      </c>
      <c r="W41" s="33">
        <v>3.8744341808270605E-2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1.0750821961587533</v>
      </c>
      <c r="H43" s="117">
        <f t="shared" si="14"/>
        <v>1.1003359045280579</v>
      </c>
      <c r="I43" s="117">
        <f t="shared" si="14"/>
        <v>1.1319803829570707</v>
      </c>
      <c r="J43" s="117">
        <f t="shared" si="14"/>
        <v>2.2447021823449167</v>
      </c>
      <c r="K43" s="117">
        <f t="shared" si="14"/>
        <v>3.3802656574047854</v>
      </c>
      <c r="L43" s="117">
        <f t="shared" si="14"/>
        <v>7.6646023666750596</v>
      </c>
      <c r="M43" s="117">
        <f t="shared" si="14"/>
        <v>8.8812450963622229</v>
      </c>
      <c r="N43" s="117">
        <f t="shared" si="14"/>
        <v>13.144916051036795</v>
      </c>
      <c r="O43" s="117">
        <f t="shared" si="14"/>
        <v>11.024491069915239</v>
      </c>
      <c r="P43" s="117">
        <f t="shared" si="14"/>
        <v>12.080479245646792</v>
      </c>
      <c r="Q43" s="117">
        <f t="shared" si="14"/>
        <v>9.8698836086004746</v>
      </c>
      <c r="R43" s="117">
        <f t="shared" ref="R43:V43" si="15">R44+R47+R49+R58</f>
        <v>15.20236153975431</v>
      </c>
      <c r="S43" s="117">
        <f t="shared" si="15"/>
        <v>20.08794746711391</v>
      </c>
      <c r="T43" s="117">
        <f t="shared" si="15"/>
        <v>23.567747361596314</v>
      </c>
      <c r="U43" s="117">
        <f t="shared" si="15"/>
        <v>22.762512512355652</v>
      </c>
      <c r="V43" s="117">
        <f t="shared" si="15"/>
        <v>23.435104020308117</v>
      </c>
      <c r="W43" s="117">
        <f t="shared" ref="W43" si="16">W44+W47+W49+W58</f>
        <v>26.977344561121857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0.97591737687950597</v>
      </c>
      <c r="H44" s="122">
        <f t="shared" si="17"/>
        <v>0.97301912008043101</v>
      </c>
      <c r="I44" s="122">
        <f t="shared" si="17"/>
        <v>0.98144700589557898</v>
      </c>
      <c r="J44" s="122">
        <f t="shared" si="17"/>
        <v>1.9525063300403058</v>
      </c>
      <c r="K44" s="122">
        <f t="shared" si="17"/>
        <v>2.9283171010326274</v>
      </c>
      <c r="L44" s="122">
        <f t="shared" si="17"/>
        <v>6.8655964105559004</v>
      </c>
      <c r="M44" s="122">
        <f t="shared" si="17"/>
        <v>7.7997053673104446</v>
      </c>
      <c r="N44" s="122">
        <f t="shared" si="17"/>
        <v>11.685441280402257</v>
      </c>
      <c r="O44" s="122">
        <f t="shared" si="17"/>
        <v>9.7478583062027173</v>
      </c>
      <c r="P44" s="122">
        <f t="shared" si="17"/>
        <v>10.657462801778287</v>
      </c>
      <c r="Q44" s="122">
        <f t="shared" si="17"/>
        <v>8.6709652127596328</v>
      </c>
      <c r="R44" s="122">
        <f t="shared" ref="R44:V44" si="18">SUM(R45:R46)</f>
        <v>13.498858481507684</v>
      </c>
      <c r="S44" s="122">
        <f t="shared" si="18"/>
        <v>17.976849730798897</v>
      </c>
      <c r="T44" s="122">
        <f t="shared" si="18"/>
        <v>21.049529895179528</v>
      </c>
      <c r="U44" s="122">
        <f t="shared" si="18"/>
        <v>20.202769876342217</v>
      </c>
      <c r="V44" s="122">
        <f t="shared" si="18"/>
        <v>20.951908214209674</v>
      </c>
      <c r="W44" s="122">
        <f t="shared" ref="W44" si="19">SUM(W45:W46)</f>
        <v>23.711056900387192</v>
      </c>
      <c r="DA44" s="130" t="s">
        <v>1610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0.96489680448189974</v>
      </c>
      <c r="H45" s="98">
        <v>0.96211074401806762</v>
      </c>
      <c r="I45" s="98">
        <v>0.9706018330345636</v>
      </c>
      <c r="J45" s="98">
        <v>1.9309342878879141</v>
      </c>
      <c r="K45" s="98">
        <v>2.8960646914889918</v>
      </c>
      <c r="L45" s="98">
        <v>6.7905786495787641</v>
      </c>
      <c r="M45" s="98">
        <v>7.7144749749137151</v>
      </c>
      <c r="N45" s="98">
        <v>11.557685997487464</v>
      </c>
      <c r="O45" s="98">
        <v>9.6412192863009505</v>
      </c>
      <c r="P45" s="98">
        <v>10.541408320215753</v>
      </c>
      <c r="Q45" s="98">
        <v>8.5769000370486665</v>
      </c>
      <c r="R45" s="98">
        <v>13.350206892980141</v>
      </c>
      <c r="S45" s="98">
        <v>17.776261881962085</v>
      </c>
      <c r="T45" s="98">
        <v>20.810733432067778</v>
      </c>
      <c r="U45" s="98">
        <v>19.971372637333282</v>
      </c>
      <c r="V45" s="98">
        <v>20.712647590669818</v>
      </c>
      <c r="W45" s="98">
        <v>23.440659056710963</v>
      </c>
      <c r="DA45" s="63" t="s">
        <v>1611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1.1020572397606187E-2</v>
      </c>
      <c r="H46" s="98">
        <v>1.0908376062363388E-2</v>
      </c>
      <c r="I46" s="98">
        <v>1.0845172861015417E-2</v>
      </c>
      <c r="J46" s="98">
        <v>2.1572042152391818E-2</v>
      </c>
      <c r="K46" s="98">
        <v>3.22524095436355E-2</v>
      </c>
      <c r="L46" s="98">
        <v>7.5017760977136513E-2</v>
      </c>
      <c r="M46" s="98">
        <v>8.5230392396729207E-2</v>
      </c>
      <c r="N46" s="98">
        <v>0.12775528291479182</v>
      </c>
      <c r="O46" s="98">
        <v>0.10663901990176713</v>
      </c>
      <c r="P46" s="98">
        <v>0.11605448156253334</v>
      </c>
      <c r="Q46" s="98">
        <v>9.4065175710965884E-2</v>
      </c>
      <c r="R46" s="98">
        <v>0.14865158852754223</v>
      </c>
      <c r="S46" s="98">
        <v>0.20058784883681008</v>
      </c>
      <c r="T46" s="98">
        <v>0.23879646311175184</v>
      </c>
      <c r="U46" s="98">
        <v>0.23139723900893422</v>
      </c>
      <c r="V46" s="98">
        <v>0.23926062353985506</v>
      </c>
      <c r="W46" s="98">
        <v>0.27039784367622971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1.007968748548069E-5</v>
      </c>
      <c r="H47" s="122">
        <f t="shared" si="20"/>
        <v>5.4406671649970626E-5</v>
      </c>
      <c r="I47" s="122">
        <f t="shared" si="20"/>
        <v>7.9707848723255142E-5</v>
      </c>
      <c r="J47" s="122">
        <f t="shared" si="20"/>
        <v>1.2192295422557996E-4</v>
      </c>
      <c r="K47" s="122">
        <f t="shared" si="20"/>
        <v>2.0998869800016565E-4</v>
      </c>
      <c r="L47" s="122">
        <f t="shared" si="20"/>
        <v>8.9126876423614699E-4</v>
      </c>
      <c r="M47" s="122">
        <f t="shared" si="20"/>
        <v>4.6145722752771512E-4</v>
      </c>
      <c r="N47" s="122">
        <f t="shared" si="20"/>
        <v>9.0803898031345954E-4</v>
      </c>
      <c r="O47" s="122">
        <f t="shared" si="20"/>
        <v>7.313065517809054E-4</v>
      </c>
      <c r="P47" s="122">
        <f t="shared" si="20"/>
        <v>1.215616576290835E-3</v>
      </c>
      <c r="Q47" s="122">
        <f t="shared" si="20"/>
        <v>1.0251051253670222E-3</v>
      </c>
      <c r="R47" s="122">
        <f t="shared" si="20"/>
        <v>9.5171628342740104E-4</v>
      </c>
      <c r="S47" s="122">
        <f t="shared" si="20"/>
        <v>1.0069775962456172E-3</v>
      </c>
      <c r="T47" s="122">
        <f t="shared" si="20"/>
        <v>1.4880530331607138E-3</v>
      </c>
      <c r="U47" s="122">
        <f t="shared" si="20"/>
        <v>1.3632991901154821E-3</v>
      </c>
      <c r="V47" s="122">
        <f t="shared" si="20"/>
        <v>1.2306477228048291E-3</v>
      </c>
      <c r="W47" s="122">
        <f t="shared" si="20"/>
        <v>2.4285793353328151E-3</v>
      </c>
      <c r="DA47" s="130" t="s">
        <v>1613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1.007968748548069E-5</v>
      </c>
      <c r="H48" s="98">
        <v>5.4406671649970626E-5</v>
      </c>
      <c r="I48" s="98">
        <v>7.9707848723255142E-5</v>
      </c>
      <c r="J48" s="98">
        <v>1.2192295422557996E-4</v>
      </c>
      <c r="K48" s="98">
        <v>2.0998869800016565E-4</v>
      </c>
      <c r="L48" s="98">
        <v>8.9126876423614699E-4</v>
      </c>
      <c r="M48" s="98">
        <v>4.6145722752771512E-4</v>
      </c>
      <c r="N48" s="98">
        <v>9.0803898031345954E-4</v>
      </c>
      <c r="O48" s="98">
        <v>7.313065517809054E-4</v>
      </c>
      <c r="P48" s="98">
        <v>1.215616576290835E-3</v>
      </c>
      <c r="Q48" s="98">
        <v>1.0251051253670222E-3</v>
      </c>
      <c r="R48" s="98">
        <v>9.5171628342740104E-4</v>
      </c>
      <c r="S48" s="98">
        <v>1.0069775962456172E-3</v>
      </c>
      <c r="T48" s="98">
        <v>1.4880530331607138E-3</v>
      </c>
      <c r="U48" s="98">
        <v>1.3632991901154821E-3</v>
      </c>
      <c r="V48" s="98">
        <v>1.2306477228048291E-3</v>
      </c>
      <c r="W48" s="98">
        <v>2.4285793353328151E-3</v>
      </c>
      <c r="DA48" s="63" t="s">
        <v>1614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5.8162627401867346E-2</v>
      </c>
      <c r="H49" s="122">
        <v>6.1999179769773427E-2</v>
      </c>
      <c r="I49" s="122">
        <v>6.0832264405378589E-2</v>
      </c>
      <c r="J49" s="122">
        <v>0.13201752815942053</v>
      </c>
      <c r="K49" s="122">
        <v>0.19938949613045592</v>
      </c>
      <c r="L49" s="122">
        <v>0.42227103609183103</v>
      </c>
      <c r="M49" s="122">
        <v>0.5330298499238445</v>
      </c>
      <c r="N49" s="122">
        <v>0.81058576918676906</v>
      </c>
      <c r="O49" s="122">
        <v>0.66771815521949085</v>
      </c>
      <c r="P49" s="122">
        <v>0.80087627179863863</v>
      </c>
      <c r="Q49" s="122">
        <v>0.66367562879760866</v>
      </c>
      <c r="R49" s="122">
        <v>1.015545013229072</v>
      </c>
      <c r="S49" s="122">
        <v>1.3043667027940384</v>
      </c>
      <c r="T49" s="122">
        <v>1.4480075322770951</v>
      </c>
      <c r="U49" s="122">
        <v>1.3635559137005075</v>
      </c>
      <c r="V49" s="122">
        <v>1.3630205273628804</v>
      </c>
      <c r="W49" s="122">
        <v>2.1401166143076131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5.6857279782927816E-2</v>
      </c>
      <c r="H50" s="98">
        <v>5.9643340246767193E-2</v>
      </c>
      <c r="I50" s="98">
        <v>5.811699757592316E-2</v>
      </c>
      <c r="J50" s="98">
        <v>0.12650337333306638</v>
      </c>
      <c r="K50" s="98">
        <v>0.19009180034248177</v>
      </c>
      <c r="L50" s="98">
        <v>0.41036718017187879</v>
      </c>
      <c r="M50" s="98">
        <v>0.51518968544741306</v>
      </c>
      <c r="N50" s="98">
        <v>0.78685398531563255</v>
      </c>
      <c r="O50" s="98">
        <v>0.64588303528115798</v>
      </c>
      <c r="P50" s="98">
        <v>0.77441283197684085</v>
      </c>
      <c r="Q50" s="98">
        <v>0.63634157946036018</v>
      </c>
      <c r="R50" s="98">
        <v>0.9815213959278517</v>
      </c>
      <c r="S50" s="98">
        <v>1.2644087973156677</v>
      </c>
      <c r="T50" s="98">
        <v>1.4034540141918845</v>
      </c>
      <c r="U50" s="98">
        <v>1.3214906472754804</v>
      </c>
      <c r="V50" s="98">
        <v>1.3224340946268176</v>
      </c>
      <c r="W50" s="98">
        <v>2.0790313990069937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1.3053476189395282E-3</v>
      </c>
      <c r="H54" s="101">
        <v>2.3558395230062323E-3</v>
      </c>
      <c r="I54" s="101">
        <v>2.7152668294554271E-3</v>
      </c>
      <c r="J54" s="101">
        <v>5.5141548263541373E-3</v>
      </c>
      <c r="K54" s="101">
        <v>9.2976957879741546E-3</v>
      </c>
      <c r="L54" s="101">
        <v>1.1903855919952246E-2</v>
      </c>
      <c r="M54" s="101">
        <v>1.7840164476431483E-2</v>
      </c>
      <c r="N54" s="101">
        <v>2.3731783871136527E-2</v>
      </c>
      <c r="O54" s="101">
        <v>2.1835119938332821E-2</v>
      </c>
      <c r="P54" s="101">
        <v>2.6463439821797774E-2</v>
      </c>
      <c r="Q54" s="101">
        <v>2.7334049337248464E-2</v>
      </c>
      <c r="R54" s="101">
        <v>3.4023617301220263E-2</v>
      </c>
      <c r="S54" s="101">
        <v>3.9957905478370664E-2</v>
      </c>
      <c r="T54" s="101">
        <v>4.4553518085210589E-2</v>
      </c>
      <c r="U54" s="101">
        <v>4.2065266425027205E-2</v>
      </c>
      <c r="V54" s="101">
        <v>4.0586432736062682E-2</v>
      </c>
      <c r="W54" s="101">
        <v>6.1085215300619444E-2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4.0992112189894576E-2</v>
      </c>
      <c r="H58" s="122">
        <v>6.5263198006203435E-2</v>
      </c>
      <c r="I58" s="122">
        <v>8.9621404807389782E-2</v>
      </c>
      <c r="J58" s="122">
        <v>0.16005640119096473</v>
      </c>
      <c r="K58" s="122">
        <v>0.25234907154370195</v>
      </c>
      <c r="L58" s="122">
        <v>0.37584365126309216</v>
      </c>
      <c r="M58" s="122">
        <v>0.54804842190040659</v>
      </c>
      <c r="N58" s="122">
        <v>0.64798096246745462</v>
      </c>
      <c r="O58" s="122">
        <v>0.60818330194124903</v>
      </c>
      <c r="P58" s="122">
        <v>0.62092455549357428</v>
      </c>
      <c r="Q58" s="122">
        <v>0.53421766191786713</v>
      </c>
      <c r="R58" s="122">
        <v>0.68700632873412704</v>
      </c>
      <c r="S58" s="122">
        <v>0.80572405592473073</v>
      </c>
      <c r="T58" s="122">
        <v>1.06872188110653</v>
      </c>
      <c r="U58" s="122">
        <v>1.1948234231228123</v>
      </c>
      <c r="V58" s="122">
        <v>1.1189446310127558</v>
      </c>
      <c r="W58" s="122">
        <v>1.1237424670917187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2.4681794662056465E-2</v>
      </c>
      <c r="H59" s="98">
        <v>3.24810174736695E-2</v>
      </c>
      <c r="I59" s="98">
        <v>2.9641153181237813E-2</v>
      </c>
      <c r="J59" s="98">
        <v>4.5944182081267215E-2</v>
      </c>
      <c r="K59" s="98">
        <v>0.13058847368782719</v>
      </c>
      <c r="L59" s="98">
        <v>0.26963002357472254</v>
      </c>
      <c r="M59" s="98">
        <v>0.40005155823871885</v>
      </c>
      <c r="N59" s="98">
        <v>0.45478856120805378</v>
      </c>
      <c r="O59" s="98">
        <v>0.402045352610855</v>
      </c>
      <c r="P59" s="98">
        <v>0.38930591822078986</v>
      </c>
      <c r="Q59" s="98">
        <v>0.3619693618180308</v>
      </c>
      <c r="R59" s="98">
        <v>0.49542612503246203</v>
      </c>
      <c r="S59" s="98">
        <v>0.66277661957194822</v>
      </c>
      <c r="T59" s="98">
        <v>0.74124381446180709</v>
      </c>
      <c r="U59" s="98">
        <v>0.85411301145838692</v>
      </c>
      <c r="V59" s="98">
        <v>0.75472493308648914</v>
      </c>
      <c r="W59" s="98">
        <v>0.63945030324367913</v>
      </c>
      <c r="DA59" s="63" t="s">
        <v>1625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1.6310317527838111E-2</v>
      </c>
      <c r="H60" s="33">
        <v>3.2782180532533935E-2</v>
      </c>
      <c r="I60" s="33">
        <v>5.9980251626151976E-2</v>
      </c>
      <c r="J60" s="33">
        <v>0.11411221910969752</v>
      </c>
      <c r="K60" s="33">
        <v>0.12176059785587474</v>
      </c>
      <c r="L60" s="33">
        <v>0.10621362768836962</v>
      </c>
      <c r="M60" s="33">
        <v>0.14799686366168774</v>
      </c>
      <c r="N60" s="33">
        <v>0.19319240125940082</v>
      </c>
      <c r="O60" s="33">
        <v>0.20613794933039398</v>
      </c>
      <c r="P60" s="33">
        <v>0.23161863727278445</v>
      </c>
      <c r="Q60" s="33">
        <v>0.17224830009983635</v>
      </c>
      <c r="R60" s="33">
        <v>0.19158020370166504</v>
      </c>
      <c r="S60" s="33">
        <v>0.14294743635278245</v>
      </c>
      <c r="T60" s="33">
        <v>0.3274780666447229</v>
      </c>
      <c r="U60" s="33">
        <v>0.34071041166442545</v>
      </c>
      <c r="V60" s="33">
        <v>0.36421969792626668</v>
      </c>
      <c r="W60" s="33">
        <v>0.48429216384803953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105.39908281539243</v>
      </c>
      <c r="C62" s="117">
        <f t="shared" si="21"/>
        <v>108.92955472294315</v>
      </c>
      <c r="D62" s="117">
        <f t="shared" si="21"/>
        <v>111.45680421753487</v>
      </c>
      <c r="E62" s="117">
        <f t="shared" si="21"/>
        <v>118.92121956510934</v>
      </c>
      <c r="F62" s="117">
        <f t="shared" si="21"/>
        <v>128.63218728550876</v>
      </c>
      <c r="G62" s="117">
        <f t="shared" si="21"/>
        <v>136.09592272250259</v>
      </c>
      <c r="H62" s="117">
        <f t="shared" si="21"/>
        <v>141.8349886624454</v>
      </c>
      <c r="I62" s="117">
        <f t="shared" si="21"/>
        <v>149.0623316491928</v>
      </c>
      <c r="J62" s="117">
        <f t="shared" si="21"/>
        <v>147.73988248341109</v>
      </c>
      <c r="K62" s="117">
        <f t="shared" si="21"/>
        <v>147.06050831707213</v>
      </c>
      <c r="L62" s="117">
        <f t="shared" si="21"/>
        <v>160.38996492897434</v>
      </c>
      <c r="M62" s="117">
        <f t="shared" si="21"/>
        <v>146.69684923797556</v>
      </c>
      <c r="N62" s="117">
        <f t="shared" si="21"/>
        <v>137.28823921530071</v>
      </c>
      <c r="O62" s="117">
        <f t="shared" si="21"/>
        <v>124.87878326336985</v>
      </c>
      <c r="P62" s="117">
        <f t="shared" si="21"/>
        <v>121.7020531484621</v>
      </c>
      <c r="Q62" s="117">
        <f t="shared" si="21"/>
        <v>124.39571186191954</v>
      </c>
      <c r="R62" s="117">
        <f t="shared" ref="R62:V62" si="22">R63+R66+R68+R77</f>
        <v>147.45834347799854</v>
      </c>
      <c r="S62" s="117">
        <f t="shared" si="22"/>
        <v>155.85672162213618</v>
      </c>
      <c r="T62" s="117">
        <f t="shared" si="22"/>
        <v>167.10776634631003</v>
      </c>
      <c r="U62" s="117">
        <f t="shared" si="22"/>
        <v>163.20137031635315</v>
      </c>
      <c r="V62" s="117">
        <f t="shared" si="22"/>
        <v>176.87767677919689</v>
      </c>
      <c r="W62" s="117">
        <f t="shared" ref="W62" si="23">W63+W66+W68+W77</f>
        <v>223.13351316214408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93.482069854273036</v>
      </c>
      <c r="C63" s="122">
        <f t="shared" si="24"/>
        <v>96.813938701186316</v>
      </c>
      <c r="D63" s="122">
        <f t="shared" si="24"/>
        <v>100.1035250071495</v>
      </c>
      <c r="E63" s="122">
        <f t="shared" si="24"/>
        <v>106.1990985155922</v>
      </c>
      <c r="F63" s="122">
        <f t="shared" si="24"/>
        <v>113.57913550412169</v>
      </c>
      <c r="G63" s="122">
        <f t="shared" si="24"/>
        <v>120.15310140022797</v>
      </c>
      <c r="H63" s="122">
        <f t="shared" si="24"/>
        <v>124.46675510581038</v>
      </c>
      <c r="I63" s="122">
        <f t="shared" si="24"/>
        <v>130.89005440248792</v>
      </c>
      <c r="J63" s="122">
        <f t="shared" si="24"/>
        <v>128.25633321626304</v>
      </c>
      <c r="K63" s="122">
        <f t="shared" si="24"/>
        <v>128.18872688719443</v>
      </c>
      <c r="L63" s="122">
        <f t="shared" si="24"/>
        <v>142.04177188838636</v>
      </c>
      <c r="M63" s="122">
        <f t="shared" si="24"/>
        <v>127.89760630143282</v>
      </c>
      <c r="N63" s="122">
        <f t="shared" si="24"/>
        <v>119.47781643678877</v>
      </c>
      <c r="O63" s="122">
        <f t="shared" si="24"/>
        <v>109.2580191667237</v>
      </c>
      <c r="P63" s="122">
        <f t="shared" si="24"/>
        <v>105.76240215801386</v>
      </c>
      <c r="Q63" s="122">
        <f t="shared" si="24"/>
        <v>109.19142043274617</v>
      </c>
      <c r="R63" s="122">
        <f t="shared" ref="R63:V63" si="25">SUM(R64:R65)</f>
        <v>129.71136754336339</v>
      </c>
      <c r="S63" s="122">
        <f t="shared" si="25"/>
        <v>138.05798264236913</v>
      </c>
      <c r="T63" s="122">
        <f t="shared" si="25"/>
        <v>147.24420632176472</v>
      </c>
      <c r="U63" s="122">
        <f t="shared" si="25"/>
        <v>143.33452741344135</v>
      </c>
      <c r="V63" s="122">
        <f t="shared" si="25"/>
        <v>156.3058929214553</v>
      </c>
      <c r="W63" s="122">
        <f t="shared" ref="W63" si="26">SUM(W64:W65)</f>
        <v>193.4035892637512</v>
      </c>
      <c r="DA63" s="130" t="s">
        <v>1628</v>
      </c>
    </row>
    <row r="64" spans="1:105" ht="12" customHeight="1" x14ac:dyDescent="0.25">
      <c r="A64" s="97" t="s">
        <v>217</v>
      </c>
      <c r="B64" s="98">
        <v>92.490840120544036</v>
      </c>
      <c r="C64" s="98">
        <v>95.794227998559236</v>
      </c>
      <c r="D64" s="98">
        <v>99.052573260700001</v>
      </c>
      <c r="E64" s="98">
        <v>105.08287960919414</v>
      </c>
      <c r="F64" s="98">
        <v>112.37726064363794</v>
      </c>
      <c r="G64" s="98">
        <v>118.8731184899036</v>
      </c>
      <c r="H64" s="98">
        <v>123.12772100954609</v>
      </c>
      <c r="I64" s="98">
        <v>129.47922592175405</v>
      </c>
      <c r="J64" s="98">
        <v>126.85990614382742</v>
      </c>
      <c r="K64" s="98">
        <v>126.7826432523883</v>
      </c>
      <c r="L64" s="98">
        <v>140.47938297860284</v>
      </c>
      <c r="M64" s="98">
        <v>126.47436231692822</v>
      </c>
      <c r="N64" s="98">
        <v>118.12838101923282</v>
      </c>
      <c r="O64" s="98">
        <v>108.00215436584664</v>
      </c>
      <c r="P64" s="98">
        <v>104.54978044818407</v>
      </c>
      <c r="Q64" s="98">
        <v>107.9338148450628</v>
      </c>
      <c r="R64" s="98">
        <v>128.2038798032882</v>
      </c>
      <c r="S64" s="98">
        <v>136.43410259963736</v>
      </c>
      <c r="T64" s="98">
        <v>145.47473755270647</v>
      </c>
      <c r="U64" s="98">
        <v>141.57759696404119</v>
      </c>
      <c r="V64" s="98">
        <v>154.37693409862817</v>
      </c>
      <c r="W64" s="98">
        <v>191.00531156314807</v>
      </c>
      <c r="DA64" s="63" t="s">
        <v>1629</v>
      </c>
    </row>
    <row r="65" spans="1:105" ht="12" customHeight="1" x14ac:dyDescent="0.25">
      <c r="A65" s="97" t="s">
        <v>53</v>
      </c>
      <c r="B65" s="98">
        <v>0.99122973372899825</v>
      </c>
      <c r="C65" s="98">
        <v>1.0197107026270864</v>
      </c>
      <c r="D65" s="98">
        <v>1.0509517464494984</v>
      </c>
      <c r="E65" s="98">
        <v>1.1162189063980537</v>
      </c>
      <c r="F65" s="98">
        <v>1.2018748604837608</v>
      </c>
      <c r="G65" s="98">
        <v>1.2799829103243654</v>
      </c>
      <c r="H65" s="98">
        <v>1.3390340962642897</v>
      </c>
      <c r="I65" s="98">
        <v>1.4108284807338627</v>
      </c>
      <c r="J65" s="98">
        <v>1.3964270724356176</v>
      </c>
      <c r="K65" s="98">
        <v>1.4060836348061281</v>
      </c>
      <c r="L65" s="98">
        <v>1.5623889097835293</v>
      </c>
      <c r="M65" s="98">
        <v>1.4232439845045914</v>
      </c>
      <c r="N65" s="98">
        <v>1.3494354175559466</v>
      </c>
      <c r="O65" s="98">
        <v>1.2558648008770594</v>
      </c>
      <c r="P65" s="98">
        <v>1.2126217098297878</v>
      </c>
      <c r="Q65" s="98">
        <v>1.2576055876833729</v>
      </c>
      <c r="R65" s="98">
        <v>1.5074877400751983</v>
      </c>
      <c r="S65" s="98">
        <v>1.6238800427317832</v>
      </c>
      <c r="T65" s="98">
        <v>1.7694687690582453</v>
      </c>
      <c r="U65" s="98">
        <v>1.7569304494001694</v>
      </c>
      <c r="V65" s="98">
        <v>1.9289588228271297</v>
      </c>
      <c r="W65" s="98">
        <v>2.3982777006031384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8.3510413861124873E-5</v>
      </c>
      <c r="C66" s="122">
        <f t="shared" si="27"/>
        <v>1.0161059887167566E-4</v>
      </c>
      <c r="D66" s="122">
        <f t="shared" si="27"/>
        <v>1.2682093748448187E-4</v>
      </c>
      <c r="E66" s="122">
        <f t="shared" si="27"/>
        <v>2.6622166322653323E-4</v>
      </c>
      <c r="F66" s="122">
        <f t="shared" si="27"/>
        <v>5.5957965408519458E-4</v>
      </c>
      <c r="G66" s="122">
        <f t="shared" si="27"/>
        <v>1.1307036973803122E-3</v>
      </c>
      <c r="H66" s="122">
        <f t="shared" si="27"/>
        <v>3.0691749994450936E-3</v>
      </c>
      <c r="I66" s="122">
        <f t="shared" si="27"/>
        <v>3.2954535946282397E-3</v>
      </c>
      <c r="J66" s="122">
        <f t="shared" si="27"/>
        <v>3.8396370614321097E-3</v>
      </c>
      <c r="K66" s="122">
        <f t="shared" si="27"/>
        <v>4.6458087379052174E-3</v>
      </c>
      <c r="L66" s="122">
        <f t="shared" si="27"/>
        <v>1.3619736696845717E-2</v>
      </c>
      <c r="M66" s="122">
        <f t="shared" si="27"/>
        <v>5.604755047813343E-3</v>
      </c>
      <c r="N66" s="122">
        <f t="shared" si="27"/>
        <v>8.6636741110909399E-3</v>
      </c>
      <c r="O66" s="122">
        <f t="shared" si="27"/>
        <v>5.7924329386160539E-3</v>
      </c>
      <c r="P66" s="122">
        <f t="shared" si="27"/>
        <v>8.9254073044245739E-3</v>
      </c>
      <c r="Q66" s="122">
        <f t="shared" si="27"/>
        <v>7.6555113994601163E-3</v>
      </c>
      <c r="R66" s="122">
        <f t="shared" si="27"/>
        <v>7.4800689607008256E-3</v>
      </c>
      <c r="S66" s="122">
        <f t="shared" si="27"/>
        <v>8.1385673479567391E-3</v>
      </c>
      <c r="T66" s="122">
        <f t="shared" si="27"/>
        <v>1.196824088088019E-2</v>
      </c>
      <c r="U66" s="122">
        <f t="shared" si="27"/>
        <v>1.112074470664515E-2</v>
      </c>
      <c r="V66" s="122">
        <f t="shared" si="27"/>
        <v>1.034903877065939E-2</v>
      </c>
      <c r="W66" s="122">
        <f t="shared" si="27"/>
        <v>2.1493936846235101E-2</v>
      </c>
      <c r="DA66" s="130" t="s">
        <v>1631</v>
      </c>
    </row>
    <row r="67" spans="1:105" ht="12" customHeight="1" x14ac:dyDescent="0.25">
      <c r="A67" s="97" t="s">
        <v>53</v>
      </c>
      <c r="B67" s="98">
        <v>8.3510413861124873E-5</v>
      </c>
      <c r="C67" s="98">
        <v>1.0161059887167566E-4</v>
      </c>
      <c r="D67" s="98">
        <v>1.2682093748448187E-4</v>
      </c>
      <c r="E67" s="98">
        <v>2.6622166322653323E-4</v>
      </c>
      <c r="F67" s="98">
        <v>5.5957965408519458E-4</v>
      </c>
      <c r="G67" s="98">
        <v>1.1307036973803122E-3</v>
      </c>
      <c r="H67" s="98">
        <v>3.0691749994450936E-3</v>
      </c>
      <c r="I67" s="98">
        <v>3.2954535946282397E-3</v>
      </c>
      <c r="J67" s="98">
        <v>3.8396370614321097E-3</v>
      </c>
      <c r="K67" s="98">
        <v>4.6458087379052174E-3</v>
      </c>
      <c r="L67" s="98">
        <v>1.3619736696845717E-2</v>
      </c>
      <c r="M67" s="98">
        <v>5.604755047813343E-3</v>
      </c>
      <c r="N67" s="98">
        <v>8.6636741110909399E-3</v>
      </c>
      <c r="O67" s="98">
        <v>5.7924329386160539E-3</v>
      </c>
      <c r="P67" s="98">
        <v>8.9254073044245739E-3</v>
      </c>
      <c r="Q67" s="98">
        <v>7.6555113994601163E-3</v>
      </c>
      <c r="R67" s="98">
        <v>7.4800689607008256E-3</v>
      </c>
      <c r="S67" s="98">
        <v>8.1385673479567391E-3</v>
      </c>
      <c r="T67" s="98">
        <v>1.196824088088019E-2</v>
      </c>
      <c r="U67" s="98">
        <v>1.112074470664515E-2</v>
      </c>
      <c r="V67" s="98">
        <v>1.034903877065939E-2</v>
      </c>
      <c r="W67" s="98">
        <v>2.1493936846235101E-2</v>
      </c>
      <c r="DA67" s="63" t="s">
        <v>1632</v>
      </c>
    </row>
    <row r="68" spans="1:105" ht="12" customHeight="1" x14ac:dyDescent="0.25">
      <c r="A68" s="121" t="s">
        <v>55</v>
      </c>
      <c r="B68" s="122">
        <v>4.9829913643856569</v>
      </c>
      <c r="C68" s="122">
        <v>5.2442485709440696</v>
      </c>
      <c r="D68" s="122">
        <v>4.8847678346529246</v>
      </c>
      <c r="E68" s="122">
        <v>5.5894666917487683</v>
      </c>
      <c r="F68" s="122">
        <v>7.0821292344684039</v>
      </c>
      <c r="G68" s="122">
        <v>7.6070383540772593</v>
      </c>
      <c r="H68" s="122">
        <v>8.3617442951633993</v>
      </c>
      <c r="I68" s="122">
        <v>8.4763957352821517</v>
      </c>
      <c r="J68" s="122">
        <v>9.1271537386351458</v>
      </c>
      <c r="K68" s="122">
        <v>9.1628540867297001</v>
      </c>
      <c r="L68" s="122">
        <v>9.2757903402247894</v>
      </c>
      <c r="M68" s="122">
        <v>9.2796545483850679</v>
      </c>
      <c r="N68" s="122">
        <v>8.8844989066722757</v>
      </c>
      <c r="O68" s="122">
        <v>8.0071063590694482</v>
      </c>
      <c r="P68" s="122">
        <v>8.4895147318430642</v>
      </c>
      <c r="Q68" s="122">
        <v>8.8076565167707095</v>
      </c>
      <c r="R68" s="122">
        <v>10.308787998144004</v>
      </c>
      <c r="S68" s="122">
        <v>10.571027698895916</v>
      </c>
      <c r="T68" s="122">
        <v>10.635485139526011</v>
      </c>
      <c r="U68" s="122">
        <v>10.077976270385157</v>
      </c>
      <c r="V68" s="122">
        <v>10.515120845603926</v>
      </c>
      <c r="W68" s="122">
        <v>17.907666865266556</v>
      </c>
      <c r="DA68" s="130" t="s">
        <v>1633</v>
      </c>
    </row>
    <row r="69" spans="1:105" ht="12" customHeight="1" x14ac:dyDescent="0.25">
      <c r="A69" s="97" t="s">
        <v>134</v>
      </c>
      <c r="B69" s="98">
        <v>4.8006062056569494</v>
      </c>
      <c r="C69" s="98">
        <v>5.034023730331322</v>
      </c>
      <c r="D69" s="98">
        <v>4.7321654282008456</v>
      </c>
      <c r="E69" s="98">
        <v>5.4253205949721428</v>
      </c>
      <c r="F69" s="98">
        <v>6.8519204372642948</v>
      </c>
      <c r="G69" s="98">
        <v>7.3764724939419031</v>
      </c>
      <c r="H69" s="98">
        <v>8.0766165189896277</v>
      </c>
      <c r="I69" s="98">
        <v>8.229592708513227</v>
      </c>
      <c r="J69" s="98">
        <v>8.8181539978967294</v>
      </c>
      <c r="K69" s="98">
        <v>8.8341088205763345</v>
      </c>
      <c r="L69" s="98">
        <v>9.0172288119969792</v>
      </c>
      <c r="M69" s="98">
        <v>8.9902462805122045</v>
      </c>
      <c r="N69" s="98">
        <v>8.5864812960982704</v>
      </c>
      <c r="O69" s="98">
        <v>7.7508349752710943</v>
      </c>
      <c r="P69" s="98">
        <v>8.2033315314999466</v>
      </c>
      <c r="Q69" s="98">
        <v>8.5266889042843221</v>
      </c>
      <c r="R69" s="98">
        <v>10.003720422933267</v>
      </c>
      <c r="S69" s="98">
        <v>10.24914765121264</v>
      </c>
      <c r="T69" s="98">
        <v>10.290906229397317</v>
      </c>
      <c r="U69" s="98">
        <v>9.7440463361502552</v>
      </c>
      <c r="V69" s="98">
        <v>10.172982939463255</v>
      </c>
      <c r="W69" s="98">
        <v>17.364143970202122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1637</v>
      </c>
    </row>
    <row r="73" spans="1:105" ht="12" customHeight="1" x14ac:dyDescent="0.25">
      <c r="A73" s="106" t="s">
        <v>122</v>
      </c>
      <c r="B73" s="101">
        <v>0.18238515872870781</v>
      </c>
      <c r="C73" s="101">
        <v>0.21022484061274763</v>
      </c>
      <c r="D73" s="101">
        <v>0.15260240645207918</v>
      </c>
      <c r="E73" s="101">
        <v>0.16414609677662556</v>
      </c>
      <c r="F73" s="101">
        <v>0.23020879720410936</v>
      </c>
      <c r="G73" s="101">
        <v>0.23056586013535618</v>
      </c>
      <c r="H73" s="101">
        <v>0.28512777617377105</v>
      </c>
      <c r="I73" s="101">
        <v>0.24680302676892427</v>
      </c>
      <c r="J73" s="101">
        <v>0.30899974073841724</v>
      </c>
      <c r="K73" s="101">
        <v>0.32874526615336624</v>
      </c>
      <c r="L73" s="101">
        <v>0.25856152822780953</v>
      </c>
      <c r="M73" s="101">
        <v>0.28940826787286245</v>
      </c>
      <c r="N73" s="101">
        <v>0.29801761057400461</v>
      </c>
      <c r="O73" s="101">
        <v>0.25627138379835329</v>
      </c>
      <c r="P73" s="101">
        <v>0.28618320034311734</v>
      </c>
      <c r="Q73" s="101">
        <v>0.28096761248638774</v>
      </c>
      <c r="R73" s="101">
        <v>0.30506757521073724</v>
      </c>
      <c r="S73" s="101">
        <v>0.32188004768327677</v>
      </c>
      <c r="T73" s="101">
        <v>0.34457891012869518</v>
      </c>
      <c r="U73" s="101">
        <v>0.33392993423490286</v>
      </c>
      <c r="V73" s="101">
        <v>0.34213790614067147</v>
      </c>
      <c r="W73" s="101">
        <v>0.54352289506443507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1641</v>
      </c>
    </row>
    <row r="77" spans="1:105" ht="12" customHeight="1" x14ac:dyDescent="0.25">
      <c r="A77" s="121" t="s">
        <v>54</v>
      </c>
      <c r="B77" s="122">
        <v>6.9339380863198867</v>
      </c>
      <c r="C77" s="122">
        <v>6.8712658402138969</v>
      </c>
      <c r="D77" s="122">
        <v>6.4683845547949668</v>
      </c>
      <c r="E77" s="122">
        <v>7.1323881361051473</v>
      </c>
      <c r="F77" s="122">
        <v>7.9703629672645739</v>
      </c>
      <c r="G77" s="122">
        <v>8.3346522644999883</v>
      </c>
      <c r="H77" s="122">
        <v>9.003420086472179</v>
      </c>
      <c r="I77" s="122">
        <v>9.6925860578280858</v>
      </c>
      <c r="J77" s="122">
        <v>10.352555891451498</v>
      </c>
      <c r="K77" s="122">
        <v>9.7042815344100877</v>
      </c>
      <c r="L77" s="122">
        <v>9.0587829636663137</v>
      </c>
      <c r="M77" s="122">
        <v>9.5139836331098468</v>
      </c>
      <c r="N77" s="122">
        <v>8.9172601977285701</v>
      </c>
      <c r="O77" s="122">
        <v>7.607865304638076</v>
      </c>
      <c r="P77" s="122">
        <v>7.4412108513007578</v>
      </c>
      <c r="Q77" s="122">
        <v>6.3889794010032022</v>
      </c>
      <c r="R77" s="122">
        <v>7.4307078675304439</v>
      </c>
      <c r="S77" s="122">
        <v>7.2195727135231866</v>
      </c>
      <c r="T77" s="122">
        <v>9.216106644138387</v>
      </c>
      <c r="U77" s="122">
        <v>9.7777458878199734</v>
      </c>
      <c r="V77" s="122">
        <v>10.046313973367001</v>
      </c>
      <c r="W77" s="122">
        <v>11.800763096280079</v>
      </c>
      <c r="DA77" s="130" t="s">
        <v>1642</v>
      </c>
    </row>
    <row r="78" spans="1:105" ht="12" customHeight="1" x14ac:dyDescent="0.25">
      <c r="A78" s="97" t="s">
        <v>192</v>
      </c>
      <c r="B78" s="98">
        <v>6.7498262447362158</v>
      </c>
      <c r="C78" s="98">
        <v>6.6524017534826383</v>
      </c>
      <c r="D78" s="98">
        <v>6.361434999835156</v>
      </c>
      <c r="E78" s="98">
        <v>6.9896501827640005</v>
      </c>
      <c r="F78" s="98">
        <v>7.7914552045663665</v>
      </c>
      <c r="G78" s="98">
        <v>8.2087065226033094</v>
      </c>
      <c r="H78" s="98">
        <v>8.8429539589964605</v>
      </c>
      <c r="I78" s="98">
        <v>9.4966843791910271</v>
      </c>
      <c r="J78" s="98">
        <v>10.130194372463272</v>
      </c>
      <c r="K78" s="98">
        <v>9.4821301282391239</v>
      </c>
      <c r="L78" s="98">
        <v>8.8868791810251935</v>
      </c>
      <c r="M78" s="98">
        <v>9.3118316433161148</v>
      </c>
      <c r="N78" s="98">
        <v>8.7107610724591051</v>
      </c>
      <c r="O78" s="98">
        <v>7.4198395496819698</v>
      </c>
      <c r="P78" s="98">
        <v>7.2382895680372465</v>
      </c>
      <c r="Q78" s="98">
        <v>6.2179141354334631</v>
      </c>
      <c r="R78" s="98">
        <v>7.2567161968223397</v>
      </c>
      <c r="S78" s="98">
        <v>7.1020463957538169</v>
      </c>
      <c r="T78" s="98">
        <v>8.9580879461851506</v>
      </c>
      <c r="U78" s="98">
        <v>9.5370841288714701</v>
      </c>
      <c r="V78" s="98">
        <v>9.8247175276867971</v>
      </c>
      <c r="W78" s="98">
        <v>11.535789522539826</v>
      </c>
      <c r="DA78" s="63" t="s">
        <v>1643</v>
      </c>
    </row>
    <row r="79" spans="1:105" ht="12" customHeight="1" x14ac:dyDescent="0.25">
      <c r="A79" s="109" t="s">
        <v>120</v>
      </c>
      <c r="B79" s="33">
        <v>0.18411184158367064</v>
      </c>
      <c r="C79" s="33">
        <v>0.21886408673125884</v>
      </c>
      <c r="D79" s="33">
        <v>0.10694955495981109</v>
      </c>
      <c r="E79" s="33">
        <v>0.14273795334114711</v>
      </c>
      <c r="F79" s="33">
        <v>0.17890776269820702</v>
      </c>
      <c r="G79" s="33">
        <v>0.12594574189667901</v>
      </c>
      <c r="H79" s="33">
        <v>0.16046612747571765</v>
      </c>
      <c r="I79" s="33">
        <v>0.19590167863705887</v>
      </c>
      <c r="J79" s="33">
        <v>0.22236151898822684</v>
      </c>
      <c r="K79" s="33">
        <v>0.22215140617096304</v>
      </c>
      <c r="L79" s="33">
        <v>0.17190378264112063</v>
      </c>
      <c r="M79" s="33">
        <v>0.20215198979373203</v>
      </c>
      <c r="N79" s="33">
        <v>0.20649912526946518</v>
      </c>
      <c r="O79" s="33">
        <v>0.18802575495610591</v>
      </c>
      <c r="P79" s="33">
        <v>0.20292128326351117</v>
      </c>
      <c r="Q79" s="33">
        <v>0.17106526556973881</v>
      </c>
      <c r="R79" s="33">
        <v>0.1739916707081042</v>
      </c>
      <c r="S79" s="33">
        <v>0.11752631776936949</v>
      </c>
      <c r="T79" s="33">
        <v>0.25801869795323595</v>
      </c>
      <c r="U79" s="33">
        <v>0.24066175894850358</v>
      </c>
      <c r="V79" s="33">
        <v>0.22159644568020462</v>
      </c>
      <c r="W79" s="33">
        <v>0.26497357374025265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556.17761288474401</v>
      </c>
      <c r="C81" s="117">
        <f t="shared" si="28"/>
        <v>567.79140315752397</v>
      </c>
      <c r="D81" s="117">
        <f t="shared" si="28"/>
        <v>554.74283546999857</v>
      </c>
      <c r="E81" s="117">
        <f t="shared" si="28"/>
        <v>560.93399911174117</v>
      </c>
      <c r="F81" s="117">
        <f t="shared" si="28"/>
        <v>573.60892021789653</v>
      </c>
      <c r="G81" s="117">
        <f t="shared" si="28"/>
        <v>588.98103595146699</v>
      </c>
      <c r="H81" s="117">
        <f t="shared" si="28"/>
        <v>612.79126846078884</v>
      </c>
      <c r="I81" s="117">
        <f t="shared" si="28"/>
        <v>587.44477577615442</v>
      </c>
      <c r="J81" s="117">
        <f t="shared" si="28"/>
        <v>614.24795386992264</v>
      </c>
      <c r="K81" s="117">
        <f t="shared" si="28"/>
        <v>624.1922914494387</v>
      </c>
      <c r="L81" s="117">
        <f t="shared" si="28"/>
        <v>608.20205452977723</v>
      </c>
      <c r="M81" s="117">
        <f t="shared" si="28"/>
        <v>595.34855573294442</v>
      </c>
      <c r="N81" s="117">
        <f t="shared" si="28"/>
        <v>598.91771375804046</v>
      </c>
      <c r="O81" s="117">
        <f t="shared" si="28"/>
        <v>573.05017800863209</v>
      </c>
      <c r="P81" s="117">
        <f t="shared" si="28"/>
        <v>540.73266565008146</v>
      </c>
      <c r="Q81" s="117">
        <f t="shared" si="28"/>
        <v>517.16203236460933</v>
      </c>
      <c r="R81" s="117">
        <f t="shared" ref="R81:V81" si="29">R82+R85+R87+R100</f>
        <v>509.59416101975415</v>
      </c>
      <c r="S81" s="117">
        <f t="shared" si="29"/>
        <v>493.47050885724394</v>
      </c>
      <c r="T81" s="117">
        <f t="shared" si="29"/>
        <v>505.1989385418006</v>
      </c>
      <c r="U81" s="117">
        <f t="shared" si="29"/>
        <v>486.24703409052904</v>
      </c>
      <c r="V81" s="117">
        <f t="shared" si="29"/>
        <v>481.90481425378886</v>
      </c>
      <c r="W81" s="117">
        <f t="shared" ref="W81" si="30">W82+W85+W87+W100</f>
        <v>486.1453638622209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498.94580156065797</v>
      </c>
      <c r="C82" s="122">
        <f t="shared" si="31"/>
        <v>510.8548641815575</v>
      </c>
      <c r="D82" s="122">
        <f t="shared" si="31"/>
        <v>502.05240875532257</v>
      </c>
      <c r="E82" s="122">
        <f t="shared" si="31"/>
        <v>506.02793080541358</v>
      </c>
      <c r="F82" s="122">
        <f t="shared" si="31"/>
        <v>514.33967851998671</v>
      </c>
      <c r="G82" s="122">
        <f t="shared" si="31"/>
        <v>528.04948750351889</v>
      </c>
      <c r="H82" s="122">
        <f t="shared" si="31"/>
        <v>546.76028945595829</v>
      </c>
      <c r="I82" s="122">
        <f t="shared" si="31"/>
        <v>525.21106336101218</v>
      </c>
      <c r="J82" s="122">
        <f t="shared" si="31"/>
        <v>544.35762763812431</v>
      </c>
      <c r="K82" s="122">
        <f t="shared" si="31"/>
        <v>554.56812222305439</v>
      </c>
      <c r="L82" s="122">
        <f t="shared" si="31"/>
        <v>544.91791111981274</v>
      </c>
      <c r="M82" s="122">
        <f t="shared" si="31"/>
        <v>527.57612184708739</v>
      </c>
      <c r="N82" s="122">
        <f t="shared" si="31"/>
        <v>529.41535638452865</v>
      </c>
      <c r="O82" s="122">
        <f t="shared" si="31"/>
        <v>509.34159082636347</v>
      </c>
      <c r="P82" s="122">
        <f t="shared" si="31"/>
        <v>477.62785077370052</v>
      </c>
      <c r="Q82" s="122">
        <f t="shared" si="31"/>
        <v>459.93083633757698</v>
      </c>
      <c r="R82" s="122">
        <f t="shared" ref="R82:V82" si="32">SUM(R83:R84)</f>
        <v>453.59979249879251</v>
      </c>
      <c r="S82" s="122">
        <f t="shared" si="32"/>
        <v>440.62672669154153</v>
      </c>
      <c r="T82" s="122">
        <f t="shared" si="32"/>
        <v>450.98996086755471</v>
      </c>
      <c r="U82" s="122">
        <f t="shared" si="32"/>
        <v>433.81571285401697</v>
      </c>
      <c r="V82" s="122">
        <f t="shared" si="32"/>
        <v>433.67475522189744</v>
      </c>
      <c r="W82" s="122">
        <f t="shared" ref="W82" si="33">SUM(W83:W84)</f>
        <v>425.79056110622605</v>
      </c>
      <c r="DA82" s="130" t="s">
        <v>1646</v>
      </c>
    </row>
    <row r="83" spans="1:105" ht="12" customHeight="1" x14ac:dyDescent="0.25">
      <c r="A83" s="97" t="s">
        <v>204</v>
      </c>
      <c r="B83" s="98">
        <v>497.04397726984814</v>
      </c>
      <c r="C83" s="98">
        <v>508.92047277316482</v>
      </c>
      <c r="D83" s="98">
        <v>500.16492897138261</v>
      </c>
      <c r="E83" s="98">
        <v>504.12649669395392</v>
      </c>
      <c r="F83" s="98">
        <v>512.39127255044866</v>
      </c>
      <c r="G83" s="98">
        <v>526.0276507423921</v>
      </c>
      <c r="H83" s="98">
        <v>544.63088521770283</v>
      </c>
      <c r="I83" s="98">
        <v>523.14838722580316</v>
      </c>
      <c r="J83" s="98">
        <v>542.1611892875934</v>
      </c>
      <c r="K83" s="98">
        <v>552.28946797774813</v>
      </c>
      <c r="L83" s="98">
        <v>542.63980193814234</v>
      </c>
      <c r="M83" s="98">
        <v>525.31348564951668</v>
      </c>
      <c r="N83" s="98">
        <v>527.07146895554695</v>
      </c>
      <c r="O83" s="98">
        <v>507.02363065618567</v>
      </c>
      <c r="P83" s="98">
        <v>475.47613998983604</v>
      </c>
      <c r="Q83" s="98">
        <v>457.88101898864448</v>
      </c>
      <c r="R83" s="98">
        <v>451.59878962632627</v>
      </c>
      <c r="S83" s="98">
        <v>438.68822967421391</v>
      </c>
      <c r="T83" s="98">
        <v>448.98250692653079</v>
      </c>
      <c r="U83" s="98">
        <v>431.85723703066844</v>
      </c>
      <c r="V83" s="98">
        <v>431.71397726187115</v>
      </c>
      <c r="W83" s="98">
        <v>423.85589949364646</v>
      </c>
      <c r="DA83" s="63" t="s">
        <v>1647</v>
      </c>
    </row>
    <row r="84" spans="1:105" ht="12" customHeight="1" x14ac:dyDescent="0.25">
      <c r="A84" s="97" t="s">
        <v>53</v>
      </c>
      <c r="B84" s="98">
        <v>1.9018242908098215</v>
      </c>
      <c r="C84" s="98">
        <v>1.934391408392663</v>
      </c>
      <c r="D84" s="98">
        <v>1.8874797839399593</v>
      </c>
      <c r="E84" s="98">
        <v>1.9014341114596474</v>
      </c>
      <c r="F84" s="98">
        <v>1.9484059695380598</v>
      </c>
      <c r="G84" s="98">
        <v>2.0218367611268007</v>
      </c>
      <c r="H84" s="98">
        <v>2.1294042382554288</v>
      </c>
      <c r="I84" s="98">
        <v>2.0626761352090708</v>
      </c>
      <c r="J84" s="98">
        <v>2.1964383505309337</v>
      </c>
      <c r="K84" s="98">
        <v>2.2786542453062046</v>
      </c>
      <c r="L84" s="98">
        <v>2.278109181670374</v>
      </c>
      <c r="M84" s="98">
        <v>2.2626361975706795</v>
      </c>
      <c r="N84" s="98">
        <v>2.3438874289817</v>
      </c>
      <c r="O84" s="98">
        <v>2.3179601701778063</v>
      </c>
      <c r="P84" s="98">
        <v>2.1517107838644844</v>
      </c>
      <c r="Q84" s="98">
        <v>2.0498173489324807</v>
      </c>
      <c r="R84" s="98">
        <v>2.001002872466227</v>
      </c>
      <c r="S84" s="98">
        <v>1.9384970173275957</v>
      </c>
      <c r="T84" s="98">
        <v>2.0074539410239476</v>
      </c>
      <c r="U84" s="98">
        <v>1.9584758233484965</v>
      </c>
      <c r="V84" s="98">
        <v>1.9607779600262967</v>
      </c>
      <c r="W84" s="98">
        <v>1.9346616125795968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3.9528262560932449E-4</v>
      </c>
      <c r="C85" s="122">
        <f t="shared" si="34"/>
        <v>4.766212432618133E-4</v>
      </c>
      <c r="D85" s="122">
        <f t="shared" si="34"/>
        <v>6.4626843519654099E-4</v>
      </c>
      <c r="E85" s="122">
        <f t="shared" si="34"/>
        <v>1.0281537588049062E-3</v>
      </c>
      <c r="F85" s="122">
        <f t="shared" si="34"/>
        <v>1.8975114170397779E-3</v>
      </c>
      <c r="G85" s="122">
        <f t="shared" si="34"/>
        <v>3.6931236302435626E-3</v>
      </c>
      <c r="H85" s="122">
        <f t="shared" si="34"/>
        <v>1.0210550847728898E-2</v>
      </c>
      <c r="I85" s="122">
        <f t="shared" si="34"/>
        <v>1.1127077157971262E-2</v>
      </c>
      <c r="J85" s="122">
        <f t="shared" si="34"/>
        <v>1.4131798642609515E-2</v>
      </c>
      <c r="K85" s="122">
        <f t="shared" si="34"/>
        <v>1.77388705950174E-2</v>
      </c>
      <c r="L85" s="122">
        <f t="shared" si="34"/>
        <v>5.5062986621097688E-2</v>
      </c>
      <c r="M85" s="122">
        <f t="shared" si="34"/>
        <v>2.3544972644250192E-2</v>
      </c>
      <c r="N85" s="122">
        <f t="shared" si="34"/>
        <v>3.9495754056091625E-2</v>
      </c>
      <c r="O85" s="122">
        <f t="shared" si="34"/>
        <v>2.8697136372640528E-2</v>
      </c>
      <c r="P85" s="122">
        <f t="shared" si="34"/>
        <v>4.5176010267688811E-2</v>
      </c>
      <c r="Q85" s="122">
        <f t="shared" si="34"/>
        <v>3.5649026977494329E-2</v>
      </c>
      <c r="R85" s="122">
        <f t="shared" si="34"/>
        <v>2.7747707096333792E-2</v>
      </c>
      <c r="S85" s="122">
        <f t="shared" si="34"/>
        <v>2.4281397800951808E-2</v>
      </c>
      <c r="T85" s="122">
        <f t="shared" si="34"/>
        <v>2.9102306139534618E-2</v>
      </c>
      <c r="U85" s="122">
        <f t="shared" si="34"/>
        <v>2.3096097378068697E-2</v>
      </c>
      <c r="V85" s="122">
        <f t="shared" si="34"/>
        <v>1.8472873970046565E-2</v>
      </c>
      <c r="W85" s="122">
        <f t="shared" si="34"/>
        <v>3.4060471118887554E-2</v>
      </c>
      <c r="DA85" s="130" t="s">
        <v>1649</v>
      </c>
    </row>
    <row r="86" spans="1:105" ht="12" customHeight="1" x14ac:dyDescent="0.25">
      <c r="A86" s="97" t="s">
        <v>53</v>
      </c>
      <c r="B86" s="98">
        <v>3.9528262560932449E-4</v>
      </c>
      <c r="C86" s="98">
        <v>4.766212432618133E-4</v>
      </c>
      <c r="D86" s="98">
        <v>6.4626843519654099E-4</v>
      </c>
      <c r="E86" s="98">
        <v>1.0281537588049062E-3</v>
      </c>
      <c r="F86" s="98">
        <v>1.8975114170397779E-3</v>
      </c>
      <c r="G86" s="98">
        <v>3.6931236302435626E-3</v>
      </c>
      <c r="H86" s="98">
        <v>1.0210550847728898E-2</v>
      </c>
      <c r="I86" s="98">
        <v>1.1127077157971262E-2</v>
      </c>
      <c r="J86" s="98">
        <v>1.4131798642609515E-2</v>
      </c>
      <c r="K86" s="98">
        <v>1.77388705950174E-2</v>
      </c>
      <c r="L86" s="98">
        <v>5.5062986621097688E-2</v>
      </c>
      <c r="M86" s="98">
        <v>2.3544972644250192E-2</v>
      </c>
      <c r="N86" s="98">
        <v>3.9495754056091625E-2</v>
      </c>
      <c r="O86" s="98">
        <v>2.8697136372640528E-2</v>
      </c>
      <c r="P86" s="98">
        <v>4.5176010267688811E-2</v>
      </c>
      <c r="Q86" s="98">
        <v>3.5649026977494329E-2</v>
      </c>
      <c r="R86" s="98">
        <v>2.7747707096333792E-2</v>
      </c>
      <c r="S86" s="98">
        <v>2.4281397800951808E-2</v>
      </c>
      <c r="T86" s="98">
        <v>2.9102306139534618E-2</v>
      </c>
      <c r="U86" s="98">
        <v>2.3096097378068697E-2</v>
      </c>
      <c r="V86" s="98">
        <v>1.8472873970046565E-2</v>
      </c>
      <c r="W86" s="98">
        <v>3.4060471118887554E-2</v>
      </c>
      <c r="DA86" s="63" t="s">
        <v>1650</v>
      </c>
    </row>
    <row r="87" spans="1:105" ht="12" customHeight="1" x14ac:dyDescent="0.25">
      <c r="A87" s="121" t="s">
        <v>55</v>
      </c>
      <c r="B87" s="122">
        <v>24.834736158306971</v>
      </c>
      <c r="C87" s="122">
        <v>25.403592691351985</v>
      </c>
      <c r="D87" s="122">
        <v>23.101273549565992</v>
      </c>
      <c r="E87" s="122">
        <v>24.777792151856392</v>
      </c>
      <c r="F87" s="122">
        <v>28.804550535387314</v>
      </c>
      <c r="G87" s="122">
        <v>30.047092465735759</v>
      </c>
      <c r="H87" s="122">
        <v>32.763743474753376</v>
      </c>
      <c r="I87" s="122">
        <v>30.552833663032644</v>
      </c>
      <c r="J87" s="122">
        <v>34.509365415219925</v>
      </c>
      <c r="K87" s="122">
        <v>35.146220272595215</v>
      </c>
      <c r="L87" s="122">
        <v>32.036878427390455</v>
      </c>
      <c r="M87" s="122">
        <v>33.377903047833193</v>
      </c>
      <c r="N87" s="122">
        <v>34.131825590190289</v>
      </c>
      <c r="O87" s="122">
        <v>32.261789788847686</v>
      </c>
      <c r="P87" s="122">
        <v>33.336321246288676</v>
      </c>
      <c r="Q87" s="122">
        <v>32.776380510012103</v>
      </c>
      <c r="R87" s="122">
        <v>32.228531666049712</v>
      </c>
      <c r="S87" s="122">
        <v>30.822105549682149</v>
      </c>
      <c r="T87" s="122">
        <v>29.693306950223175</v>
      </c>
      <c r="U87" s="122">
        <v>27.538735202285867</v>
      </c>
      <c r="V87" s="122">
        <v>25.837835348484269</v>
      </c>
      <c r="W87" s="122">
        <v>37.87197916703002</v>
      </c>
      <c r="DA87" s="130" t="s">
        <v>1651</v>
      </c>
    </row>
    <row r="88" spans="1:105" ht="12" customHeight="1" x14ac:dyDescent="0.25">
      <c r="A88" s="97" t="s">
        <v>132</v>
      </c>
      <c r="B88" s="98">
        <v>20.01467131426142</v>
      </c>
      <c r="C88" s="98">
        <v>19.983449590591121</v>
      </c>
      <c r="D88" s="98">
        <v>19.058559871783508</v>
      </c>
      <c r="E88" s="98">
        <v>19.792000334545005</v>
      </c>
      <c r="F88" s="98">
        <v>20.322093395912578</v>
      </c>
      <c r="G88" s="98">
        <v>20.503992419793796</v>
      </c>
      <c r="H88" s="98">
        <v>20.430479463474573</v>
      </c>
      <c r="I88" s="98">
        <v>20.640239066524053</v>
      </c>
      <c r="J88" s="98">
        <v>21.643898256146102</v>
      </c>
      <c r="K88" s="98">
        <v>22.55483937430326</v>
      </c>
      <c r="L88" s="98">
        <v>22.264707474540273</v>
      </c>
      <c r="M88" s="98">
        <v>23.329933267860987</v>
      </c>
      <c r="N88" s="98">
        <v>23.660901439613834</v>
      </c>
      <c r="O88" s="98">
        <v>23.239697108458518</v>
      </c>
      <c r="P88" s="98">
        <v>23.265685737077444</v>
      </c>
      <c r="Q88" s="98">
        <v>23.240987070026939</v>
      </c>
      <c r="R88" s="98">
        <v>22.770924357925772</v>
      </c>
      <c r="S88" s="98">
        <v>22.093245438043436</v>
      </c>
      <c r="T88" s="98">
        <v>21.591669055125632</v>
      </c>
      <c r="U88" s="98">
        <v>20.75570841692943</v>
      </c>
      <c r="V88" s="98">
        <v>20.254132034011693</v>
      </c>
      <c r="W88" s="98">
        <v>29.593006592146772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0.18739327585154983</v>
      </c>
      <c r="C92" s="101">
        <v>0.18630755637588267</v>
      </c>
      <c r="D92" s="101">
        <v>0.18264857665924836</v>
      </c>
      <c r="E92" s="101">
        <v>0.18183935089484707</v>
      </c>
      <c r="F92" s="101">
        <v>0.16166900217615016</v>
      </c>
      <c r="G92" s="101">
        <v>0.15992558120058536</v>
      </c>
      <c r="H92" s="101">
        <v>0.13703974183401407</v>
      </c>
      <c r="I92" s="101">
        <v>0.10194219615300779</v>
      </c>
      <c r="J92" s="101">
        <v>9.2568979051188868E-2</v>
      </c>
      <c r="K92" s="101">
        <v>9.1691638382547486E-2</v>
      </c>
      <c r="L92" s="101">
        <v>0.10086399943901084</v>
      </c>
      <c r="M92" s="101">
        <v>0.10889516284927749</v>
      </c>
      <c r="N92" s="101">
        <v>0.11008456279812191</v>
      </c>
      <c r="O92" s="101">
        <v>9.4595387788203866E-2</v>
      </c>
      <c r="P92" s="101">
        <v>8.5535293836481952E-2</v>
      </c>
      <c r="Q92" s="101">
        <v>7.4200101726853707E-2</v>
      </c>
      <c r="R92" s="101">
        <v>7.5768668197514738E-2</v>
      </c>
      <c r="S92" s="101">
        <v>6.8442352985569319E-2</v>
      </c>
      <c r="T92" s="101">
        <v>6.1394080401627062E-2</v>
      </c>
      <c r="U92" s="101">
        <v>5.5509812767594653E-2</v>
      </c>
      <c r="V92" s="101">
        <v>4.8131037387106099E-2</v>
      </c>
      <c r="W92" s="101">
        <v>8.9685600334776433E-2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4.6326715681939978</v>
      </c>
      <c r="C96" s="101">
        <v>5.2338355443849807</v>
      </c>
      <c r="D96" s="101">
        <v>3.8600651011232361</v>
      </c>
      <c r="E96" s="101">
        <v>4.8039524664165389</v>
      </c>
      <c r="F96" s="101">
        <v>8.320788137298587</v>
      </c>
      <c r="G96" s="101">
        <v>9.3831744647413764</v>
      </c>
      <c r="H96" s="101">
        <v>12.196224269444793</v>
      </c>
      <c r="I96" s="101">
        <v>9.8106524003555826</v>
      </c>
      <c r="J96" s="101">
        <v>12.772898180022635</v>
      </c>
      <c r="K96" s="101">
        <v>12.499689259909406</v>
      </c>
      <c r="L96" s="101">
        <v>9.67130695341117</v>
      </c>
      <c r="M96" s="101">
        <v>9.9390746171229321</v>
      </c>
      <c r="N96" s="101">
        <v>10.360839587778329</v>
      </c>
      <c r="O96" s="101">
        <v>8.9274972926009646</v>
      </c>
      <c r="P96" s="101">
        <v>9.9851002153747466</v>
      </c>
      <c r="Q96" s="101">
        <v>9.4611933382583153</v>
      </c>
      <c r="R96" s="101">
        <v>9.3818386399264249</v>
      </c>
      <c r="S96" s="101">
        <v>8.660417758653141</v>
      </c>
      <c r="T96" s="101">
        <v>8.0402438146959145</v>
      </c>
      <c r="U96" s="101">
        <v>6.7275169725888402</v>
      </c>
      <c r="V96" s="101">
        <v>5.5355722770854703</v>
      </c>
      <c r="W96" s="101">
        <v>8.1892869745484713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1663</v>
      </c>
    </row>
    <row r="100" spans="1:105" ht="12" customHeight="1" x14ac:dyDescent="0.25">
      <c r="A100" s="121" t="s">
        <v>54</v>
      </c>
      <c r="B100" s="122">
        <v>32.396679883153375</v>
      </c>
      <c r="C100" s="122">
        <v>31.532469663371181</v>
      </c>
      <c r="D100" s="122">
        <v>29.588506896674716</v>
      </c>
      <c r="E100" s="122">
        <v>30.127248000712385</v>
      </c>
      <c r="F100" s="122">
        <v>30.462793651105418</v>
      </c>
      <c r="G100" s="122">
        <v>30.880762858582141</v>
      </c>
      <c r="H100" s="122">
        <v>33.257024979229392</v>
      </c>
      <c r="I100" s="122">
        <v>31.669751674951613</v>
      </c>
      <c r="J100" s="122">
        <v>35.366829017935707</v>
      </c>
      <c r="K100" s="122">
        <v>34.460210083194063</v>
      </c>
      <c r="L100" s="122">
        <v>31.192201995952928</v>
      </c>
      <c r="M100" s="122">
        <v>34.370985865379588</v>
      </c>
      <c r="N100" s="122">
        <v>35.331036029265434</v>
      </c>
      <c r="O100" s="122">
        <v>31.418100257048351</v>
      </c>
      <c r="P100" s="122">
        <v>29.723317619824606</v>
      </c>
      <c r="Q100" s="122">
        <v>24.419166490042809</v>
      </c>
      <c r="R100" s="122">
        <v>23.738089147815561</v>
      </c>
      <c r="S100" s="122">
        <v>21.997395218219321</v>
      </c>
      <c r="T100" s="122">
        <v>24.486568417883163</v>
      </c>
      <c r="U100" s="122">
        <v>24.869489936848119</v>
      </c>
      <c r="V100" s="122">
        <v>22.373750809437141</v>
      </c>
      <c r="W100" s="122">
        <v>22.448763117845917</v>
      </c>
      <c r="DA100" s="130" t="s">
        <v>1664</v>
      </c>
    </row>
    <row r="101" spans="1:105" ht="12" customHeight="1" x14ac:dyDescent="0.25">
      <c r="A101" s="97" t="s">
        <v>207</v>
      </c>
      <c r="B101" s="98">
        <v>9.5726497821844188</v>
      </c>
      <c r="C101" s="98">
        <v>9.4308153834494206</v>
      </c>
      <c r="D101" s="98">
        <v>8.8648172617350571</v>
      </c>
      <c r="E101" s="98">
        <v>8.9705829371071957</v>
      </c>
      <c r="F101" s="98">
        <v>9.0846564096145972</v>
      </c>
      <c r="G101" s="98">
        <v>9.0478065368681833</v>
      </c>
      <c r="H101" s="98">
        <v>9.1002862216600331</v>
      </c>
      <c r="I101" s="98">
        <v>8.5185964075867489</v>
      </c>
      <c r="J101" s="98">
        <v>9.2578531269398265</v>
      </c>
      <c r="K101" s="98">
        <v>9.3010924759793419</v>
      </c>
      <c r="L101" s="98">
        <v>8.8988439837057882</v>
      </c>
      <c r="M101" s="98">
        <v>9.5155664652532561</v>
      </c>
      <c r="N101" s="98">
        <v>9.7672856667477834</v>
      </c>
      <c r="O101" s="98">
        <v>9.4089852190185645</v>
      </c>
      <c r="P101" s="98">
        <v>9.5461364398964843</v>
      </c>
      <c r="Q101" s="98">
        <v>9.5391289370292007</v>
      </c>
      <c r="R101" s="98">
        <v>9.5320916907264284</v>
      </c>
      <c r="S101" s="98">
        <v>9.4105283271233908</v>
      </c>
      <c r="T101" s="98">
        <v>9.1000286615075652</v>
      </c>
      <c r="U101" s="98">
        <v>8.7656444062291214</v>
      </c>
      <c r="V101" s="98">
        <v>8.2879526129740757</v>
      </c>
      <c r="W101" s="98">
        <v>8.789528995891871</v>
      </c>
      <c r="DA101" s="63" t="s">
        <v>1665</v>
      </c>
    </row>
    <row r="102" spans="1:105" ht="12" customHeight="1" x14ac:dyDescent="0.25">
      <c r="A102" s="97" t="s">
        <v>50</v>
      </c>
      <c r="B102" s="98">
        <v>21.835912914021403</v>
      </c>
      <c r="C102" s="98">
        <v>20.958110463637425</v>
      </c>
      <c r="D102" s="98">
        <v>19.984651319867464</v>
      </c>
      <c r="E102" s="98">
        <v>19.476769870231404</v>
      </c>
      <c r="F102" s="98">
        <v>17.365174956002253</v>
      </c>
      <c r="G102" s="98">
        <v>17.418115573267137</v>
      </c>
      <c r="H102" s="98">
        <v>15.708198198056737</v>
      </c>
      <c r="I102" s="98">
        <v>11.199026049551492</v>
      </c>
      <c r="J102" s="98">
        <v>10.987978634306071</v>
      </c>
      <c r="K102" s="98">
        <v>11.340569528513715</v>
      </c>
      <c r="L102" s="98">
        <v>12.696716441032049</v>
      </c>
      <c r="M102" s="98">
        <v>14.62424902551111</v>
      </c>
      <c r="N102" s="98">
        <v>15.247874179396982</v>
      </c>
      <c r="O102" s="98">
        <v>12.909241962397797</v>
      </c>
      <c r="P102" s="98">
        <v>11.801580384147137</v>
      </c>
      <c r="Q102" s="98">
        <v>9.5540496681202463</v>
      </c>
      <c r="R102" s="98">
        <v>9.7578274842026946</v>
      </c>
      <c r="S102" s="98">
        <v>9.8543706135479887</v>
      </c>
      <c r="T102" s="98">
        <v>9.8117279920965892</v>
      </c>
      <c r="U102" s="98">
        <v>10.698992177483289</v>
      </c>
      <c r="V102" s="98">
        <v>8.8402576630168852</v>
      </c>
      <c r="W102" s="98">
        <v>7.2053634521668988</v>
      </c>
      <c r="DA102" s="63" t="s">
        <v>1666</v>
      </c>
    </row>
    <row r="103" spans="1:105" ht="12" customHeight="1" x14ac:dyDescent="0.25">
      <c r="A103" s="109" t="s">
        <v>120</v>
      </c>
      <c r="B103" s="33">
        <v>0.98811718694755257</v>
      </c>
      <c r="C103" s="33">
        <v>1.1435438162843363</v>
      </c>
      <c r="D103" s="33">
        <v>0.73903831507219175</v>
      </c>
      <c r="E103" s="33">
        <v>1.6798951933737833</v>
      </c>
      <c r="F103" s="33">
        <v>4.0129622854885652</v>
      </c>
      <c r="G103" s="33">
        <v>4.4148407484468217</v>
      </c>
      <c r="H103" s="33">
        <v>8.4485405595126206</v>
      </c>
      <c r="I103" s="33">
        <v>11.952129217813374</v>
      </c>
      <c r="J103" s="33">
        <v>15.120997256689813</v>
      </c>
      <c r="K103" s="33">
        <v>13.818548078701008</v>
      </c>
      <c r="L103" s="33">
        <v>9.596641571215093</v>
      </c>
      <c r="M103" s="33">
        <v>10.231170374615221</v>
      </c>
      <c r="N103" s="33">
        <v>10.31587618312067</v>
      </c>
      <c r="O103" s="33">
        <v>9.0998730756319883</v>
      </c>
      <c r="P103" s="33">
        <v>8.375600795780981</v>
      </c>
      <c r="Q103" s="33">
        <v>5.3259878848933608</v>
      </c>
      <c r="R103" s="33">
        <v>4.4481699728864363</v>
      </c>
      <c r="S103" s="33">
        <v>2.7324962775479427</v>
      </c>
      <c r="T103" s="33">
        <v>5.5748117642790094</v>
      </c>
      <c r="U103" s="33">
        <v>5.4048533531357066</v>
      </c>
      <c r="V103" s="33">
        <v>5.2455405334461833</v>
      </c>
      <c r="W103" s="33">
        <v>6.453870669787146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537.14760838203574</v>
      </c>
      <c r="C124" s="117">
        <f t="shared" si="42"/>
        <v>570.85177708423123</v>
      </c>
      <c r="D124" s="117">
        <f t="shared" si="42"/>
        <v>594.90909568717086</v>
      </c>
      <c r="E124" s="117">
        <f t="shared" si="42"/>
        <v>595.52067942336259</v>
      </c>
      <c r="F124" s="117">
        <f t="shared" si="42"/>
        <v>584.80356755666776</v>
      </c>
      <c r="G124" s="117">
        <f t="shared" si="42"/>
        <v>580.17531884946038</v>
      </c>
      <c r="H124" s="117">
        <f t="shared" si="42"/>
        <v>597.64213930289702</v>
      </c>
      <c r="I124" s="117">
        <f t="shared" si="42"/>
        <v>545.21444024773996</v>
      </c>
      <c r="J124" s="117">
        <f t="shared" si="42"/>
        <v>554.52746130807816</v>
      </c>
      <c r="K124" s="117">
        <f t="shared" si="42"/>
        <v>560.7742500848168</v>
      </c>
      <c r="L124" s="117">
        <f t="shared" si="42"/>
        <v>564.79617337592549</v>
      </c>
      <c r="M124" s="117">
        <f t="shared" si="42"/>
        <v>526.99293281012547</v>
      </c>
      <c r="N124" s="117">
        <f t="shared" si="42"/>
        <v>528.89204778500368</v>
      </c>
      <c r="O124" s="117">
        <f t="shared" si="42"/>
        <v>500.91874472686078</v>
      </c>
      <c r="P124" s="117">
        <f t="shared" si="42"/>
        <v>474.1691302581267</v>
      </c>
      <c r="Q124" s="117">
        <f t="shared" si="42"/>
        <v>457.6192726125409</v>
      </c>
      <c r="R124" s="117">
        <f t="shared" ref="R124:V124" si="43">R125+R128+R130+R139</f>
        <v>495.68785847825086</v>
      </c>
      <c r="S124" s="117">
        <f t="shared" si="43"/>
        <v>502.63183510771626</v>
      </c>
      <c r="T124" s="117">
        <f t="shared" si="43"/>
        <v>503.23992518054678</v>
      </c>
      <c r="U124" s="117">
        <f t="shared" si="43"/>
        <v>477.46240925195434</v>
      </c>
      <c r="V124" s="117">
        <f t="shared" si="43"/>
        <v>448.71567391078656</v>
      </c>
      <c r="W124" s="117">
        <f t="shared" ref="W124" si="44">W125+W128+W130+W139</f>
        <v>530.12633069612696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461.78769263999544</v>
      </c>
      <c r="C125" s="122">
        <f t="shared" si="45"/>
        <v>493.49678118964209</v>
      </c>
      <c r="D125" s="122">
        <f t="shared" si="45"/>
        <v>521.31938927238514</v>
      </c>
      <c r="E125" s="122">
        <f t="shared" si="45"/>
        <v>519.84371997828669</v>
      </c>
      <c r="F125" s="122">
        <f t="shared" si="45"/>
        <v>506.89751571612931</v>
      </c>
      <c r="G125" s="122">
        <f t="shared" si="45"/>
        <v>503.47430199799408</v>
      </c>
      <c r="H125" s="122">
        <f t="shared" si="45"/>
        <v>518.16874798888796</v>
      </c>
      <c r="I125" s="122">
        <f t="shared" si="45"/>
        <v>474.67949519524717</v>
      </c>
      <c r="J125" s="122">
        <f t="shared" si="45"/>
        <v>478.21493191609756</v>
      </c>
      <c r="K125" s="122">
        <f t="shared" si="45"/>
        <v>487.17965233692206</v>
      </c>
      <c r="L125" s="122">
        <f t="shared" si="45"/>
        <v>499.21461271802718</v>
      </c>
      <c r="M125" s="122">
        <f t="shared" si="45"/>
        <v>456.99757782823309</v>
      </c>
      <c r="N125" s="122">
        <f t="shared" si="45"/>
        <v>458.29645999764546</v>
      </c>
      <c r="O125" s="122">
        <f t="shared" si="45"/>
        <v>437.21576228220812</v>
      </c>
      <c r="P125" s="122">
        <f t="shared" si="45"/>
        <v>411.49416527950882</v>
      </c>
      <c r="Q125" s="122">
        <f t="shared" si="45"/>
        <v>401.54451753449968</v>
      </c>
      <c r="R125" s="122">
        <f t="shared" ref="R125:V125" si="46">SUM(R126:R127)</f>
        <v>435.81219986419842</v>
      </c>
      <c r="S125" s="122">
        <f t="shared" si="46"/>
        <v>444.4578113272828</v>
      </c>
      <c r="T125" s="122">
        <f t="shared" si="46"/>
        <v>443.18723018660677</v>
      </c>
      <c r="U125" s="122">
        <f t="shared" si="46"/>
        <v>418.78354517010126</v>
      </c>
      <c r="V125" s="122">
        <f t="shared" si="46"/>
        <v>395.70351944394929</v>
      </c>
      <c r="W125" s="122">
        <f t="shared" ref="W125" si="47">SUM(W126:W127)</f>
        <v>460.57738433397139</v>
      </c>
      <c r="DA125" s="130" t="s">
        <v>1687</v>
      </c>
    </row>
    <row r="126" spans="1:105" ht="12" customHeight="1" x14ac:dyDescent="0.25">
      <c r="A126" s="97" t="s">
        <v>203</v>
      </c>
      <c r="B126" s="98">
        <v>460.29247193661166</v>
      </c>
      <c r="C126" s="98">
        <v>491.92389279701808</v>
      </c>
      <c r="D126" s="98">
        <v>519.68737341347492</v>
      </c>
      <c r="E126" s="98">
        <v>518.24371000340989</v>
      </c>
      <c r="F126" s="98">
        <v>505.35699965732334</v>
      </c>
      <c r="G126" s="98">
        <v>501.96309609214063</v>
      </c>
      <c r="H126" s="98">
        <v>516.62623308985189</v>
      </c>
      <c r="I126" s="98">
        <v>473.28797232972977</v>
      </c>
      <c r="J126" s="98">
        <v>476.81602428819508</v>
      </c>
      <c r="K126" s="98">
        <v>485.76416453199158</v>
      </c>
      <c r="L126" s="98">
        <v>497.77936984928249</v>
      </c>
      <c r="M126" s="98">
        <v>455.68274787816887</v>
      </c>
      <c r="N126" s="98">
        <v>456.9730360653553</v>
      </c>
      <c r="O126" s="98">
        <v>435.94460088571662</v>
      </c>
      <c r="P126" s="98">
        <v>410.31246323439274</v>
      </c>
      <c r="Q126" s="98">
        <v>400.40244772061249</v>
      </c>
      <c r="R126" s="98">
        <v>434.58109311522799</v>
      </c>
      <c r="S126" s="98">
        <v>443.2052324306369</v>
      </c>
      <c r="T126" s="98">
        <v>441.93119613039704</v>
      </c>
      <c r="U126" s="98">
        <v>417.58781382693672</v>
      </c>
      <c r="V126" s="98">
        <v>394.57905661948439</v>
      </c>
      <c r="W126" s="98">
        <v>459.2664448793189</v>
      </c>
      <c r="DA126" s="63" t="s">
        <v>1688</v>
      </c>
    </row>
    <row r="127" spans="1:105" ht="12" customHeight="1" x14ac:dyDescent="0.25">
      <c r="A127" s="97" t="s">
        <v>53</v>
      </c>
      <c r="B127" s="98">
        <v>1.495220703383753</v>
      </c>
      <c r="C127" s="98">
        <v>1.5728883926240049</v>
      </c>
      <c r="D127" s="98">
        <v>1.6320158589101721</v>
      </c>
      <c r="E127" s="98">
        <v>1.6000099748767418</v>
      </c>
      <c r="F127" s="98">
        <v>1.5405160588059901</v>
      </c>
      <c r="G127" s="98">
        <v>1.5112059058534317</v>
      </c>
      <c r="H127" s="98">
        <v>1.5425148990360369</v>
      </c>
      <c r="I127" s="98">
        <v>1.391522865517411</v>
      </c>
      <c r="J127" s="98">
        <v>1.3989076279024708</v>
      </c>
      <c r="K127" s="98">
        <v>1.415487804930496</v>
      </c>
      <c r="L127" s="98">
        <v>1.4352428687447045</v>
      </c>
      <c r="M127" s="98">
        <v>1.3148299500642064</v>
      </c>
      <c r="N127" s="98">
        <v>1.3234239322901526</v>
      </c>
      <c r="O127" s="98">
        <v>1.2711613964915178</v>
      </c>
      <c r="P127" s="98">
        <v>1.1817020451160785</v>
      </c>
      <c r="Q127" s="98">
        <v>1.1420698138871779</v>
      </c>
      <c r="R127" s="98">
        <v>1.2311067489704082</v>
      </c>
      <c r="S127" s="98">
        <v>1.2525788966459042</v>
      </c>
      <c r="T127" s="98">
        <v>1.2560340562097485</v>
      </c>
      <c r="U127" s="98">
        <v>1.1957313431645666</v>
      </c>
      <c r="V127" s="98">
        <v>1.1244628244648824</v>
      </c>
      <c r="W127" s="98">
        <v>1.3109394546524837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6.2911178442047423E-4</v>
      </c>
      <c r="C128" s="122">
        <f t="shared" si="48"/>
        <v>7.6846144490107021E-4</v>
      </c>
      <c r="D128" s="122">
        <f t="shared" si="48"/>
        <v>1.0544475199438428E-3</v>
      </c>
      <c r="E128" s="122">
        <f t="shared" si="48"/>
        <v>1.7759740945647317E-3</v>
      </c>
      <c r="F128" s="122">
        <f t="shared" si="48"/>
        <v>2.998871689977894E-3</v>
      </c>
      <c r="G128" s="122">
        <f t="shared" si="48"/>
        <v>4.9618009211771326E-3</v>
      </c>
      <c r="H128" s="122">
        <f t="shared" si="48"/>
        <v>1.0500465975472601E-2</v>
      </c>
      <c r="I128" s="122">
        <f t="shared" si="48"/>
        <v>9.5761361157934103E-3</v>
      </c>
      <c r="J128" s="122">
        <f t="shared" si="48"/>
        <v>1.2213655156236305E-2</v>
      </c>
      <c r="K128" s="122">
        <f t="shared" si="48"/>
        <v>1.5726692291200391E-2</v>
      </c>
      <c r="L128" s="122">
        <f t="shared" si="48"/>
        <v>5.0291637931373326E-2</v>
      </c>
      <c r="M128" s="122">
        <f t="shared" si="48"/>
        <v>2.1862852418285249E-2</v>
      </c>
      <c r="N128" s="122">
        <f t="shared" si="48"/>
        <v>3.802258465394566E-2</v>
      </c>
      <c r="O128" s="122">
        <f t="shared" si="48"/>
        <v>2.9171018683159453E-2</v>
      </c>
      <c r="P128" s="122">
        <f t="shared" si="48"/>
        <v>4.8946658763193492E-2</v>
      </c>
      <c r="Q128" s="122">
        <f t="shared" si="48"/>
        <v>4.1192553782519098E-2</v>
      </c>
      <c r="R128" s="122">
        <f t="shared" si="48"/>
        <v>3.4512844307116104E-2</v>
      </c>
      <c r="S128" s="122">
        <f t="shared" si="48"/>
        <v>3.3104090576036388E-2</v>
      </c>
      <c r="T128" s="122">
        <f t="shared" si="48"/>
        <v>4.2659915244421039E-2</v>
      </c>
      <c r="U128" s="122">
        <f t="shared" si="48"/>
        <v>3.4631031750176185E-2</v>
      </c>
      <c r="V128" s="122">
        <f t="shared" si="48"/>
        <v>2.7468521786247094E-2</v>
      </c>
      <c r="W128" s="122">
        <f t="shared" si="48"/>
        <v>5.0299290408604737E-2</v>
      </c>
      <c r="DA128" s="130" t="s">
        <v>1690</v>
      </c>
    </row>
    <row r="129" spans="1:105" ht="12" customHeight="1" x14ac:dyDescent="0.25">
      <c r="A129" s="97" t="s">
        <v>53</v>
      </c>
      <c r="B129" s="98">
        <v>6.2911178442047423E-4</v>
      </c>
      <c r="C129" s="98">
        <v>7.6846144490107021E-4</v>
      </c>
      <c r="D129" s="98">
        <v>1.0544475199438428E-3</v>
      </c>
      <c r="E129" s="98">
        <v>1.7759740945647317E-3</v>
      </c>
      <c r="F129" s="98">
        <v>2.998871689977894E-3</v>
      </c>
      <c r="G129" s="98">
        <v>4.9618009211771326E-3</v>
      </c>
      <c r="H129" s="98">
        <v>1.0500465975472601E-2</v>
      </c>
      <c r="I129" s="98">
        <v>9.5761361157934103E-3</v>
      </c>
      <c r="J129" s="98">
        <v>1.2213655156236305E-2</v>
      </c>
      <c r="K129" s="98">
        <v>1.5726692291200391E-2</v>
      </c>
      <c r="L129" s="98">
        <v>5.0291637931373326E-2</v>
      </c>
      <c r="M129" s="98">
        <v>2.1862852418285249E-2</v>
      </c>
      <c r="N129" s="98">
        <v>3.802258465394566E-2</v>
      </c>
      <c r="O129" s="98">
        <v>2.9171018683159453E-2</v>
      </c>
      <c r="P129" s="98">
        <v>4.8946658763193492E-2</v>
      </c>
      <c r="Q129" s="98">
        <v>4.1192553782519098E-2</v>
      </c>
      <c r="R129" s="98">
        <v>3.4512844307116104E-2</v>
      </c>
      <c r="S129" s="98">
        <v>3.3104090576036388E-2</v>
      </c>
      <c r="T129" s="98">
        <v>4.2659915244421039E-2</v>
      </c>
      <c r="U129" s="98">
        <v>3.4631031750176185E-2</v>
      </c>
      <c r="V129" s="98">
        <v>2.7468521786247094E-2</v>
      </c>
      <c r="W129" s="98">
        <v>5.0299290408604737E-2</v>
      </c>
      <c r="DA129" s="63" t="s">
        <v>1691</v>
      </c>
    </row>
    <row r="130" spans="1:105" ht="12" customHeight="1" x14ac:dyDescent="0.25">
      <c r="A130" s="121" t="s">
        <v>55</v>
      </c>
      <c r="B130" s="122">
        <v>24.273451434005796</v>
      </c>
      <c r="C130" s="122">
        <v>26.217800898860169</v>
      </c>
      <c r="D130" s="122">
        <v>24.76167305866797</v>
      </c>
      <c r="E130" s="122">
        <v>26.432190546537317</v>
      </c>
      <c r="F130" s="122">
        <v>30.29007773156599</v>
      </c>
      <c r="G130" s="122">
        <v>30.332009623006282</v>
      </c>
      <c r="H130" s="122">
        <v>32.878497594451431</v>
      </c>
      <c r="I130" s="122">
        <v>29.233672138795075</v>
      </c>
      <c r="J130" s="122">
        <v>31.84781650942254</v>
      </c>
      <c r="K130" s="122">
        <v>32.036173821081192</v>
      </c>
      <c r="L130" s="122">
        <v>29.777426519524781</v>
      </c>
      <c r="M130" s="122">
        <v>30.693076785807161</v>
      </c>
      <c r="N130" s="122">
        <v>31.488871069888624</v>
      </c>
      <c r="O130" s="122">
        <v>29.474555688064711</v>
      </c>
      <c r="P130" s="122">
        <v>30.536718110829987</v>
      </c>
      <c r="Q130" s="122">
        <v>30.139134543935423</v>
      </c>
      <c r="R130" s="122">
        <v>32.597759389856748</v>
      </c>
      <c r="S130" s="122">
        <v>32.3974943569999</v>
      </c>
      <c r="T130" s="122">
        <v>30.851720773503953</v>
      </c>
      <c r="U130" s="122">
        <v>28.697012370628716</v>
      </c>
      <c r="V130" s="122">
        <v>26.585830879750567</v>
      </c>
      <c r="W130" s="122">
        <v>42.634076086666944</v>
      </c>
      <c r="DA130" s="130" t="s">
        <v>1692</v>
      </c>
    </row>
    <row r="131" spans="1:105" ht="12" customHeight="1" x14ac:dyDescent="0.25">
      <c r="A131" s="97" t="s">
        <v>128</v>
      </c>
      <c r="B131" s="98">
        <v>23.442093841548239</v>
      </c>
      <c r="C131" s="98">
        <v>25.249108062826945</v>
      </c>
      <c r="D131" s="98">
        <v>24.093108099852643</v>
      </c>
      <c r="E131" s="98">
        <v>25.775550529694073</v>
      </c>
      <c r="F131" s="98">
        <v>29.46673207096547</v>
      </c>
      <c r="G131" s="98">
        <v>29.588408637008239</v>
      </c>
      <c r="H131" s="98">
        <v>32.002829678849757</v>
      </c>
      <c r="I131" s="98">
        <v>28.240660516357831</v>
      </c>
      <c r="J131" s="98">
        <v>30.970390157204722</v>
      </c>
      <c r="K131" s="98">
        <v>31.480547419857036</v>
      </c>
      <c r="L131" s="98">
        <v>29.592341242720746</v>
      </c>
      <c r="M131" s="98">
        <v>29.890940857858688</v>
      </c>
      <c r="N131" s="98">
        <v>30.559208130689356</v>
      </c>
      <c r="O131" s="98">
        <v>28.7301196645845</v>
      </c>
      <c r="P131" s="98">
        <v>29.689428425108396</v>
      </c>
      <c r="Q131" s="98">
        <v>29.329108599249775</v>
      </c>
      <c r="R131" s="98">
        <v>31.765510496121905</v>
      </c>
      <c r="S131" s="98">
        <v>31.596487259819053</v>
      </c>
      <c r="T131" s="98">
        <v>30.099930266851349</v>
      </c>
      <c r="U131" s="98">
        <v>28.074782905651624</v>
      </c>
      <c r="V131" s="98">
        <v>25.741923604075609</v>
      </c>
      <c r="W131" s="98">
        <v>41.856169050173392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0.83135759245755647</v>
      </c>
      <c r="C135" s="101">
        <v>0.96869283603322331</v>
      </c>
      <c r="D135" s="101">
        <v>0.66856495881532874</v>
      </c>
      <c r="E135" s="101">
        <v>0.65664001684324613</v>
      </c>
      <c r="F135" s="101">
        <v>0.82334566060052106</v>
      </c>
      <c r="G135" s="101">
        <v>0.74360098599804447</v>
      </c>
      <c r="H135" s="101">
        <v>0.87566791560167268</v>
      </c>
      <c r="I135" s="101">
        <v>0.99301162243724506</v>
      </c>
      <c r="J135" s="101">
        <v>0.87742635221781784</v>
      </c>
      <c r="K135" s="101">
        <v>0.55562640122415297</v>
      </c>
      <c r="L135" s="101">
        <v>0.18508527680403458</v>
      </c>
      <c r="M135" s="101">
        <v>0.80213592794847344</v>
      </c>
      <c r="N135" s="101">
        <v>0.92966293919926946</v>
      </c>
      <c r="O135" s="101">
        <v>0.74443602348021232</v>
      </c>
      <c r="P135" s="101">
        <v>0.84728968572159225</v>
      </c>
      <c r="Q135" s="101">
        <v>0.81002594468564793</v>
      </c>
      <c r="R135" s="101">
        <v>0.83224889373484534</v>
      </c>
      <c r="S135" s="101">
        <v>0.80100709718084329</v>
      </c>
      <c r="T135" s="101">
        <v>0.75179050665260339</v>
      </c>
      <c r="U135" s="101">
        <v>0.62222946497709319</v>
      </c>
      <c r="V135" s="101">
        <v>0.84390727567495893</v>
      </c>
      <c r="W135" s="101">
        <v>0.77790703649355242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51.085835196250152</v>
      </c>
      <c r="C139" s="122">
        <v>51.136426534284013</v>
      </c>
      <c r="D139" s="122">
        <v>48.826978908597923</v>
      </c>
      <c r="E139" s="122">
        <v>49.242992924444053</v>
      </c>
      <c r="F139" s="122">
        <v>47.612975237282456</v>
      </c>
      <c r="G139" s="122">
        <v>46.364045427538834</v>
      </c>
      <c r="H139" s="122">
        <v>46.5843932535821</v>
      </c>
      <c r="I139" s="122">
        <v>41.291696777581926</v>
      </c>
      <c r="J139" s="122">
        <v>44.452499227401788</v>
      </c>
      <c r="K139" s="122">
        <v>41.542697234522436</v>
      </c>
      <c r="L139" s="122">
        <v>35.75384250044214</v>
      </c>
      <c r="M139" s="122">
        <v>39.280415343666974</v>
      </c>
      <c r="N139" s="122">
        <v>39.068694132815672</v>
      </c>
      <c r="O139" s="122">
        <v>34.199255737904835</v>
      </c>
      <c r="P139" s="122">
        <v>32.089300209024671</v>
      </c>
      <c r="Q139" s="122">
        <v>25.894427980323275</v>
      </c>
      <c r="R139" s="122">
        <v>27.243386379888562</v>
      </c>
      <c r="S139" s="122">
        <v>25.743425332857523</v>
      </c>
      <c r="T139" s="122">
        <v>29.158314305191634</v>
      </c>
      <c r="U139" s="122">
        <v>29.947220679474178</v>
      </c>
      <c r="V139" s="122">
        <v>26.398855065300417</v>
      </c>
      <c r="W139" s="122">
        <v>26.86457098508</v>
      </c>
      <c r="DA139" s="130" t="s">
        <v>1701</v>
      </c>
    </row>
    <row r="140" spans="1:105" ht="12" customHeight="1" x14ac:dyDescent="0.25">
      <c r="A140" s="97" t="s">
        <v>50</v>
      </c>
      <c r="B140" s="98">
        <v>48.874179123280847</v>
      </c>
      <c r="C140" s="98">
        <v>48.495143782638053</v>
      </c>
      <c r="D140" s="98">
        <v>47.05348653339189</v>
      </c>
      <c r="E140" s="98">
        <v>45.464413554897412</v>
      </c>
      <c r="F140" s="98">
        <v>39.574485807897723</v>
      </c>
      <c r="G140" s="98">
        <v>38.165366322124761</v>
      </c>
      <c r="H140" s="98">
        <v>32.659210629891497</v>
      </c>
      <c r="I140" s="98">
        <v>22.420376601282111</v>
      </c>
      <c r="J140" s="98">
        <v>20.730461448641023</v>
      </c>
      <c r="K140" s="98">
        <v>20.040899510733031</v>
      </c>
      <c r="L140" s="98">
        <v>21.078364278091378</v>
      </c>
      <c r="M140" s="98">
        <v>23.823789557729846</v>
      </c>
      <c r="N140" s="98">
        <v>24.072093647940243</v>
      </c>
      <c r="O140" s="98">
        <v>20.672736890604483</v>
      </c>
      <c r="P140" s="98">
        <v>19.047946393986383</v>
      </c>
      <c r="Q140" s="98">
        <v>17.061719185049704</v>
      </c>
      <c r="R140" s="98">
        <v>19.28803602565775</v>
      </c>
      <c r="S140" s="98">
        <v>20.688346173002643</v>
      </c>
      <c r="T140" s="98">
        <v>19.176295036907497</v>
      </c>
      <c r="U140" s="98">
        <v>20.619186634502356</v>
      </c>
      <c r="V140" s="98">
        <v>17.17998852835461</v>
      </c>
      <c r="W140" s="98">
        <v>14.114192719130219</v>
      </c>
      <c r="DA140" s="63" t="s">
        <v>1702</v>
      </c>
    </row>
    <row r="141" spans="1:105" ht="12" customHeight="1" x14ac:dyDescent="0.25">
      <c r="A141" s="109" t="s">
        <v>120</v>
      </c>
      <c r="B141" s="33">
        <v>2.2116560729693067</v>
      </c>
      <c r="C141" s="33">
        <v>2.6412827516459578</v>
      </c>
      <c r="D141" s="33">
        <v>1.7734923752060299</v>
      </c>
      <c r="E141" s="33">
        <v>3.7785793695466392</v>
      </c>
      <c r="F141" s="33">
        <v>8.0384894293847324</v>
      </c>
      <c r="G141" s="33">
        <v>8.1986791054140706</v>
      </c>
      <c r="H141" s="33">
        <v>13.925182623690604</v>
      </c>
      <c r="I141" s="33">
        <v>18.871320176299815</v>
      </c>
      <c r="J141" s="33">
        <v>23.722037778760765</v>
      </c>
      <c r="K141" s="33">
        <v>21.501797723789402</v>
      </c>
      <c r="L141" s="33">
        <v>14.675478222350762</v>
      </c>
      <c r="M141" s="33">
        <v>15.456625785937128</v>
      </c>
      <c r="N141" s="33">
        <v>14.99660048487543</v>
      </c>
      <c r="O141" s="33">
        <v>13.526518847300348</v>
      </c>
      <c r="P141" s="33">
        <v>13.041353815038287</v>
      </c>
      <c r="Q141" s="33">
        <v>8.8327087952735717</v>
      </c>
      <c r="R141" s="33">
        <v>7.9553503542308128</v>
      </c>
      <c r="S141" s="33">
        <v>5.0550791598548814</v>
      </c>
      <c r="T141" s="33">
        <v>9.9820192682841373</v>
      </c>
      <c r="U141" s="33">
        <v>9.3280340449718224</v>
      </c>
      <c r="V141" s="33">
        <v>9.2188665369458054</v>
      </c>
      <c r="W141" s="33">
        <v>12.750378265949779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1.281956196473834</v>
      </c>
      <c r="P143" s="117">
        <f t="shared" si="49"/>
        <v>2.2414902716112408</v>
      </c>
      <c r="Q143" s="117">
        <f t="shared" si="49"/>
        <v>3.7295453325031782</v>
      </c>
      <c r="R143" s="117">
        <f t="shared" ref="R143:V143" si="50">R144+R146+R148+R157</f>
        <v>6.5860736816571919</v>
      </c>
      <c r="S143" s="117">
        <f t="shared" si="50"/>
        <v>11.501211795466233</v>
      </c>
      <c r="T143" s="117">
        <f t="shared" si="50"/>
        <v>16.462675992460877</v>
      </c>
      <c r="U143" s="117">
        <f t="shared" si="50"/>
        <v>18.310243839416511</v>
      </c>
      <c r="V143" s="117">
        <f t="shared" si="50"/>
        <v>21.532186586528844</v>
      </c>
      <c r="W143" s="117">
        <f t="shared" ref="W143" si="51">W144+W146+W148+W157</f>
        <v>41.727478427394693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0.81662057709233093</v>
      </c>
      <c r="P144" s="122">
        <f t="shared" si="52"/>
        <v>1.3067428331438133</v>
      </c>
      <c r="Q144" s="122">
        <f t="shared" si="52"/>
        <v>2.2031571129929364</v>
      </c>
      <c r="R144" s="122">
        <f t="shared" si="52"/>
        <v>3.9364701280179024</v>
      </c>
      <c r="S144" s="122">
        <f t="shared" si="52"/>
        <v>7.5019693191422689</v>
      </c>
      <c r="T144" s="122">
        <f t="shared" si="52"/>
        <v>10.790020683998776</v>
      </c>
      <c r="U144" s="122">
        <f t="shared" si="52"/>
        <v>11.193600060031649</v>
      </c>
      <c r="V144" s="122">
        <f t="shared" si="52"/>
        <v>13.178432762684659</v>
      </c>
      <c r="W144" s="122">
        <f t="shared" si="52"/>
        <v>27.393724012445681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0.81662057709233093</v>
      </c>
      <c r="P145" s="98">
        <v>1.3067428331438133</v>
      </c>
      <c r="Q145" s="98">
        <v>2.2031571129929364</v>
      </c>
      <c r="R145" s="98">
        <v>3.9364701280179024</v>
      </c>
      <c r="S145" s="98">
        <v>7.5019693191422689</v>
      </c>
      <c r="T145" s="98">
        <v>10.790020683998776</v>
      </c>
      <c r="U145" s="98">
        <v>11.193600060031649</v>
      </c>
      <c r="V145" s="98">
        <v>13.178432762684659</v>
      </c>
      <c r="W145" s="98">
        <v>27.393724012445681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3.7303864273135481E-4</v>
      </c>
      <c r="P146" s="122">
        <f t="shared" si="53"/>
        <v>2.3460341103633967E-3</v>
      </c>
      <c r="Q146" s="122">
        <f t="shared" si="53"/>
        <v>4.8023659875458605E-3</v>
      </c>
      <c r="R146" s="122">
        <f t="shared" si="53"/>
        <v>7.5669710266214781E-3</v>
      </c>
      <c r="S146" s="122">
        <f t="shared" si="53"/>
        <v>1.1315571719076755E-2</v>
      </c>
      <c r="T146" s="122">
        <f t="shared" si="53"/>
        <v>2.0934564645837418E-2</v>
      </c>
      <c r="U146" s="122">
        <f t="shared" si="53"/>
        <v>2.2891703345508566E-2</v>
      </c>
      <c r="V146" s="122">
        <f t="shared" si="53"/>
        <v>2.4300491068555502E-2</v>
      </c>
      <c r="W146" s="122">
        <f t="shared" si="53"/>
        <v>5.8130679957833921E-2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3.7303864273135481E-4</v>
      </c>
      <c r="P147" s="98">
        <v>2.3460341103633967E-3</v>
      </c>
      <c r="Q147" s="98">
        <v>4.8023659875458605E-3</v>
      </c>
      <c r="R147" s="98">
        <v>7.5669710266214781E-3</v>
      </c>
      <c r="S147" s="98">
        <v>1.1315571719076755E-2</v>
      </c>
      <c r="T147" s="98">
        <v>2.0934564645837418E-2</v>
      </c>
      <c r="U147" s="98">
        <v>2.2891703345508566E-2</v>
      </c>
      <c r="V147" s="98">
        <v>2.4300491068555502E-2</v>
      </c>
      <c r="W147" s="98">
        <v>5.8130679957833921E-2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0.23561199649526768</v>
      </c>
      <c r="P148" s="122">
        <v>0.50555534669774849</v>
      </c>
      <c r="Q148" s="122">
        <v>0.88803963971813693</v>
      </c>
      <c r="R148" s="122">
        <v>1.5384633845353513</v>
      </c>
      <c r="S148" s="122">
        <v>2.3400748424595652</v>
      </c>
      <c r="T148" s="122">
        <v>3.1175680051642018</v>
      </c>
      <c r="U148" s="122">
        <v>3.6869994491268483</v>
      </c>
      <c r="V148" s="122">
        <v>4.5746537892702426</v>
      </c>
      <c r="W148" s="122">
        <v>9.3070215804327603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9.4230396269303685E-4</v>
      </c>
      <c r="P149" s="98">
        <v>1.5911422657043863E-3</v>
      </c>
      <c r="Q149" s="98">
        <v>3.4978511533443725E-3</v>
      </c>
      <c r="R149" s="98">
        <v>1.0470858249878838E-2</v>
      </c>
      <c r="S149" s="98">
        <v>2.3960289840556495E-2</v>
      </c>
      <c r="T149" s="98">
        <v>3.2621537612230272E-2</v>
      </c>
      <c r="U149" s="98">
        <v>4.0300688696771732E-2</v>
      </c>
      <c r="V149" s="98">
        <v>4.8331772059109282E-2</v>
      </c>
      <c r="W149" s="98">
        <v>0.1064223653240295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0.23466969253257464</v>
      </c>
      <c r="P153" s="101">
        <v>0.50396420443204415</v>
      </c>
      <c r="Q153" s="101">
        <v>0.8845417885647926</v>
      </c>
      <c r="R153" s="101">
        <v>1.5279925262854723</v>
      </c>
      <c r="S153" s="101">
        <v>2.3161145526190086</v>
      </c>
      <c r="T153" s="101">
        <v>3.0849464675519718</v>
      </c>
      <c r="U153" s="101">
        <v>3.6466987604300765</v>
      </c>
      <c r="V153" s="101">
        <v>4.5263220172111334</v>
      </c>
      <c r="W153" s="101">
        <v>9.2005992151087312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0.22935058424350396</v>
      </c>
      <c r="P157" s="122">
        <v>0.4268460576593156</v>
      </c>
      <c r="Q157" s="122">
        <v>0.63354621380455922</v>
      </c>
      <c r="R157" s="122">
        <v>1.1035731980773176</v>
      </c>
      <c r="S157" s="122">
        <v>1.6478520621453221</v>
      </c>
      <c r="T157" s="122">
        <v>2.5341527386520606</v>
      </c>
      <c r="U157" s="122">
        <v>3.4067526269125041</v>
      </c>
      <c r="V157" s="122">
        <v>3.7547995435053898</v>
      </c>
      <c r="W157" s="122">
        <v>4.96860215455842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0.10615549011392778</v>
      </c>
      <c r="P158" s="98">
        <v>0.19680574194651537</v>
      </c>
      <c r="Q158" s="98">
        <v>0.40456222477897164</v>
      </c>
      <c r="R158" s="98">
        <v>0.78185314544072582</v>
      </c>
      <c r="S158" s="98">
        <v>1.3646205035015773</v>
      </c>
      <c r="T158" s="98">
        <v>1.7954094354684949</v>
      </c>
      <c r="U158" s="98">
        <v>2.3744568257545269</v>
      </c>
      <c r="V158" s="98">
        <v>2.2560776927655586</v>
      </c>
      <c r="W158" s="98">
        <v>2.149270326315178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0.12319509412957619</v>
      </c>
      <c r="P159" s="33">
        <v>0.23004031571280026</v>
      </c>
      <c r="Q159" s="33">
        <v>0.22898398902558759</v>
      </c>
      <c r="R159" s="33">
        <v>0.3217200526365917</v>
      </c>
      <c r="S159" s="33">
        <v>0.28323155864374472</v>
      </c>
      <c r="T159" s="33">
        <v>0.73874330318356574</v>
      </c>
      <c r="U159" s="33">
        <v>1.032295801157977</v>
      </c>
      <c r="V159" s="33">
        <v>1.4987218507398312</v>
      </c>
      <c r="W159" s="33">
        <v>2.8193318282432425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1.2245613195434295</v>
      </c>
      <c r="C161" s="117">
        <f t="shared" si="54"/>
        <v>1.3167757358813872</v>
      </c>
      <c r="D161" s="117">
        <f t="shared" si="54"/>
        <v>1.3898289384441465</v>
      </c>
      <c r="E161" s="117">
        <f t="shared" si="54"/>
        <v>1.5149424881064932</v>
      </c>
      <c r="F161" s="117">
        <f t="shared" si="54"/>
        <v>1.7638558104693409</v>
      </c>
      <c r="G161" s="117">
        <f t="shared" si="54"/>
        <v>3.0791839385123176</v>
      </c>
      <c r="H161" s="117">
        <f t="shared" si="54"/>
        <v>5.9239469854465341</v>
      </c>
      <c r="I161" s="117">
        <f t="shared" si="54"/>
        <v>8.0213315834261536</v>
      </c>
      <c r="J161" s="117">
        <f t="shared" si="54"/>
        <v>11.077765555971444</v>
      </c>
      <c r="K161" s="117">
        <f t="shared" si="54"/>
        <v>12.229975744271204</v>
      </c>
      <c r="L161" s="117">
        <f t="shared" si="54"/>
        <v>12.153578841882949</v>
      </c>
      <c r="M161" s="117">
        <f t="shared" si="54"/>
        <v>13.415409849395369</v>
      </c>
      <c r="N161" s="117">
        <f t="shared" si="54"/>
        <v>16.182622638470214</v>
      </c>
      <c r="O161" s="117">
        <f t="shared" si="54"/>
        <v>12.537609816255458</v>
      </c>
      <c r="P161" s="117">
        <f t="shared" si="54"/>
        <v>16.950714867608944</v>
      </c>
      <c r="Q161" s="117">
        <f t="shared" si="54"/>
        <v>21.852242947570133</v>
      </c>
      <c r="R161" s="117">
        <f t="shared" ref="R161:V161" si="55">R162+R164+R166+R175</f>
        <v>24.230416698173933</v>
      </c>
      <c r="S161" s="117">
        <f t="shared" si="55"/>
        <v>26.008143260870245</v>
      </c>
      <c r="T161" s="117">
        <f t="shared" si="55"/>
        <v>17.854336229420422</v>
      </c>
      <c r="U161" s="117">
        <f t="shared" si="55"/>
        <v>16.438472962327232</v>
      </c>
      <c r="V161" s="117">
        <f t="shared" si="55"/>
        <v>20.777997514813261</v>
      </c>
      <c r="W161" s="117">
        <f t="shared" ref="W161" si="56">W162+W164+W166+W175</f>
        <v>11.515644856862469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1.0569898138284424</v>
      </c>
      <c r="C162" s="122">
        <f t="shared" si="57"/>
        <v>1.1365248101658536</v>
      </c>
      <c r="D162" s="122">
        <f t="shared" si="57"/>
        <v>1.2239973777731639</v>
      </c>
      <c r="E162" s="122">
        <f t="shared" si="57"/>
        <v>1.3167422735759595</v>
      </c>
      <c r="F162" s="122">
        <f t="shared" si="57"/>
        <v>1.4562279645513956</v>
      </c>
      <c r="G162" s="122">
        <f t="shared" si="57"/>
        <v>2.6112505363634764</v>
      </c>
      <c r="H162" s="122">
        <f t="shared" si="57"/>
        <v>5.0932001703850531</v>
      </c>
      <c r="I162" s="122">
        <f t="shared" si="57"/>
        <v>6.9783474765909741</v>
      </c>
      <c r="J162" s="122">
        <f t="shared" si="57"/>
        <v>9.5960146567439892</v>
      </c>
      <c r="K162" s="122">
        <f t="shared" si="57"/>
        <v>10.554329366105915</v>
      </c>
      <c r="L162" s="122">
        <f t="shared" si="57"/>
        <v>10.663872974228353</v>
      </c>
      <c r="M162" s="122">
        <f t="shared" si="57"/>
        <v>11.6134902641188</v>
      </c>
      <c r="N162" s="122">
        <f t="shared" si="57"/>
        <v>14.142201415699258</v>
      </c>
      <c r="O162" s="122">
        <f t="shared" si="57"/>
        <v>10.495462037660836</v>
      </c>
      <c r="P162" s="122">
        <f t="shared" si="57"/>
        <v>14.524918726815477</v>
      </c>
      <c r="Q162" s="122">
        <f t="shared" si="57"/>
        <v>19.565929435521671</v>
      </c>
      <c r="R162" s="122">
        <f t="shared" si="57"/>
        <v>21.88613370794965</v>
      </c>
      <c r="S162" s="122">
        <f t="shared" si="57"/>
        <v>23.744241314270852</v>
      </c>
      <c r="T162" s="122">
        <f t="shared" si="57"/>
        <v>15.506646614498495</v>
      </c>
      <c r="U162" s="122">
        <f t="shared" si="57"/>
        <v>14.228538197250675</v>
      </c>
      <c r="V162" s="122">
        <f t="shared" si="57"/>
        <v>18.777420322131878</v>
      </c>
      <c r="W162" s="122">
        <f t="shared" si="57"/>
        <v>9.2065660830498004</v>
      </c>
      <c r="DA162" s="130" t="s">
        <v>1722</v>
      </c>
    </row>
    <row r="163" spans="1:105" ht="12" customHeight="1" x14ac:dyDescent="0.25">
      <c r="A163" s="97" t="s">
        <v>53</v>
      </c>
      <c r="B163" s="33">
        <v>1.0569898138284424</v>
      </c>
      <c r="C163" s="33">
        <v>1.1365248101658536</v>
      </c>
      <c r="D163" s="33">
        <v>1.2239973777731639</v>
      </c>
      <c r="E163" s="33">
        <v>1.3167422735759595</v>
      </c>
      <c r="F163" s="33">
        <v>1.4562279645513956</v>
      </c>
      <c r="G163" s="33">
        <v>2.6112505363634764</v>
      </c>
      <c r="H163" s="33">
        <v>5.0932001703850531</v>
      </c>
      <c r="I163" s="33">
        <v>6.9783474765909741</v>
      </c>
      <c r="J163" s="33">
        <v>9.5960146567439892</v>
      </c>
      <c r="K163" s="33">
        <v>10.554329366105915</v>
      </c>
      <c r="L163" s="33">
        <v>10.663872974228353</v>
      </c>
      <c r="M163" s="33">
        <v>11.6134902641188</v>
      </c>
      <c r="N163" s="33">
        <v>14.142201415699258</v>
      </c>
      <c r="O163" s="33">
        <v>10.495462037660836</v>
      </c>
      <c r="P163" s="33">
        <v>14.524918726815477</v>
      </c>
      <c r="Q163" s="33">
        <v>19.565929435521671</v>
      </c>
      <c r="R163" s="33">
        <v>21.88613370794965</v>
      </c>
      <c r="S163" s="33">
        <v>23.744241314270852</v>
      </c>
      <c r="T163" s="33">
        <v>15.506646614498495</v>
      </c>
      <c r="U163" s="33">
        <v>14.228538197250675</v>
      </c>
      <c r="V163" s="33">
        <v>18.777420322131878</v>
      </c>
      <c r="W163" s="33">
        <v>9.2065660830498004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5.5673609240749925E-6</v>
      </c>
      <c r="C164" s="122">
        <f t="shared" si="58"/>
        <v>7.3912416649022561E-6</v>
      </c>
      <c r="D164" s="122">
        <f t="shared" si="58"/>
        <v>1.0403960287998754E-5</v>
      </c>
      <c r="E164" s="122">
        <f t="shared" si="58"/>
        <v>1.1274143974617937E-5</v>
      </c>
      <c r="F164" s="122">
        <f t="shared" si="58"/>
        <v>1.8033376104748787E-5</v>
      </c>
      <c r="G164" s="122">
        <f t="shared" si="58"/>
        <v>6.4465824381221382E-5</v>
      </c>
      <c r="H164" s="122">
        <f t="shared" si="58"/>
        <v>2.970929459645363E-4</v>
      </c>
      <c r="I164" s="122">
        <f t="shared" si="58"/>
        <v>4.6890847207456301E-4</v>
      </c>
      <c r="J164" s="122">
        <f t="shared" si="58"/>
        <v>8.0383336667214848E-4</v>
      </c>
      <c r="K164" s="122">
        <f t="shared" si="58"/>
        <v>1.1685265336131355E-3</v>
      </c>
      <c r="L164" s="122">
        <f t="shared" si="58"/>
        <v>3.9186467688555309E-3</v>
      </c>
      <c r="M164" s="122">
        <f t="shared" si="58"/>
        <v>1.7275947807065583E-3</v>
      </c>
      <c r="N164" s="122">
        <f t="shared" si="58"/>
        <v>2.8605405833269054E-3</v>
      </c>
      <c r="O164" s="122">
        <f t="shared" si="58"/>
        <v>2.226985464580126E-3</v>
      </c>
      <c r="P164" s="122">
        <f t="shared" si="58"/>
        <v>4.4302014894416096E-3</v>
      </c>
      <c r="Q164" s="122">
        <f t="shared" si="58"/>
        <v>4.6340022222908003E-3</v>
      </c>
      <c r="R164" s="122">
        <f t="shared" si="58"/>
        <v>4.5500154882620603E-3</v>
      </c>
      <c r="S164" s="122">
        <f t="shared" si="58"/>
        <v>4.5681602983009975E-3</v>
      </c>
      <c r="T164" s="122">
        <f t="shared" si="58"/>
        <v>5.9846404495337187E-3</v>
      </c>
      <c r="U164" s="122">
        <f t="shared" si="58"/>
        <v>5.0363573615760009E-3</v>
      </c>
      <c r="V164" s="122">
        <f t="shared" si="58"/>
        <v>4.1063436690480515E-3</v>
      </c>
      <c r="W164" s="122">
        <f t="shared" si="58"/>
        <v>7.2292275599350796E-3</v>
      </c>
      <c r="DA164" s="130" t="s">
        <v>1724</v>
      </c>
    </row>
    <row r="165" spans="1:105" ht="12" customHeight="1" x14ac:dyDescent="0.25">
      <c r="A165" s="97" t="s">
        <v>53</v>
      </c>
      <c r="B165" s="98">
        <v>5.5673609240749925E-6</v>
      </c>
      <c r="C165" s="98">
        <v>7.3912416649022561E-6</v>
      </c>
      <c r="D165" s="98">
        <v>1.0403960287998754E-5</v>
      </c>
      <c r="E165" s="98">
        <v>1.1274143974617937E-5</v>
      </c>
      <c r="F165" s="98">
        <v>1.8033376104748787E-5</v>
      </c>
      <c r="G165" s="98">
        <v>6.4465824381221382E-5</v>
      </c>
      <c r="H165" s="98">
        <v>2.970929459645363E-4</v>
      </c>
      <c r="I165" s="98">
        <v>4.6890847207456301E-4</v>
      </c>
      <c r="J165" s="98">
        <v>8.0383336667214848E-4</v>
      </c>
      <c r="K165" s="98">
        <v>1.1685265336131355E-3</v>
      </c>
      <c r="L165" s="98">
        <v>3.9186467688555309E-3</v>
      </c>
      <c r="M165" s="98">
        <v>1.7275947807065583E-3</v>
      </c>
      <c r="N165" s="98">
        <v>2.8605405833269054E-3</v>
      </c>
      <c r="O165" s="98">
        <v>2.226985464580126E-3</v>
      </c>
      <c r="P165" s="98">
        <v>4.4302014894416096E-3</v>
      </c>
      <c r="Q165" s="98">
        <v>4.6340022222908003E-3</v>
      </c>
      <c r="R165" s="98">
        <v>4.5500154882620603E-3</v>
      </c>
      <c r="S165" s="98">
        <v>4.5681602983009975E-3</v>
      </c>
      <c r="T165" s="98">
        <v>5.9846404495337187E-3</v>
      </c>
      <c r="U165" s="98">
        <v>5.0363573615760009E-3</v>
      </c>
      <c r="V165" s="98">
        <v>4.1063436690480515E-3</v>
      </c>
      <c r="W165" s="98">
        <v>7.2292275599350796E-3</v>
      </c>
      <c r="DA165" s="63" t="s">
        <v>1725</v>
      </c>
    </row>
    <row r="166" spans="1:105" ht="12" customHeight="1" x14ac:dyDescent="0.25">
      <c r="A166" s="121" t="s">
        <v>55</v>
      </c>
      <c r="B166" s="122">
        <v>6.281537040963156E-2</v>
      </c>
      <c r="C166" s="122">
        <v>7.4323936745822841E-2</v>
      </c>
      <c r="D166" s="122">
        <v>5.94095790136469E-2</v>
      </c>
      <c r="E166" s="122">
        <v>7.4960423279487307E-2</v>
      </c>
      <c r="F166" s="122">
        <v>0.14202281905466724</v>
      </c>
      <c r="G166" s="122">
        <v>0.22041354771434499</v>
      </c>
      <c r="H166" s="122">
        <v>0.41051023107213169</v>
      </c>
      <c r="I166" s="122">
        <v>0.47202147919840931</v>
      </c>
      <c r="J166" s="122">
        <v>0.72253728620882651</v>
      </c>
      <c r="K166" s="122">
        <v>0.85673876406298988</v>
      </c>
      <c r="L166" s="122">
        <v>0.73546462711548766</v>
      </c>
      <c r="M166" s="122">
        <v>0.89477511415984734</v>
      </c>
      <c r="N166" s="122">
        <v>1.0352674437735174</v>
      </c>
      <c r="O166" s="122">
        <v>1.0429436639027889</v>
      </c>
      <c r="P166" s="122">
        <v>1.3282127167356987</v>
      </c>
      <c r="Q166" s="122">
        <v>1.3592137694587669</v>
      </c>
      <c r="R166" s="122">
        <v>1.4002756373086782</v>
      </c>
      <c r="S166" s="122">
        <v>1.3867919212596675</v>
      </c>
      <c r="T166" s="122">
        <v>1.3237327923684792</v>
      </c>
      <c r="U166" s="122">
        <v>1.1740148309468867</v>
      </c>
      <c r="V166" s="122">
        <v>1.1056615394936073</v>
      </c>
      <c r="W166" s="122">
        <v>1.5051728816382333</v>
      </c>
      <c r="DA166" s="130" t="s">
        <v>1726</v>
      </c>
    </row>
    <row r="167" spans="1:105" ht="12" customHeight="1" x14ac:dyDescent="0.25">
      <c r="A167" s="97" t="s">
        <v>124</v>
      </c>
      <c r="B167" s="98">
        <v>2.4495853052490177E-3</v>
      </c>
      <c r="C167" s="98">
        <v>2.6172090200003726E-3</v>
      </c>
      <c r="D167" s="98">
        <v>2.7193367307143243E-3</v>
      </c>
      <c r="E167" s="98">
        <v>2.7460829381476923E-3</v>
      </c>
      <c r="F167" s="98">
        <v>2.576631295120607E-3</v>
      </c>
      <c r="G167" s="98">
        <v>3.0360230651819767E-3</v>
      </c>
      <c r="H167" s="98">
        <v>3.6871683531617652E-3</v>
      </c>
      <c r="I167" s="98">
        <v>3.8711509673781072E-3</v>
      </c>
      <c r="J167" s="98">
        <v>4.1144559874240812E-3</v>
      </c>
      <c r="K167" s="98">
        <v>7.7553780626063874E-3</v>
      </c>
      <c r="L167" s="98">
        <v>9.2781333469929353E-3</v>
      </c>
      <c r="M167" s="98">
        <v>1.1569535298510288E-2</v>
      </c>
      <c r="N167" s="98">
        <v>1.2018694002087892E-2</v>
      </c>
      <c r="O167" s="98">
        <v>1.1047035996056895E-2</v>
      </c>
      <c r="P167" s="98">
        <v>1.0919396364757493E-2</v>
      </c>
      <c r="Q167" s="98">
        <v>1.001160368343121E-2</v>
      </c>
      <c r="R167" s="98">
        <v>9.8524265628642579E-3</v>
      </c>
      <c r="S167" s="98">
        <v>9.44344005376287E-3</v>
      </c>
      <c r="T167" s="98">
        <v>8.814843075442523E-3</v>
      </c>
      <c r="U167" s="98">
        <v>8.5458532128902774E-3</v>
      </c>
      <c r="V167" s="98">
        <v>8.6510370487368881E-3</v>
      </c>
      <c r="W167" s="98">
        <v>1.4399946096026604E-2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6.0365785104382549E-2</v>
      </c>
      <c r="C171" s="101">
        <v>7.1706727725822469E-2</v>
      </c>
      <c r="D171" s="101">
        <v>5.6690242282932575E-2</v>
      </c>
      <c r="E171" s="101">
        <v>7.2214340341339611E-2</v>
      </c>
      <c r="F171" s="101">
        <v>0.13944618775954662</v>
      </c>
      <c r="G171" s="101">
        <v>0.21737752464916302</v>
      </c>
      <c r="H171" s="101">
        <v>0.40682306271896995</v>
      </c>
      <c r="I171" s="101">
        <v>0.4681503282310312</v>
      </c>
      <c r="J171" s="101">
        <v>0.71842283022140241</v>
      </c>
      <c r="K171" s="101">
        <v>0.84898338600038348</v>
      </c>
      <c r="L171" s="101">
        <v>0.72618649376849476</v>
      </c>
      <c r="M171" s="101">
        <v>0.8832055788613371</v>
      </c>
      <c r="N171" s="101">
        <v>1.0232487497714295</v>
      </c>
      <c r="O171" s="101">
        <v>1.0318966279067321</v>
      </c>
      <c r="P171" s="101">
        <v>1.3172933203709412</v>
      </c>
      <c r="Q171" s="101">
        <v>1.3492021657753357</v>
      </c>
      <c r="R171" s="101">
        <v>1.3904232107458139</v>
      </c>
      <c r="S171" s="101">
        <v>1.3773484812059047</v>
      </c>
      <c r="T171" s="101">
        <v>1.3149179492930367</v>
      </c>
      <c r="U171" s="101">
        <v>1.1654689777339964</v>
      </c>
      <c r="V171" s="101">
        <v>1.0970105024448704</v>
      </c>
      <c r="W171" s="101">
        <v>1.4907729355422066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1734</v>
      </c>
    </row>
    <row r="175" spans="1:105" ht="12" customHeight="1" x14ac:dyDescent="0.25">
      <c r="A175" s="121" t="s">
        <v>54</v>
      </c>
      <c r="B175" s="122">
        <v>0.10475056794443155</v>
      </c>
      <c r="C175" s="122">
        <v>0.10591959772804573</v>
      </c>
      <c r="D175" s="122">
        <v>0.1064115776970478</v>
      </c>
      <c r="E175" s="122">
        <v>0.12322851710707165</v>
      </c>
      <c r="F175" s="122">
        <v>0.16558699348717312</v>
      </c>
      <c r="G175" s="122">
        <v>0.2474553886101149</v>
      </c>
      <c r="H175" s="122">
        <v>0.41993949104338446</v>
      </c>
      <c r="I175" s="122">
        <v>0.57049371916469527</v>
      </c>
      <c r="J175" s="122">
        <v>0.75840977965195655</v>
      </c>
      <c r="K175" s="122">
        <v>0.81773908756868563</v>
      </c>
      <c r="L175" s="122">
        <v>0.75032259377025312</v>
      </c>
      <c r="M175" s="122">
        <v>0.90541687633601464</v>
      </c>
      <c r="N175" s="122">
        <v>1.0022932384141097</v>
      </c>
      <c r="O175" s="122">
        <v>0.9969771292272549</v>
      </c>
      <c r="P175" s="122">
        <v>1.0931532225683278</v>
      </c>
      <c r="Q175" s="122">
        <v>0.9224657403674078</v>
      </c>
      <c r="R175" s="122">
        <v>0.93945733742734383</v>
      </c>
      <c r="S175" s="122">
        <v>0.87254186504142439</v>
      </c>
      <c r="T175" s="122">
        <v>1.017972182103916</v>
      </c>
      <c r="U175" s="122">
        <v>1.0308835767680946</v>
      </c>
      <c r="V175" s="122">
        <v>0.89080930951872883</v>
      </c>
      <c r="W175" s="122">
        <v>0.79667666461450004</v>
      </c>
      <c r="DA175" s="130" t="s">
        <v>1735</v>
      </c>
    </row>
    <row r="176" spans="1:105" ht="12" customHeight="1" x14ac:dyDescent="0.25">
      <c r="A176" s="97" t="s">
        <v>50</v>
      </c>
      <c r="B176" s="98">
        <v>0.10022322757761998</v>
      </c>
      <c r="C176" s="98">
        <v>0.10038273611134275</v>
      </c>
      <c r="D176" s="98">
        <v>0.10222314638286764</v>
      </c>
      <c r="E176" s="98">
        <v>0.11106517715254201</v>
      </c>
      <c r="F176" s="98">
        <v>0.1212313866704782</v>
      </c>
      <c r="G176" s="98">
        <v>0.1747465588742923</v>
      </c>
      <c r="H176" s="98">
        <v>0.21904897095753106</v>
      </c>
      <c r="I176" s="98">
        <v>0.18815002082247051</v>
      </c>
      <c r="J176" s="98">
        <v>0.22577981336662831</v>
      </c>
      <c r="K176" s="98">
        <v>0.31196165311093765</v>
      </c>
      <c r="L176" s="98">
        <v>0.38614319363291255</v>
      </c>
      <c r="M176" s="98">
        <v>0.49558113695157452</v>
      </c>
      <c r="N176" s="98">
        <v>0.55823279566826078</v>
      </c>
      <c r="O176" s="98">
        <v>0.53590746059837446</v>
      </c>
      <c r="P176" s="98">
        <v>0.58052380783001123</v>
      </c>
      <c r="Q176" s="98">
        <v>0.56621264562196605</v>
      </c>
      <c r="R176" s="98">
        <v>0.62008647385835813</v>
      </c>
      <c r="S176" s="98">
        <v>0.67097594227933954</v>
      </c>
      <c r="T176" s="98">
        <v>0.62312874012408193</v>
      </c>
      <c r="U176" s="98">
        <v>0.67323487845830021</v>
      </c>
      <c r="V176" s="98">
        <v>0.54669683847720452</v>
      </c>
      <c r="W176" s="98">
        <v>0.41029743999854412</v>
      </c>
      <c r="DA176" s="63" t="s">
        <v>1736</v>
      </c>
    </row>
    <row r="177" spans="1:105" ht="12" customHeight="1" x14ac:dyDescent="0.25">
      <c r="A177" s="109" t="s">
        <v>120</v>
      </c>
      <c r="B177" s="33">
        <v>4.5273403668115728E-3</v>
      </c>
      <c r="C177" s="33">
        <v>5.5368616167029662E-3</v>
      </c>
      <c r="D177" s="33">
        <v>4.1884313141801639E-3</v>
      </c>
      <c r="E177" s="33">
        <v>1.2163339954529643E-2</v>
      </c>
      <c r="F177" s="33">
        <v>4.4355606816694933E-2</v>
      </c>
      <c r="G177" s="33">
        <v>7.27088297358226E-2</v>
      </c>
      <c r="H177" s="33">
        <v>0.20089052008585342</v>
      </c>
      <c r="I177" s="33">
        <v>0.38234369834222481</v>
      </c>
      <c r="J177" s="33">
        <v>0.53262996628532822</v>
      </c>
      <c r="K177" s="33">
        <v>0.50577743445774792</v>
      </c>
      <c r="L177" s="33">
        <v>0.36417940013734063</v>
      </c>
      <c r="M177" s="33">
        <v>0.40983573938444012</v>
      </c>
      <c r="N177" s="33">
        <v>0.44406044274584877</v>
      </c>
      <c r="O177" s="33">
        <v>0.46106966862888044</v>
      </c>
      <c r="P177" s="33">
        <v>0.51262941473831658</v>
      </c>
      <c r="Q177" s="33">
        <v>0.35625309474544176</v>
      </c>
      <c r="R177" s="33">
        <v>0.3193708635689857</v>
      </c>
      <c r="S177" s="33">
        <v>0.20156592276208488</v>
      </c>
      <c r="T177" s="33">
        <v>0.39484344197983406</v>
      </c>
      <c r="U177" s="33">
        <v>0.35764869830979445</v>
      </c>
      <c r="V177" s="33">
        <v>0.34411247104152431</v>
      </c>
      <c r="W177" s="33">
        <v>0.38637922461595586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13.342163056193828</v>
      </c>
      <c r="C3" s="117">
        <f t="shared" si="0"/>
        <v>13.428638781659055</v>
      </c>
      <c r="D3" s="117">
        <f t="shared" si="0"/>
        <v>17.455646785163584</v>
      </c>
      <c r="E3" s="117">
        <f t="shared" si="0"/>
        <v>20.735992495104462</v>
      </c>
      <c r="F3" s="117">
        <f t="shared" si="0"/>
        <v>19.712370301152909</v>
      </c>
      <c r="G3" s="117">
        <f t="shared" si="0"/>
        <v>22.862110700705049</v>
      </c>
      <c r="H3" s="117">
        <f t="shared" si="0"/>
        <v>29.998945307855585</v>
      </c>
      <c r="I3" s="117">
        <f t="shared" si="0"/>
        <v>32.206757771549903</v>
      </c>
      <c r="J3" s="117">
        <f t="shared" si="0"/>
        <v>34.023026047554694</v>
      </c>
      <c r="K3" s="117">
        <f t="shared" si="0"/>
        <v>32.044606478856799</v>
      </c>
      <c r="L3" s="117">
        <f t="shared" si="0"/>
        <v>41.778466540313367</v>
      </c>
      <c r="M3" s="117">
        <f t="shared" si="0"/>
        <v>44.067079906370111</v>
      </c>
      <c r="N3" s="117">
        <f t="shared" si="0"/>
        <v>44.080191162836037</v>
      </c>
      <c r="O3" s="117">
        <f t="shared" si="0"/>
        <v>45.491861733105914</v>
      </c>
      <c r="P3" s="117">
        <f t="shared" si="0"/>
        <v>38.680070376352823</v>
      </c>
      <c r="Q3" s="117">
        <f t="shared" si="0"/>
        <v>31.090750913547307</v>
      </c>
      <c r="R3" s="117">
        <f t="shared" ref="R3:V3" si="1">R4+R7+R9+R19</f>
        <v>33.884417610281488</v>
      </c>
      <c r="S3" s="117">
        <f t="shared" si="1"/>
        <v>38.486018517166983</v>
      </c>
      <c r="T3" s="117">
        <f t="shared" si="1"/>
        <v>40.275970218916108</v>
      </c>
      <c r="U3" s="117">
        <f t="shared" si="1"/>
        <v>31.765381148774964</v>
      </c>
      <c r="V3" s="117">
        <f t="shared" si="1"/>
        <v>24.24205487648705</v>
      </c>
      <c r="W3" s="117">
        <f t="shared" ref="W3" si="2">W4+W7+W9+W19</f>
        <v>29.751983154810993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11.655891510522936</v>
      </c>
      <c r="C4" s="122">
        <f t="shared" si="3"/>
        <v>11.718562028225463</v>
      </c>
      <c r="D4" s="122">
        <f t="shared" si="3"/>
        <v>15.47597045089891</v>
      </c>
      <c r="E4" s="122">
        <f t="shared" si="3"/>
        <v>18.372590842155475</v>
      </c>
      <c r="F4" s="122">
        <f t="shared" si="3"/>
        <v>17.178471484528927</v>
      </c>
      <c r="G4" s="122">
        <f t="shared" si="3"/>
        <v>19.972725849337628</v>
      </c>
      <c r="H4" s="122">
        <f t="shared" si="3"/>
        <v>26.24693427753213</v>
      </c>
      <c r="I4" s="122">
        <f t="shared" si="3"/>
        <v>28.197199018834244</v>
      </c>
      <c r="J4" s="122">
        <f t="shared" si="3"/>
        <v>29.513091787937334</v>
      </c>
      <c r="K4" s="122">
        <f t="shared" si="3"/>
        <v>27.639306197215873</v>
      </c>
      <c r="L4" s="122">
        <f t="shared" si="3"/>
        <v>37.002525475809605</v>
      </c>
      <c r="M4" s="122">
        <f t="shared" si="3"/>
        <v>38.432227456873079</v>
      </c>
      <c r="N4" s="122">
        <f t="shared" si="3"/>
        <v>38.279114100352551</v>
      </c>
      <c r="O4" s="122">
        <f t="shared" si="3"/>
        <v>39.986917451768214</v>
      </c>
      <c r="P4" s="122">
        <f t="shared" si="3"/>
        <v>33.777179614106856</v>
      </c>
      <c r="Q4" s="122">
        <f t="shared" si="3"/>
        <v>27.273552106475609</v>
      </c>
      <c r="R4" s="122">
        <f t="shared" ref="R4:V4" si="4">SUM(R5:R6)</f>
        <v>29.884085016839663</v>
      </c>
      <c r="S4" s="122">
        <f t="shared" si="4"/>
        <v>34.255928514987296</v>
      </c>
      <c r="T4" s="122">
        <f t="shared" si="4"/>
        <v>35.920783655255086</v>
      </c>
      <c r="U4" s="122">
        <f t="shared" si="4"/>
        <v>28.071838957623665</v>
      </c>
      <c r="V4" s="122">
        <f t="shared" si="4"/>
        <v>21.451321823165021</v>
      </c>
      <c r="W4" s="122">
        <f t="shared" ref="W4" si="5">SUM(W5:W6)</f>
        <v>26.007797569584273</v>
      </c>
      <c r="DA4" s="130" t="s">
        <v>1740</v>
      </c>
    </row>
    <row r="5" spans="1:105" ht="12" customHeight="1" x14ac:dyDescent="0.25">
      <c r="A5" s="97" t="s">
        <v>51</v>
      </c>
      <c r="B5" s="98">
        <v>11.54933058394615</v>
      </c>
      <c r="C5" s="98">
        <v>11.613407495182322</v>
      </c>
      <c r="D5" s="98">
        <v>15.339964566301447</v>
      </c>
      <c r="E5" s="98">
        <v>18.214343619761596</v>
      </c>
      <c r="F5" s="98">
        <v>17.032839858851681</v>
      </c>
      <c r="G5" s="98">
        <v>19.806067127901148</v>
      </c>
      <c r="H5" s="98">
        <v>26.030197322870109</v>
      </c>
      <c r="I5" s="98">
        <v>27.968904552372386</v>
      </c>
      <c r="J5" s="98">
        <v>29.276651455142002</v>
      </c>
      <c r="K5" s="98">
        <v>27.420889574753577</v>
      </c>
      <c r="L5" s="98">
        <v>36.715836011271321</v>
      </c>
      <c r="M5" s="98">
        <v>38.137277792217994</v>
      </c>
      <c r="N5" s="98">
        <v>37.988037850491118</v>
      </c>
      <c r="O5" s="98">
        <v>39.685388260410811</v>
      </c>
      <c r="P5" s="98">
        <v>33.526514113630896</v>
      </c>
      <c r="Q5" s="98">
        <v>27.074585029745037</v>
      </c>
      <c r="R5" s="98">
        <v>29.669755920502698</v>
      </c>
      <c r="S5" s="98">
        <v>34.013466254214237</v>
      </c>
      <c r="T5" s="98">
        <v>35.667007957725701</v>
      </c>
      <c r="U5" s="98">
        <v>27.873978528814963</v>
      </c>
      <c r="V5" s="98">
        <v>21.302208057917429</v>
      </c>
      <c r="W5" s="98">
        <v>25.829148827908355</v>
      </c>
      <c r="DA5" s="63" t="s">
        <v>1741</v>
      </c>
    </row>
    <row r="6" spans="1:105" ht="12" customHeight="1" x14ac:dyDescent="0.25">
      <c r="A6" s="97" t="s">
        <v>53</v>
      </c>
      <c r="B6" s="98">
        <v>0.10656092657678699</v>
      </c>
      <c r="C6" s="98">
        <v>0.1051545330431413</v>
      </c>
      <c r="D6" s="98">
        <v>0.13600588459746296</v>
      </c>
      <c r="E6" s="98">
        <v>0.15824722239387731</v>
      </c>
      <c r="F6" s="98">
        <v>0.14563162567724677</v>
      </c>
      <c r="G6" s="98">
        <v>0.16665872143648042</v>
      </c>
      <c r="H6" s="98">
        <v>0.21673695466202242</v>
      </c>
      <c r="I6" s="98">
        <v>0.22829446646185733</v>
      </c>
      <c r="J6" s="98">
        <v>0.23644033279533425</v>
      </c>
      <c r="K6" s="98">
        <v>0.21841662246229654</v>
      </c>
      <c r="L6" s="98">
        <v>0.28668946453828276</v>
      </c>
      <c r="M6" s="98">
        <v>0.29494966465508804</v>
      </c>
      <c r="N6" s="98">
        <v>0.29107624986143099</v>
      </c>
      <c r="O6" s="98">
        <v>0.3015291913574053</v>
      </c>
      <c r="P6" s="98">
        <v>0.25066550047596181</v>
      </c>
      <c r="Q6" s="98">
        <v>0.19896707673057126</v>
      </c>
      <c r="R6" s="98">
        <v>0.21432909633696579</v>
      </c>
      <c r="S6" s="98">
        <v>0.24246226077305821</v>
      </c>
      <c r="T6" s="98">
        <v>0.25377569752938256</v>
      </c>
      <c r="U6" s="98">
        <v>0.19786042880870264</v>
      </c>
      <c r="V6" s="98">
        <v>0.14911376524759146</v>
      </c>
      <c r="W6" s="98">
        <v>0.17864874167591765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4.4065493793996184E-5</v>
      </c>
      <c r="C7" s="122">
        <f t="shared" si="6"/>
        <v>4.3876091134973969E-5</v>
      </c>
      <c r="D7" s="122">
        <f t="shared" si="6"/>
        <v>8.2347031880273408E-5</v>
      </c>
      <c r="E7" s="122">
        <f t="shared" si="6"/>
        <v>2.7505060436253017E-4</v>
      </c>
      <c r="F7" s="122">
        <f t="shared" si="6"/>
        <v>6.2058547499006073E-4</v>
      </c>
      <c r="G7" s="122">
        <f t="shared" si="6"/>
        <v>1.2912342675901406E-3</v>
      </c>
      <c r="H7" s="122">
        <f t="shared" si="6"/>
        <v>4.049714298861827E-3</v>
      </c>
      <c r="I7" s="122">
        <f t="shared" si="6"/>
        <v>4.8517641692085904E-3</v>
      </c>
      <c r="J7" s="122">
        <f t="shared" si="6"/>
        <v>5.9155179345670942E-3</v>
      </c>
      <c r="K7" s="122">
        <f t="shared" si="6"/>
        <v>7.2011357139205373E-3</v>
      </c>
      <c r="L7" s="122">
        <f t="shared" si="6"/>
        <v>2.2453507426354127E-2</v>
      </c>
      <c r="M7" s="122">
        <f t="shared" si="6"/>
        <v>9.9645396172102097E-3</v>
      </c>
      <c r="N7" s="122">
        <f t="shared" si="6"/>
        <v>1.6973044917379155E-2</v>
      </c>
      <c r="O7" s="122">
        <f t="shared" si="6"/>
        <v>1.2410259788068471E-2</v>
      </c>
      <c r="P7" s="122">
        <f t="shared" si="6"/>
        <v>1.8113513841170874E-2</v>
      </c>
      <c r="Q7" s="122">
        <f t="shared" si="6"/>
        <v>1.3175514334294102E-2</v>
      </c>
      <c r="R7" s="122">
        <f t="shared" si="6"/>
        <v>9.5808837460722024E-3</v>
      </c>
      <c r="S7" s="122">
        <f t="shared" si="6"/>
        <v>8.3322244515872945E-3</v>
      </c>
      <c r="T7" s="122">
        <f t="shared" si="6"/>
        <v>1.0412886404386715E-2</v>
      </c>
      <c r="U7" s="122">
        <f t="shared" si="6"/>
        <v>8.6975460431664604E-3</v>
      </c>
      <c r="V7" s="122">
        <f t="shared" si="6"/>
        <v>6.8093619199226215E-3</v>
      </c>
      <c r="W7" s="122">
        <f t="shared" si="6"/>
        <v>1.147021212816117E-2</v>
      </c>
      <c r="DA7" s="130" t="s">
        <v>1743</v>
      </c>
    </row>
    <row r="8" spans="1:105" ht="12" customHeight="1" x14ac:dyDescent="0.25">
      <c r="A8" s="97" t="s">
        <v>53</v>
      </c>
      <c r="B8" s="98">
        <v>4.4065493793996184E-5</v>
      </c>
      <c r="C8" s="98">
        <v>4.3876091134973969E-5</v>
      </c>
      <c r="D8" s="98">
        <v>8.2347031880273408E-5</v>
      </c>
      <c r="E8" s="98">
        <v>2.7505060436253017E-4</v>
      </c>
      <c r="F8" s="98">
        <v>6.2058547499006073E-4</v>
      </c>
      <c r="G8" s="98">
        <v>1.2912342675901406E-3</v>
      </c>
      <c r="H8" s="98">
        <v>4.049714298861827E-3</v>
      </c>
      <c r="I8" s="98">
        <v>4.8517641692085904E-3</v>
      </c>
      <c r="J8" s="98">
        <v>5.9155179345670942E-3</v>
      </c>
      <c r="K8" s="98">
        <v>7.2011357139205373E-3</v>
      </c>
      <c r="L8" s="98">
        <v>2.2453507426354127E-2</v>
      </c>
      <c r="M8" s="98">
        <v>9.9645396172102097E-3</v>
      </c>
      <c r="N8" s="98">
        <v>1.6973044917379155E-2</v>
      </c>
      <c r="O8" s="98">
        <v>1.2410259788068471E-2</v>
      </c>
      <c r="P8" s="98">
        <v>1.8113513841170874E-2</v>
      </c>
      <c r="Q8" s="98">
        <v>1.3175514334294102E-2</v>
      </c>
      <c r="R8" s="98">
        <v>9.5808837460722024E-3</v>
      </c>
      <c r="S8" s="98">
        <v>8.3322244515872945E-3</v>
      </c>
      <c r="T8" s="98">
        <v>1.0412886404386715E-2</v>
      </c>
      <c r="U8" s="98">
        <v>8.6975460431664604E-3</v>
      </c>
      <c r="V8" s="98">
        <v>6.8093619199226215E-3</v>
      </c>
      <c r="W8" s="98">
        <v>1.147021212816117E-2</v>
      </c>
      <c r="DA8" s="63" t="s">
        <v>1744</v>
      </c>
    </row>
    <row r="9" spans="1:105" ht="12" customHeight="1" x14ac:dyDescent="0.25">
      <c r="A9" s="121" t="s">
        <v>55</v>
      </c>
      <c r="B9" s="122">
        <v>0.65298313508558048</v>
      </c>
      <c r="C9" s="122">
        <v>0.6476230385180004</v>
      </c>
      <c r="D9" s="122">
        <v>0.80227228591947308</v>
      </c>
      <c r="E9" s="122">
        <v>1.0159795246904422</v>
      </c>
      <c r="F9" s="122">
        <v>1.0824693146904691</v>
      </c>
      <c r="G9" s="122">
        <v>1.287245578508925</v>
      </c>
      <c r="H9" s="122">
        <v>1.7144069111623637</v>
      </c>
      <c r="I9" s="122">
        <v>1.8302792548664018</v>
      </c>
      <c r="J9" s="122">
        <v>2.0379438154668401</v>
      </c>
      <c r="K9" s="122">
        <v>1.9852252449425372</v>
      </c>
      <c r="L9" s="122">
        <v>2.4475834877251876</v>
      </c>
      <c r="M9" s="122">
        <v>2.8888004403896357</v>
      </c>
      <c r="N9" s="122">
        <v>2.9567340420633892</v>
      </c>
      <c r="O9" s="122">
        <v>3.0086691978634796</v>
      </c>
      <c r="P9" s="122">
        <v>2.6967336635032448</v>
      </c>
      <c r="Q9" s="122">
        <v>2.1992062637864187</v>
      </c>
      <c r="R9" s="122">
        <v>2.3670929385975579</v>
      </c>
      <c r="S9" s="122">
        <v>2.6435412889487102</v>
      </c>
      <c r="T9" s="122">
        <v>2.5264261180933758</v>
      </c>
      <c r="U9" s="122">
        <v>2.0510379086939068</v>
      </c>
      <c r="V9" s="122">
        <v>1.5490640272987475</v>
      </c>
      <c r="W9" s="122">
        <v>2.462136470846664</v>
      </c>
      <c r="DA9" s="130" t="s">
        <v>1745</v>
      </c>
    </row>
    <row r="10" spans="1:105" ht="12" customHeight="1" x14ac:dyDescent="0.25">
      <c r="A10" s="97" t="s">
        <v>143</v>
      </c>
      <c r="B10" s="98">
        <v>0.61078646168268402</v>
      </c>
      <c r="C10" s="98">
        <v>0.59899588280533977</v>
      </c>
      <c r="D10" s="98">
        <v>0.75886565896115543</v>
      </c>
      <c r="E10" s="98">
        <v>0.93734709675653982</v>
      </c>
      <c r="F10" s="98">
        <v>0.88217599052810003</v>
      </c>
      <c r="G10" s="98">
        <v>1.0056213758917401</v>
      </c>
      <c r="H10" s="98">
        <v>1.2699879771923286</v>
      </c>
      <c r="I10" s="98">
        <v>1.4374684683761223</v>
      </c>
      <c r="J10" s="98">
        <v>1.5243696941797273</v>
      </c>
      <c r="K10" s="98">
        <v>1.4642012527508537</v>
      </c>
      <c r="L10" s="98">
        <v>1.9710141955235416</v>
      </c>
      <c r="M10" s="98">
        <v>2.2139755430796568</v>
      </c>
      <c r="N10" s="98">
        <v>2.2329201989684067</v>
      </c>
      <c r="O10" s="98">
        <v>2.3840516519953483</v>
      </c>
      <c r="P10" s="98">
        <v>2.1561085424766189</v>
      </c>
      <c r="Q10" s="98">
        <v>1.8124164842546753</v>
      </c>
      <c r="R10" s="98">
        <v>1.9750859357424588</v>
      </c>
      <c r="S10" s="98">
        <v>2.2637971810152866</v>
      </c>
      <c r="T10" s="98">
        <v>2.1457965209641623</v>
      </c>
      <c r="U10" s="98">
        <v>1.7561709128580878</v>
      </c>
      <c r="V10" s="98">
        <v>1.3171134720466942</v>
      </c>
      <c r="W10" s="98">
        <v>2.0524556716246249</v>
      </c>
      <c r="DA10" s="63" t="s">
        <v>1746</v>
      </c>
    </row>
    <row r="11" spans="1:105" ht="12" customHeight="1" x14ac:dyDescent="0.25">
      <c r="A11" s="97" t="s">
        <v>124</v>
      </c>
      <c r="B11" s="98">
        <v>1.4747762115018749E-3</v>
      </c>
      <c r="C11" s="98">
        <v>1.5004011737539864E-3</v>
      </c>
      <c r="D11" s="98">
        <v>1.6949550208526386E-3</v>
      </c>
      <c r="E11" s="98">
        <v>2.0479110665528981E-3</v>
      </c>
      <c r="F11" s="98">
        <v>2.1665607902056285E-3</v>
      </c>
      <c r="G11" s="98">
        <v>2.7028320337469645E-3</v>
      </c>
      <c r="H11" s="98">
        <v>3.2038131107776325E-3</v>
      </c>
      <c r="I11" s="98">
        <v>2.8896415383743951E-3</v>
      </c>
      <c r="J11" s="98">
        <v>2.857552964278046E-3</v>
      </c>
      <c r="K11" s="98">
        <v>3.2778529417549773E-3</v>
      </c>
      <c r="L11" s="98">
        <v>4.9474775659620268E-3</v>
      </c>
      <c r="M11" s="98">
        <v>7.7320026563810701E-3</v>
      </c>
      <c r="N11" s="98">
        <v>8.0075513227447891E-3</v>
      </c>
      <c r="O11" s="98">
        <v>7.0731710788696361E-3</v>
      </c>
      <c r="P11" s="98">
        <v>5.821269289943377E-3</v>
      </c>
      <c r="Q11" s="98">
        <v>3.5841565991110466E-3</v>
      </c>
      <c r="R11" s="98">
        <v>3.6591065218700221E-3</v>
      </c>
      <c r="S11" s="98">
        <v>4.0660765082026311E-3</v>
      </c>
      <c r="T11" s="98">
        <v>3.8741376852258836E-3</v>
      </c>
      <c r="U11" s="98">
        <v>3.2132128144351656E-3</v>
      </c>
      <c r="V11" s="98">
        <v>2.7471555990999977E-3</v>
      </c>
      <c r="W11" s="98">
        <v>5.4328566805406401E-3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4.0721897191394595E-2</v>
      </c>
      <c r="C15" s="101">
        <v>4.7126754538906718E-2</v>
      </c>
      <c r="D15" s="101">
        <v>4.1711671937465104E-2</v>
      </c>
      <c r="E15" s="101">
        <v>7.6584516867349364E-2</v>
      </c>
      <c r="F15" s="101">
        <v>0.19812676337216353</v>
      </c>
      <c r="G15" s="101">
        <v>0.27892137058343791</v>
      </c>
      <c r="H15" s="101">
        <v>0.44121512085925746</v>
      </c>
      <c r="I15" s="101">
        <v>0.38992114495190516</v>
      </c>
      <c r="J15" s="101">
        <v>0.51071656832283463</v>
      </c>
      <c r="K15" s="101">
        <v>0.51774613924992852</v>
      </c>
      <c r="L15" s="101">
        <v>0.47162181463568392</v>
      </c>
      <c r="M15" s="101">
        <v>0.66709289465359756</v>
      </c>
      <c r="N15" s="101">
        <v>0.71580629177223765</v>
      </c>
      <c r="O15" s="101">
        <v>0.61754437478926139</v>
      </c>
      <c r="P15" s="101">
        <v>0.53480385173668255</v>
      </c>
      <c r="Q15" s="101">
        <v>0.38320562293263233</v>
      </c>
      <c r="R15" s="101">
        <v>0.3883478963332288</v>
      </c>
      <c r="S15" s="101">
        <v>0.37567803142522099</v>
      </c>
      <c r="T15" s="101">
        <v>0.37675545944398742</v>
      </c>
      <c r="U15" s="101">
        <v>0.29165378302138401</v>
      </c>
      <c r="V15" s="101">
        <v>0.22920339965295325</v>
      </c>
      <c r="W15" s="101">
        <v>0.40424794254149821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1.0332443450915159</v>
      </c>
      <c r="C19" s="122">
        <v>1.0624098388244552</v>
      </c>
      <c r="D19" s="122">
        <v>1.1773217013133204</v>
      </c>
      <c r="E19" s="122">
        <v>1.3471470776541827</v>
      </c>
      <c r="F19" s="122">
        <v>1.4508089164585189</v>
      </c>
      <c r="G19" s="122">
        <v>1.6008480385909043</v>
      </c>
      <c r="H19" s="122">
        <v>2.0335544048622296</v>
      </c>
      <c r="I19" s="122">
        <v>2.1744277336800497</v>
      </c>
      <c r="J19" s="122">
        <v>2.4660749262159554</v>
      </c>
      <c r="K19" s="122">
        <v>2.41287390098447</v>
      </c>
      <c r="L19" s="122">
        <v>2.3059040693522195</v>
      </c>
      <c r="M19" s="122">
        <v>2.7360874694901862</v>
      </c>
      <c r="N19" s="122">
        <v>2.8273699755027168</v>
      </c>
      <c r="O19" s="122">
        <v>2.4838648236861567</v>
      </c>
      <c r="P19" s="122">
        <v>2.1880435849015498</v>
      </c>
      <c r="Q19" s="122">
        <v>1.6048170289509862</v>
      </c>
      <c r="R19" s="122">
        <v>1.623658771098202</v>
      </c>
      <c r="S19" s="122">
        <v>1.5782164887793872</v>
      </c>
      <c r="T19" s="122">
        <v>1.8183475591632599</v>
      </c>
      <c r="U19" s="122">
        <v>1.6338067364142255</v>
      </c>
      <c r="V19" s="122">
        <v>1.2348596641033562</v>
      </c>
      <c r="W19" s="122">
        <v>1.2705789022518967</v>
      </c>
      <c r="DA19" s="130" t="s">
        <v>1755</v>
      </c>
    </row>
    <row r="20" spans="1:105" ht="12" customHeight="1" x14ac:dyDescent="0.25">
      <c r="A20" s="97" t="s">
        <v>51</v>
      </c>
      <c r="B20" s="98">
        <v>0.12520765543238474</v>
      </c>
      <c r="C20" s="98">
        <v>0.12062438665064662</v>
      </c>
      <c r="D20" s="98">
        <v>0.15096618967590608</v>
      </c>
      <c r="E20" s="98">
        <v>0.17875725092054909</v>
      </c>
      <c r="F20" s="98">
        <v>0.16552680030082972</v>
      </c>
      <c r="G20" s="98">
        <v>0.18519850084037137</v>
      </c>
      <c r="H20" s="98">
        <v>0.23434253117180745</v>
      </c>
      <c r="I20" s="98">
        <v>0.24350269637865238</v>
      </c>
      <c r="J20" s="98">
        <v>0.26536758569948832</v>
      </c>
      <c r="K20" s="98">
        <v>0.2435259976488279</v>
      </c>
      <c r="L20" s="98">
        <v>0.31449984839971001</v>
      </c>
      <c r="M20" s="98">
        <v>0.35762755778411059</v>
      </c>
      <c r="N20" s="98">
        <v>0.36154030039458468</v>
      </c>
      <c r="O20" s="98">
        <v>0.37583858787683777</v>
      </c>
      <c r="P20" s="98">
        <v>0.34306338661090485</v>
      </c>
      <c r="Q20" s="98">
        <v>0.28706321988281713</v>
      </c>
      <c r="R20" s="98">
        <v>0.317631804861081</v>
      </c>
      <c r="S20" s="98">
        <v>0.36568313625077398</v>
      </c>
      <c r="T20" s="98">
        <v>0.38036247810041934</v>
      </c>
      <c r="U20" s="98">
        <v>0.30324210948880193</v>
      </c>
      <c r="V20" s="98">
        <v>0.22297125932534231</v>
      </c>
      <c r="W20" s="98">
        <v>0.28123989131547822</v>
      </c>
      <c r="DA20" s="63" t="s">
        <v>1756</v>
      </c>
    </row>
    <row r="21" spans="1:105" ht="12" customHeight="1" x14ac:dyDescent="0.25">
      <c r="A21" s="97" t="s">
        <v>50</v>
      </c>
      <c r="B21" s="98">
        <v>0.85841151570317153</v>
      </c>
      <c r="C21" s="98">
        <v>0.88054389189274762</v>
      </c>
      <c r="D21" s="98">
        <v>0.9698618532887473</v>
      </c>
      <c r="E21" s="98">
        <v>1.0269231173732871</v>
      </c>
      <c r="F21" s="98">
        <v>0.96419608454177896</v>
      </c>
      <c r="G21" s="98">
        <v>1.0485657151508021</v>
      </c>
      <c r="H21" s="98">
        <v>1.0454160777189863</v>
      </c>
      <c r="I21" s="98">
        <v>0.78555746044585573</v>
      </c>
      <c r="J21" s="98">
        <v>0.77399525987878814</v>
      </c>
      <c r="K21" s="98">
        <v>0.84927657925049826</v>
      </c>
      <c r="L21" s="98">
        <v>1.0503660565768651</v>
      </c>
      <c r="M21" s="98">
        <v>1.3214190867814877</v>
      </c>
      <c r="N21" s="98">
        <v>1.3812741607811008</v>
      </c>
      <c r="O21" s="98">
        <v>1.1565393049597248</v>
      </c>
      <c r="P21" s="98">
        <v>1.019281008817188</v>
      </c>
      <c r="Q21" s="98">
        <v>0.80518456425969576</v>
      </c>
      <c r="R21" s="98">
        <v>0.85023263394174198</v>
      </c>
      <c r="S21" s="98">
        <v>0.91542976076310512</v>
      </c>
      <c r="T21" s="98">
        <v>0.84465256223423879</v>
      </c>
      <c r="U21" s="98">
        <v>0.83823227257342869</v>
      </c>
      <c r="V21" s="98">
        <v>0.64614427992149459</v>
      </c>
      <c r="W21" s="98">
        <v>0.54129439213366803</v>
      </c>
      <c r="DA21" s="63" t="s">
        <v>1757</v>
      </c>
    </row>
    <row r="22" spans="1:105" ht="12" customHeight="1" x14ac:dyDescent="0.25">
      <c r="A22" s="109" t="s">
        <v>120</v>
      </c>
      <c r="B22" s="33">
        <v>4.9625173955959646E-2</v>
      </c>
      <c r="C22" s="33">
        <v>6.1241560281060911E-2</v>
      </c>
      <c r="D22" s="33">
        <v>5.6493658348667021E-2</v>
      </c>
      <c r="E22" s="33">
        <v>0.14146670936034667</v>
      </c>
      <c r="F22" s="33">
        <v>0.32108603161591037</v>
      </c>
      <c r="G22" s="33">
        <v>0.36708382259973077</v>
      </c>
      <c r="H22" s="33">
        <v>0.75379579597143598</v>
      </c>
      <c r="I22" s="33">
        <v>1.1453675768555418</v>
      </c>
      <c r="J22" s="33">
        <v>1.426712080637679</v>
      </c>
      <c r="K22" s="33">
        <v>1.3200713240851438</v>
      </c>
      <c r="L22" s="33">
        <v>0.94103816437564447</v>
      </c>
      <c r="M22" s="33">
        <v>1.057040824924588</v>
      </c>
      <c r="N22" s="33">
        <v>1.0845555143270313</v>
      </c>
      <c r="O22" s="33">
        <v>0.95148693084959413</v>
      </c>
      <c r="P22" s="33">
        <v>0.82569918947345688</v>
      </c>
      <c r="Q22" s="33">
        <v>0.51256924480847321</v>
      </c>
      <c r="R22" s="33">
        <v>0.45579433229537891</v>
      </c>
      <c r="S22" s="33">
        <v>0.29710359176550832</v>
      </c>
      <c r="T22" s="33">
        <v>0.59333251882860172</v>
      </c>
      <c r="U22" s="33">
        <v>0.49233235435199474</v>
      </c>
      <c r="V22" s="33">
        <v>0.36574412485651936</v>
      </c>
      <c r="W22" s="33">
        <v>0.44804461880275048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3.3066031894788712</v>
      </c>
      <c r="C24" s="117">
        <f t="shared" si="7"/>
        <v>3.4076637632135753</v>
      </c>
      <c r="D24" s="117">
        <f t="shared" si="7"/>
        <v>3.3891703862030282</v>
      </c>
      <c r="E24" s="117">
        <f t="shared" si="7"/>
        <v>3.3038830445769101</v>
      </c>
      <c r="F24" s="117">
        <f t="shared" si="7"/>
        <v>2.9849136097082578</v>
      </c>
      <c r="G24" s="117">
        <f t="shared" si="7"/>
        <v>2.984439499623694</v>
      </c>
      <c r="H24" s="117">
        <f t="shared" si="7"/>
        <v>2.733373007799782</v>
      </c>
      <c r="I24" s="117">
        <f t="shared" si="7"/>
        <v>1.9820371861033856</v>
      </c>
      <c r="J24" s="117">
        <f t="shared" si="7"/>
        <v>1.877710314558819</v>
      </c>
      <c r="K24" s="117">
        <f t="shared" si="7"/>
        <v>1.9405181296965908</v>
      </c>
      <c r="L24" s="117">
        <f t="shared" si="7"/>
        <v>2.1335453453216795</v>
      </c>
      <c r="M24" s="117">
        <f t="shared" si="7"/>
        <v>2.3136606205733079</v>
      </c>
      <c r="N24" s="117">
        <f t="shared" si="7"/>
        <v>2.4424486311945719</v>
      </c>
      <c r="O24" s="117">
        <f t="shared" si="7"/>
        <v>2.1669629137360626</v>
      </c>
      <c r="P24" s="117">
        <f t="shared" si="7"/>
        <v>1.8789334343050057</v>
      </c>
      <c r="Q24" s="117">
        <f t="shared" si="7"/>
        <v>1.5720113884539504</v>
      </c>
      <c r="R24" s="117">
        <f t="shared" ref="R24:V24" si="8">R25+R28+R30+R39</f>
        <v>1.6975534258174296</v>
      </c>
      <c r="S24" s="117">
        <f t="shared" si="8"/>
        <v>1.7770240796127421</v>
      </c>
      <c r="T24" s="117">
        <f t="shared" si="8"/>
        <v>1.3600793324751521</v>
      </c>
      <c r="U24" s="117">
        <f t="shared" si="8"/>
        <v>1.4177813914416593</v>
      </c>
      <c r="V24" s="117">
        <f t="shared" si="8"/>
        <v>1.3365677717133877</v>
      </c>
      <c r="W24" s="117">
        <f t="shared" ref="W24" si="9">W25+W28+W30+W39</f>
        <v>1.3755565494584794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2.8926441505890428</v>
      </c>
      <c r="C25" s="122">
        <f t="shared" si="10"/>
        <v>2.9758880899257361</v>
      </c>
      <c r="D25" s="122">
        <f t="shared" si="10"/>
        <v>3.0264386870337288</v>
      </c>
      <c r="E25" s="122">
        <f t="shared" si="10"/>
        <v>2.9396176929387208</v>
      </c>
      <c r="F25" s="122">
        <f t="shared" si="10"/>
        <v>2.5965204839588814</v>
      </c>
      <c r="G25" s="122">
        <f t="shared" si="10"/>
        <v>2.6282986345431434</v>
      </c>
      <c r="H25" s="122">
        <f t="shared" si="10"/>
        <v>2.3728594791060509</v>
      </c>
      <c r="I25" s="122">
        <f t="shared" si="10"/>
        <v>1.7031696827835201</v>
      </c>
      <c r="J25" s="122">
        <f t="shared" si="10"/>
        <v>1.5656806956434113</v>
      </c>
      <c r="K25" s="122">
        <f t="shared" si="10"/>
        <v>1.6312181244247912</v>
      </c>
      <c r="L25" s="122">
        <f t="shared" si="10"/>
        <v>1.8820236329195015</v>
      </c>
      <c r="M25" s="122">
        <f t="shared" si="10"/>
        <v>2.0336087668555964</v>
      </c>
      <c r="N25" s="122">
        <f t="shared" si="10"/>
        <v>2.1456734669307305</v>
      </c>
      <c r="O25" s="122">
        <f t="shared" si="10"/>
        <v>1.9177679224922235</v>
      </c>
      <c r="P25" s="122">
        <f t="shared" si="10"/>
        <v>1.6387307951833558</v>
      </c>
      <c r="Q25" s="122">
        <f t="shared" si="10"/>
        <v>1.3746679795873873</v>
      </c>
      <c r="R25" s="122">
        <f t="shared" ref="R25:V25" si="11">SUM(R26:R27)</f>
        <v>1.5039774009866802</v>
      </c>
      <c r="S25" s="122">
        <f t="shared" si="11"/>
        <v>1.5983273140076959</v>
      </c>
      <c r="T25" s="122">
        <f t="shared" si="11"/>
        <v>1.1847793447787356</v>
      </c>
      <c r="U25" s="122">
        <f t="shared" si="11"/>
        <v>1.2565382931087514</v>
      </c>
      <c r="V25" s="122">
        <f t="shared" si="11"/>
        <v>1.1888997113215392</v>
      </c>
      <c r="W25" s="122">
        <f t="shared" ref="W25" si="12">SUM(W26:W27)</f>
        <v>1.1908351564823023</v>
      </c>
      <c r="DA25" s="130" t="s">
        <v>1760</v>
      </c>
    </row>
    <row r="26" spans="1:105" ht="12" customHeight="1" x14ac:dyDescent="0.25">
      <c r="A26" s="97" t="s">
        <v>74</v>
      </c>
      <c r="B26" s="98">
        <v>2.8274254198631716</v>
      </c>
      <c r="C26" s="98">
        <v>2.9100156622512574</v>
      </c>
      <c r="D26" s="98">
        <v>2.9608114525333451</v>
      </c>
      <c r="E26" s="98">
        <v>2.8771261167989226</v>
      </c>
      <c r="F26" s="98">
        <v>2.5421810487899466</v>
      </c>
      <c r="G26" s="98">
        <v>2.5741480280184579</v>
      </c>
      <c r="H26" s="98">
        <v>2.3244734365812456</v>
      </c>
      <c r="I26" s="98">
        <v>1.6691096697423728</v>
      </c>
      <c r="J26" s="98">
        <v>1.5346949303629864</v>
      </c>
      <c r="K26" s="98">
        <v>1.599369335620576</v>
      </c>
      <c r="L26" s="98">
        <v>1.845988403677298</v>
      </c>
      <c r="M26" s="98">
        <v>1.9950352881440905</v>
      </c>
      <c r="N26" s="98">
        <v>2.1053439541732519</v>
      </c>
      <c r="O26" s="98">
        <v>1.8820190173352056</v>
      </c>
      <c r="P26" s="98">
        <v>1.6086623432412073</v>
      </c>
      <c r="Q26" s="98">
        <v>1.3498680337749966</v>
      </c>
      <c r="R26" s="98">
        <v>1.4772980480698954</v>
      </c>
      <c r="S26" s="98">
        <v>1.5703421691193264</v>
      </c>
      <c r="T26" s="98">
        <v>1.1640729936675602</v>
      </c>
      <c r="U26" s="98">
        <v>1.2346285984048415</v>
      </c>
      <c r="V26" s="98">
        <v>1.1684520326552346</v>
      </c>
      <c r="W26" s="98">
        <v>1.1705939611979761</v>
      </c>
      <c r="DA26" s="63" t="s">
        <v>1761</v>
      </c>
    </row>
    <row r="27" spans="1:105" ht="12" customHeight="1" x14ac:dyDescent="0.25">
      <c r="A27" s="97" t="s">
        <v>53</v>
      </c>
      <c r="B27" s="98">
        <v>6.5218730725871088E-2</v>
      </c>
      <c r="C27" s="98">
        <v>6.5872427674478706E-2</v>
      </c>
      <c r="D27" s="98">
        <v>6.5627234500383713E-2</v>
      </c>
      <c r="E27" s="98">
        <v>6.2491576139798201E-2</v>
      </c>
      <c r="F27" s="98">
        <v>5.4339435168934871E-2</v>
      </c>
      <c r="G27" s="98">
        <v>5.4150606524685556E-2</v>
      </c>
      <c r="H27" s="98">
        <v>4.8386042524805127E-2</v>
      </c>
      <c r="I27" s="98">
        <v>3.4060013041147204E-2</v>
      </c>
      <c r="J27" s="98">
        <v>3.0985765280424956E-2</v>
      </c>
      <c r="K27" s="98">
        <v>3.1848788804215225E-2</v>
      </c>
      <c r="L27" s="98">
        <v>3.6035229242203454E-2</v>
      </c>
      <c r="M27" s="98">
        <v>3.8573478711506119E-2</v>
      </c>
      <c r="N27" s="98">
        <v>4.0329512757478751E-2</v>
      </c>
      <c r="O27" s="98">
        <v>3.5748905157017903E-2</v>
      </c>
      <c r="P27" s="98">
        <v>3.0068451942148581E-2</v>
      </c>
      <c r="Q27" s="98">
        <v>2.4799945812390575E-2</v>
      </c>
      <c r="R27" s="98">
        <v>2.6679352916784898E-2</v>
      </c>
      <c r="S27" s="98">
        <v>2.7985144888369458E-2</v>
      </c>
      <c r="T27" s="98">
        <v>2.0706351111175358E-2</v>
      </c>
      <c r="U27" s="98">
        <v>2.1909694703909841E-2</v>
      </c>
      <c r="V27" s="98">
        <v>2.0447678666304574E-2</v>
      </c>
      <c r="W27" s="98">
        <v>2.0241195284326129E-2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1.1016373448499046E-5</v>
      </c>
      <c r="C28" s="122">
        <f t="shared" si="13"/>
        <v>1.4625363711657991E-5</v>
      </c>
      <c r="D28" s="122">
        <f t="shared" si="13"/>
        <v>2.0586757970068352E-5</v>
      </c>
      <c r="E28" s="122">
        <f t="shared" si="13"/>
        <v>2.6301876362601815E-5</v>
      </c>
      <c r="F28" s="122">
        <f t="shared" si="13"/>
        <v>2.5713605571279444E-5</v>
      </c>
      <c r="G28" s="122">
        <f t="shared" si="13"/>
        <v>3.8000269451686958E-5</v>
      </c>
      <c r="H28" s="122">
        <f t="shared" si="13"/>
        <v>6.0646150833646322E-5</v>
      </c>
      <c r="I28" s="122">
        <f t="shared" si="13"/>
        <v>4.0703534252878312E-5</v>
      </c>
      <c r="J28" s="122">
        <f t="shared" si="13"/>
        <v>7.7626223421644973E-5</v>
      </c>
      <c r="K28" s="122">
        <f t="shared" si="13"/>
        <v>1.7277407999717988E-4</v>
      </c>
      <c r="L28" s="122">
        <f t="shared" si="13"/>
        <v>7.3432092037982108E-4</v>
      </c>
      <c r="M28" s="122">
        <f t="shared" si="13"/>
        <v>3.8063687671983134E-4</v>
      </c>
      <c r="N28" s="122">
        <f t="shared" si="13"/>
        <v>8.1857113617347867E-4</v>
      </c>
      <c r="O28" s="122">
        <f t="shared" si="13"/>
        <v>7.1667109100885854E-4</v>
      </c>
      <c r="P28" s="122">
        <f t="shared" si="13"/>
        <v>1.2649619523119764E-3</v>
      </c>
      <c r="Q28" s="122">
        <f t="shared" si="13"/>
        <v>1.018904895412462E-3</v>
      </c>
      <c r="R28" s="122">
        <f t="shared" si="13"/>
        <v>7.2530349718859612E-4</v>
      </c>
      <c r="S28" s="122">
        <f t="shared" si="13"/>
        <v>5.5663257537499043E-4</v>
      </c>
      <c r="T28" s="122">
        <f t="shared" si="13"/>
        <v>5.9810784101248357E-4</v>
      </c>
      <c r="U28" s="122">
        <f t="shared" si="13"/>
        <v>3.365126642756536E-4</v>
      </c>
      <c r="V28" s="122">
        <f t="shared" si="13"/>
        <v>1.6159838548772496E-4</v>
      </c>
      <c r="W28" s="122">
        <f t="shared" si="13"/>
        <v>1.1355252102886111E-4</v>
      </c>
      <c r="DA28" s="130" t="s">
        <v>1763</v>
      </c>
    </row>
    <row r="29" spans="1:105" ht="12" customHeight="1" x14ac:dyDescent="0.25">
      <c r="A29" s="97" t="s">
        <v>53</v>
      </c>
      <c r="B29" s="98">
        <v>1.1016373448499046E-5</v>
      </c>
      <c r="C29" s="98">
        <v>1.4625363711657991E-5</v>
      </c>
      <c r="D29" s="98">
        <v>2.0586757970068352E-5</v>
      </c>
      <c r="E29" s="98">
        <v>2.6301876362601815E-5</v>
      </c>
      <c r="F29" s="98">
        <v>2.5713605571279444E-5</v>
      </c>
      <c r="G29" s="98">
        <v>3.8000269451686958E-5</v>
      </c>
      <c r="H29" s="98">
        <v>6.0646150833646322E-5</v>
      </c>
      <c r="I29" s="98">
        <v>4.0703534252878312E-5</v>
      </c>
      <c r="J29" s="98">
        <v>7.7626223421644973E-5</v>
      </c>
      <c r="K29" s="98">
        <v>1.7277407999717988E-4</v>
      </c>
      <c r="L29" s="98">
        <v>7.3432092037982108E-4</v>
      </c>
      <c r="M29" s="98">
        <v>3.8063687671983134E-4</v>
      </c>
      <c r="N29" s="98">
        <v>8.1857113617347867E-4</v>
      </c>
      <c r="O29" s="98">
        <v>7.1667109100885854E-4</v>
      </c>
      <c r="P29" s="98">
        <v>1.2649619523119764E-3</v>
      </c>
      <c r="Q29" s="98">
        <v>1.018904895412462E-3</v>
      </c>
      <c r="R29" s="98">
        <v>7.2530349718859612E-4</v>
      </c>
      <c r="S29" s="98">
        <v>5.5663257537499043E-4</v>
      </c>
      <c r="T29" s="98">
        <v>5.9810784101248357E-4</v>
      </c>
      <c r="U29" s="98">
        <v>3.365126642756536E-4</v>
      </c>
      <c r="V29" s="98">
        <v>1.6159838548772496E-4</v>
      </c>
      <c r="W29" s="98">
        <v>1.1355252102886111E-4</v>
      </c>
      <c r="DA29" s="63" t="s">
        <v>1764</v>
      </c>
    </row>
    <row r="30" spans="1:105" ht="12" customHeight="1" x14ac:dyDescent="0.25">
      <c r="A30" s="121" t="s">
        <v>55</v>
      </c>
      <c r="B30" s="122">
        <v>0.15596901908482858</v>
      </c>
      <c r="C30" s="122">
        <v>0.17911857546570717</v>
      </c>
      <c r="D30" s="122">
        <v>0.13104913678538649</v>
      </c>
      <c r="E30" s="122">
        <v>0.13777311804064196</v>
      </c>
      <c r="F30" s="122">
        <v>0.17831795093937416</v>
      </c>
      <c r="G30" s="122">
        <v>0.1619988291444531</v>
      </c>
      <c r="H30" s="122">
        <v>0.17058431732298598</v>
      </c>
      <c r="I30" s="122">
        <v>0.12213097497364107</v>
      </c>
      <c r="J30" s="122">
        <v>0.1459483919687333</v>
      </c>
      <c r="K30" s="122">
        <v>0.15197431980501702</v>
      </c>
      <c r="L30" s="122">
        <v>0.11891266920733698</v>
      </c>
      <c r="M30" s="122">
        <v>0.13453892047794028</v>
      </c>
      <c r="N30" s="122">
        <v>0.14633074865843609</v>
      </c>
      <c r="O30" s="122">
        <v>0.1245590904163643</v>
      </c>
      <c r="P30" s="122">
        <v>0.1301465719481763</v>
      </c>
      <c r="Q30" s="122">
        <v>0.11760570265695802</v>
      </c>
      <c r="R30" s="122">
        <v>0.11684556441374847</v>
      </c>
      <c r="S30" s="122">
        <v>0.1117402293673234</v>
      </c>
      <c r="T30" s="122">
        <v>0.10099157693869532</v>
      </c>
      <c r="U30" s="122">
        <v>8.8482183988581792E-2</v>
      </c>
      <c r="V30" s="122">
        <v>8.4190548314480418E-2</v>
      </c>
      <c r="W30" s="122">
        <v>0.12302890107334001</v>
      </c>
      <c r="DA30" s="130" t="s">
        <v>1765</v>
      </c>
    </row>
    <row r="31" spans="1:105" ht="12" customHeight="1" x14ac:dyDescent="0.25">
      <c r="A31" s="97" t="s">
        <v>141</v>
      </c>
      <c r="B31" s="98">
        <v>5.4320923790319052E-3</v>
      </c>
      <c r="C31" s="98">
        <v>5.5267802678250055E-3</v>
      </c>
      <c r="D31" s="98">
        <v>5.3433833226932872E-3</v>
      </c>
      <c r="E31" s="98">
        <v>5.0530743938051598E-3</v>
      </c>
      <c r="F31" s="98">
        <v>4.2788666020285582E-3</v>
      </c>
      <c r="G31" s="98">
        <v>3.8387675294185202E-3</v>
      </c>
      <c r="H31" s="98">
        <v>2.8440506384693324E-3</v>
      </c>
      <c r="I31" s="98">
        <v>1.7870442238407346E-3</v>
      </c>
      <c r="J31" s="98">
        <v>1.4170860827079723E-3</v>
      </c>
      <c r="K31" s="98">
        <v>1.6247581062399932E-3</v>
      </c>
      <c r="L31" s="98">
        <v>1.5337321010108795E-3</v>
      </c>
      <c r="M31" s="98">
        <v>1.7520198216841025E-3</v>
      </c>
      <c r="N31" s="98">
        <v>1.7219293692284027E-3</v>
      </c>
      <c r="O31" s="98">
        <v>1.5795006017327957E-3</v>
      </c>
      <c r="P31" s="98">
        <v>1.4692205699860291E-3</v>
      </c>
      <c r="Q31" s="98">
        <v>1.2381562136844014E-3</v>
      </c>
      <c r="R31" s="98">
        <v>9.9532357563817536E-4</v>
      </c>
      <c r="S31" s="98">
        <v>9.1142223506818416E-4</v>
      </c>
      <c r="T31" s="98">
        <v>9.0635261081200614E-4</v>
      </c>
      <c r="U31" s="98">
        <v>8.5890594645496852E-4</v>
      </c>
      <c r="V31" s="98">
        <v>8.8555656409634702E-4</v>
      </c>
      <c r="W31" s="98">
        <v>1.6893049101617461E-3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0.15053692670579666</v>
      </c>
      <c r="C35" s="101">
        <v>0.17359179519788218</v>
      </c>
      <c r="D35" s="101">
        <v>0.12570575346269319</v>
      </c>
      <c r="E35" s="101">
        <v>0.13272004364683682</v>
      </c>
      <c r="F35" s="101">
        <v>0.17403908433734561</v>
      </c>
      <c r="G35" s="101">
        <v>0.15816006161503457</v>
      </c>
      <c r="H35" s="101">
        <v>0.16774026668451666</v>
      </c>
      <c r="I35" s="101">
        <v>0.12034393074980033</v>
      </c>
      <c r="J35" s="101">
        <v>0.14453130588602534</v>
      </c>
      <c r="K35" s="101">
        <v>0.15034956169877703</v>
      </c>
      <c r="L35" s="101">
        <v>0.1173789371063261</v>
      </c>
      <c r="M35" s="101">
        <v>0.13278690065625617</v>
      </c>
      <c r="N35" s="101">
        <v>0.14460881928920769</v>
      </c>
      <c r="O35" s="101">
        <v>0.1229795898146315</v>
      </c>
      <c r="P35" s="101">
        <v>0.12867735137819028</v>
      </c>
      <c r="Q35" s="101">
        <v>0.11636754644327361</v>
      </c>
      <c r="R35" s="101">
        <v>0.1158502408381103</v>
      </c>
      <c r="S35" s="101">
        <v>0.11082880713225522</v>
      </c>
      <c r="T35" s="101">
        <v>0.1000852243278833</v>
      </c>
      <c r="U35" s="101">
        <v>8.7623278042126829E-2</v>
      </c>
      <c r="V35" s="101">
        <v>8.3304991750384069E-2</v>
      </c>
      <c r="W35" s="101">
        <v>0.12133959616317827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1773</v>
      </c>
    </row>
    <row r="39" spans="1:105" ht="12" customHeight="1" x14ac:dyDescent="0.25">
      <c r="A39" s="121" t="s">
        <v>54</v>
      </c>
      <c r="B39" s="122">
        <v>0.25797900343155133</v>
      </c>
      <c r="C39" s="122">
        <v>0.25264247245842042</v>
      </c>
      <c r="D39" s="122">
        <v>0.23166197562594287</v>
      </c>
      <c r="E39" s="122">
        <v>0.22646593172118468</v>
      </c>
      <c r="F39" s="122">
        <v>0.21004946120443088</v>
      </c>
      <c r="G39" s="122">
        <v>0.1941040356666458</v>
      </c>
      <c r="H39" s="122">
        <v>0.18986856521991141</v>
      </c>
      <c r="I39" s="122">
        <v>0.15669582481197156</v>
      </c>
      <c r="J39" s="122">
        <v>0.16600360072325282</v>
      </c>
      <c r="K39" s="122">
        <v>0.15715291138678533</v>
      </c>
      <c r="L39" s="122">
        <v>0.1318747222744614</v>
      </c>
      <c r="M39" s="122">
        <v>0.14513229636305175</v>
      </c>
      <c r="N39" s="122">
        <v>0.14962584446923155</v>
      </c>
      <c r="O39" s="122">
        <v>0.12391922973646585</v>
      </c>
      <c r="P39" s="122">
        <v>0.10879110522116162</v>
      </c>
      <c r="Q39" s="122">
        <v>7.8718801314192344E-2</v>
      </c>
      <c r="R39" s="122">
        <v>7.6005156919812439E-2</v>
      </c>
      <c r="S39" s="122">
        <v>6.6399903662347992E-2</v>
      </c>
      <c r="T39" s="122">
        <v>7.3710302916708881E-2</v>
      </c>
      <c r="U39" s="122">
        <v>7.2424401680050404E-2</v>
      </c>
      <c r="V39" s="122">
        <v>6.3315913691880471E-2</v>
      </c>
      <c r="W39" s="122">
        <v>6.1578939381808084E-2</v>
      </c>
      <c r="DA39" s="130" t="s">
        <v>1774</v>
      </c>
    </row>
    <row r="40" spans="1:105" ht="12" customHeight="1" x14ac:dyDescent="0.25">
      <c r="A40" s="97" t="s">
        <v>50</v>
      </c>
      <c r="B40" s="98">
        <v>0.24385801897253842</v>
      </c>
      <c r="C40" s="98">
        <v>0.23613234657387849</v>
      </c>
      <c r="D40" s="98">
        <v>0.22148333851984944</v>
      </c>
      <c r="E40" s="98">
        <v>0.20652362777953115</v>
      </c>
      <c r="F40" s="98">
        <v>0.17179107852780498</v>
      </c>
      <c r="G40" s="98">
        <v>0.15678778691110737</v>
      </c>
      <c r="H40" s="98">
        <v>0.12582055641188089</v>
      </c>
      <c r="I40" s="98">
        <v>8.1600180250496271E-2</v>
      </c>
      <c r="J40" s="98">
        <v>7.397774059703964E-2</v>
      </c>
      <c r="K40" s="98">
        <v>7.2851423658129646E-2</v>
      </c>
      <c r="L40" s="98">
        <v>7.495811072838876E-2</v>
      </c>
      <c r="M40" s="98">
        <v>8.5267320933429328E-2</v>
      </c>
      <c r="N40" s="98">
        <v>8.8429843840019423E-2</v>
      </c>
      <c r="O40" s="98">
        <v>7.273038886151674E-2</v>
      </c>
      <c r="P40" s="98">
        <v>6.2419460196291306E-2</v>
      </c>
      <c r="Q40" s="98">
        <v>4.8319209380913518E-2</v>
      </c>
      <c r="R40" s="98">
        <v>4.9871971242065494E-2</v>
      </c>
      <c r="S40" s="98">
        <v>4.9844569578191403E-2</v>
      </c>
      <c r="T40" s="98">
        <v>4.2455907439312428E-2</v>
      </c>
      <c r="U40" s="98">
        <v>4.3649255274011596E-2</v>
      </c>
      <c r="V40" s="98">
        <v>3.5664498277242607E-2</v>
      </c>
      <c r="W40" s="98">
        <v>2.9109217928693077E-2</v>
      </c>
      <c r="DA40" s="63" t="s">
        <v>1775</v>
      </c>
    </row>
    <row r="41" spans="1:105" ht="12" customHeight="1" x14ac:dyDescent="0.25">
      <c r="A41" s="109" t="s">
        <v>120</v>
      </c>
      <c r="B41" s="33">
        <v>1.4120984459012907E-2</v>
      </c>
      <c r="C41" s="33">
        <v>1.6510125884541944E-2</v>
      </c>
      <c r="D41" s="33">
        <v>1.0178637106093428E-2</v>
      </c>
      <c r="E41" s="33">
        <v>1.9942303941653531E-2</v>
      </c>
      <c r="F41" s="33">
        <v>3.8258382676625909E-2</v>
      </c>
      <c r="G41" s="33">
        <v>3.7316248755538434E-2</v>
      </c>
      <c r="H41" s="33">
        <v>6.4048008808030507E-2</v>
      </c>
      <c r="I41" s="33">
        <v>7.5095644561475286E-2</v>
      </c>
      <c r="J41" s="33">
        <v>9.202586012621318E-2</v>
      </c>
      <c r="K41" s="33">
        <v>8.4301487728655686E-2</v>
      </c>
      <c r="L41" s="33">
        <v>5.6916611546072644E-2</v>
      </c>
      <c r="M41" s="33">
        <v>5.9864975429622429E-2</v>
      </c>
      <c r="N41" s="33">
        <v>6.1196000629212141E-2</v>
      </c>
      <c r="O41" s="33">
        <v>5.1188840874949106E-2</v>
      </c>
      <c r="P41" s="33">
        <v>4.6371645024870303E-2</v>
      </c>
      <c r="Q41" s="33">
        <v>3.0399591933278826E-2</v>
      </c>
      <c r="R41" s="33">
        <v>2.6133185677746949E-2</v>
      </c>
      <c r="S41" s="33">
        <v>1.6555334084156586E-2</v>
      </c>
      <c r="T41" s="33">
        <v>3.1254395477396446E-2</v>
      </c>
      <c r="U41" s="33">
        <v>2.8775146406038812E-2</v>
      </c>
      <c r="V41" s="33">
        <v>2.7651415414637871E-2</v>
      </c>
      <c r="W41" s="33">
        <v>3.2469721453115011E-2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0.59520770682989876</v>
      </c>
      <c r="H43" s="117">
        <f t="shared" si="14"/>
        <v>0.61459704032755702</v>
      </c>
      <c r="I43" s="117">
        <f t="shared" si="14"/>
        <v>0.64029456186663014</v>
      </c>
      <c r="J43" s="117">
        <f t="shared" si="14"/>
        <v>1.2803785255630868</v>
      </c>
      <c r="K43" s="117">
        <f t="shared" si="14"/>
        <v>1.9379757168637111</v>
      </c>
      <c r="L43" s="117">
        <f t="shared" si="14"/>
        <v>4.4090341270364188</v>
      </c>
      <c r="M43" s="117">
        <f t="shared" si="14"/>
        <v>5.1591562898379975</v>
      </c>
      <c r="N43" s="117">
        <f t="shared" si="14"/>
        <v>7.7011649986236108</v>
      </c>
      <c r="O43" s="117">
        <f t="shared" si="14"/>
        <v>6.5214050201117226</v>
      </c>
      <c r="P43" s="117">
        <f t="shared" si="14"/>
        <v>7.2268088805880391</v>
      </c>
      <c r="Q43" s="117">
        <f t="shared" si="14"/>
        <v>5.9760787184064048</v>
      </c>
      <c r="R43" s="117">
        <f t="shared" ref="R43:V43" si="15">R44+R47+R49+R58</f>
        <v>9.4797345652888936</v>
      </c>
      <c r="S43" s="117">
        <f t="shared" si="15"/>
        <v>12.834467470703636</v>
      </c>
      <c r="T43" s="117">
        <f t="shared" si="15"/>
        <v>15.361223061800464</v>
      </c>
      <c r="U43" s="117">
        <f t="shared" si="15"/>
        <v>15.009592161260079</v>
      </c>
      <c r="V43" s="117">
        <f t="shared" si="15"/>
        <v>15.631309368987852</v>
      </c>
      <c r="W43" s="117">
        <f t="shared" ref="W43" si="16">W44+W47+W49+W58</f>
        <v>18.246815349957348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0.53490361869368563</v>
      </c>
      <c r="H44" s="122">
        <f t="shared" si="17"/>
        <v>0.53494855521534002</v>
      </c>
      <c r="I44" s="122">
        <f t="shared" si="17"/>
        <v>0.54231246474020489</v>
      </c>
      <c r="J44" s="122">
        <f t="shared" si="17"/>
        <v>1.0900143875078949</v>
      </c>
      <c r="K44" s="122">
        <f t="shared" si="17"/>
        <v>1.6518906049258062</v>
      </c>
      <c r="L44" s="122">
        <f t="shared" si="17"/>
        <v>3.9179769913139664</v>
      </c>
      <c r="M44" s="122">
        <f t="shared" si="17"/>
        <v>4.4933793624589438</v>
      </c>
      <c r="N44" s="122">
        <f t="shared" si="17"/>
        <v>6.7970352743640419</v>
      </c>
      <c r="O44" s="122">
        <f t="shared" si="17"/>
        <v>5.7207036342893893</v>
      </c>
      <c r="P44" s="122">
        <f t="shared" si="17"/>
        <v>6.3249698794427829</v>
      </c>
      <c r="Q44" s="122">
        <f t="shared" si="17"/>
        <v>5.2140591766745228</v>
      </c>
      <c r="R44" s="122">
        <f t="shared" ref="R44:V44" si="18">SUM(R45:R46)</f>
        <v>8.3798370396584687</v>
      </c>
      <c r="S44" s="122">
        <f t="shared" si="18"/>
        <v>11.456257915861741</v>
      </c>
      <c r="T44" s="122">
        <f t="shared" si="18"/>
        <v>13.663494624522544</v>
      </c>
      <c r="U44" s="122">
        <f t="shared" si="18"/>
        <v>13.270814388959852</v>
      </c>
      <c r="V44" s="122">
        <f t="shared" si="18"/>
        <v>13.911451314319498</v>
      </c>
      <c r="W44" s="122">
        <f t="shared" ref="W44" si="19">SUM(W45:W46)</f>
        <v>15.908114810591346</v>
      </c>
      <c r="DA44" s="130" t="s">
        <v>1778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0.5238830462960794</v>
      </c>
      <c r="H45" s="98">
        <v>0.52404017915297663</v>
      </c>
      <c r="I45" s="98">
        <v>0.53146729187918951</v>
      </c>
      <c r="J45" s="98">
        <v>1.0684423453555032</v>
      </c>
      <c r="K45" s="98">
        <v>1.6196381953821708</v>
      </c>
      <c r="L45" s="98">
        <v>3.8429592303368301</v>
      </c>
      <c r="M45" s="98">
        <v>4.4081489700622143</v>
      </c>
      <c r="N45" s="98">
        <v>6.6692799914492502</v>
      </c>
      <c r="O45" s="98">
        <v>5.6140646143876225</v>
      </c>
      <c r="P45" s="98">
        <v>6.2089153978802498</v>
      </c>
      <c r="Q45" s="98">
        <v>5.1199940009635565</v>
      </c>
      <c r="R45" s="98">
        <v>8.2311854511309264</v>
      </c>
      <c r="S45" s="98">
        <v>11.255670067024932</v>
      </c>
      <c r="T45" s="98">
        <v>13.424698161410792</v>
      </c>
      <c r="U45" s="98">
        <v>13.039417149950918</v>
      </c>
      <c r="V45" s="98">
        <v>13.672190690779644</v>
      </c>
      <c r="W45" s="98">
        <v>15.637716966915116</v>
      </c>
      <c r="DA45" s="63" t="s">
        <v>1779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1.1020572397606187E-2</v>
      </c>
      <c r="H46" s="98">
        <v>1.0908376062363388E-2</v>
      </c>
      <c r="I46" s="98">
        <v>1.0845172861015417E-2</v>
      </c>
      <c r="J46" s="98">
        <v>2.1572042152391818E-2</v>
      </c>
      <c r="K46" s="98">
        <v>3.22524095436355E-2</v>
      </c>
      <c r="L46" s="98">
        <v>7.5017760977136513E-2</v>
      </c>
      <c r="M46" s="98">
        <v>8.5230392396729207E-2</v>
      </c>
      <c r="N46" s="98">
        <v>0.12775528291479182</v>
      </c>
      <c r="O46" s="98">
        <v>0.10663901990176713</v>
      </c>
      <c r="P46" s="98">
        <v>0.11605448156253334</v>
      </c>
      <c r="Q46" s="98">
        <v>9.4065175710965884E-2</v>
      </c>
      <c r="R46" s="98">
        <v>0.14865158852754223</v>
      </c>
      <c r="S46" s="98">
        <v>0.20058784883681008</v>
      </c>
      <c r="T46" s="98">
        <v>0.23879646311175184</v>
      </c>
      <c r="U46" s="98">
        <v>0.23139723900893422</v>
      </c>
      <c r="V46" s="98">
        <v>0.23926062353985506</v>
      </c>
      <c r="W46" s="98">
        <v>0.27039784367622971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3.0621447363766634E-5</v>
      </c>
      <c r="H47" s="122">
        <f t="shared" si="20"/>
        <v>1.690954657783717E-4</v>
      </c>
      <c r="I47" s="122">
        <f t="shared" si="20"/>
        <v>2.5334162770526626E-4</v>
      </c>
      <c r="J47" s="122">
        <f t="shared" si="20"/>
        <v>3.9531834640686768E-4</v>
      </c>
      <c r="K47" s="122">
        <f t="shared" si="20"/>
        <v>6.9805673389753266E-4</v>
      </c>
      <c r="L47" s="122">
        <f t="shared" si="20"/>
        <v>3.0371825745724025E-3</v>
      </c>
      <c r="M47" s="122">
        <f t="shared" si="20"/>
        <v>1.6069856421159451E-3</v>
      </c>
      <c r="N47" s="122">
        <f t="shared" si="20"/>
        <v>3.2448393161802719E-3</v>
      </c>
      <c r="O47" s="122">
        <f t="shared" si="20"/>
        <v>2.6816099507708654E-3</v>
      </c>
      <c r="P47" s="122">
        <f t="shared" si="20"/>
        <v>4.5992624805395125E-3</v>
      </c>
      <c r="Q47" s="122">
        <f t="shared" si="20"/>
        <v>4.0079649580445978E-3</v>
      </c>
      <c r="R47" s="122">
        <f t="shared" si="20"/>
        <v>3.879053847741338E-3</v>
      </c>
      <c r="S47" s="122">
        <f t="shared" si="20"/>
        <v>4.2676284798724724E-3</v>
      </c>
      <c r="T47" s="122">
        <f t="shared" si="20"/>
        <v>6.5380386706047474E-3</v>
      </c>
      <c r="U47" s="122">
        <f t="shared" si="20"/>
        <v>6.1401505563039721E-3</v>
      </c>
      <c r="V47" s="122">
        <f t="shared" si="20"/>
        <v>5.647046270226835E-3</v>
      </c>
      <c r="W47" s="122">
        <f t="shared" si="20"/>
        <v>1.1289760352255339E-2</v>
      </c>
      <c r="DA47" s="130" t="s">
        <v>1781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3.0621447363766634E-5</v>
      </c>
      <c r="H48" s="98">
        <v>1.690954657783717E-4</v>
      </c>
      <c r="I48" s="98">
        <v>2.5334162770526626E-4</v>
      </c>
      <c r="J48" s="98">
        <v>3.9531834640686768E-4</v>
      </c>
      <c r="K48" s="98">
        <v>6.9805673389753266E-4</v>
      </c>
      <c r="L48" s="98">
        <v>3.0371825745724025E-3</v>
      </c>
      <c r="M48" s="98">
        <v>1.6069856421159451E-3</v>
      </c>
      <c r="N48" s="98">
        <v>3.2448393161802719E-3</v>
      </c>
      <c r="O48" s="98">
        <v>2.6816099507708654E-3</v>
      </c>
      <c r="P48" s="98">
        <v>4.5992624805395125E-3</v>
      </c>
      <c r="Q48" s="98">
        <v>4.0079649580445978E-3</v>
      </c>
      <c r="R48" s="98">
        <v>3.879053847741338E-3</v>
      </c>
      <c r="S48" s="98">
        <v>4.2676284798724724E-3</v>
      </c>
      <c r="T48" s="98">
        <v>6.5380386706047474E-3</v>
      </c>
      <c r="U48" s="98">
        <v>6.1401505563039721E-3</v>
      </c>
      <c r="V48" s="98">
        <v>5.647046270226835E-3</v>
      </c>
      <c r="W48" s="98">
        <v>1.1289760352255339E-2</v>
      </c>
      <c r="DA48" s="63" t="s">
        <v>1782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3.3726229707135957E-2</v>
      </c>
      <c r="H49" s="122">
        <v>3.6036315282969286E-2</v>
      </c>
      <c r="I49" s="122">
        <v>3.5463697163209185E-2</v>
      </c>
      <c r="J49" s="122">
        <v>7.7361662071999557E-2</v>
      </c>
      <c r="K49" s="122">
        <v>0.11757393533093122</v>
      </c>
      <c r="L49" s="122">
        <v>0.25059386044073634</v>
      </c>
      <c r="M49" s="122">
        <v>0.31875063918813473</v>
      </c>
      <c r="N49" s="122">
        <v>0.4887055063971556</v>
      </c>
      <c r="O49" s="122">
        <v>0.40607250704893416</v>
      </c>
      <c r="P49" s="122">
        <v>0.49242980608671805</v>
      </c>
      <c r="Q49" s="122">
        <v>0.41408997444214352</v>
      </c>
      <c r="R49" s="122">
        <v>0.65721395585487941</v>
      </c>
      <c r="S49" s="122">
        <v>0.87258649084627404</v>
      </c>
      <c r="T49" s="122">
        <v>0.99379921799018844</v>
      </c>
      <c r="U49" s="122">
        <v>0.95224343160249125</v>
      </c>
      <c r="V49" s="122">
        <v>0.96741716527813515</v>
      </c>
      <c r="W49" s="122">
        <v>1.5431496951301686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3.2924202658179372E-2</v>
      </c>
      <c r="H50" s="98">
        <v>3.4587045070679064E-2</v>
      </c>
      <c r="I50" s="98">
        <v>3.3790291947236081E-2</v>
      </c>
      <c r="J50" s="98">
        <v>7.3950605296722899E-2</v>
      </c>
      <c r="K50" s="98">
        <v>0.11179887762939843</v>
      </c>
      <c r="L50" s="98">
        <v>0.24316307358405467</v>
      </c>
      <c r="M50" s="98">
        <v>0.30755941360742317</v>
      </c>
      <c r="N50" s="98">
        <v>0.47371119816495172</v>
      </c>
      <c r="O50" s="98">
        <v>0.39219282939736538</v>
      </c>
      <c r="P50" s="98">
        <v>0.47542153972357909</v>
      </c>
      <c r="Q50" s="98">
        <v>0.39625514183113264</v>
      </c>
      <c r="R50" s="98">
        <v>0.63434581593159944</v>
      </c>
      <c r="S50" s="98">
        <v>0.8449394303965414</v>
      </c>
      <c r="T50" s="98">
        <v>0.96221548460959783</v>
      </c>
      <c r="U50" s="98">
        <v>0.92191795985652025</v>
      </c>
      <c r="V50" s="98">
        <v>0.93778392307478808</v>
      </c>
      <c r="W50" s="98">
        <v>1.4981180940063885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8.0202704895658648E-4</v>
      </c>
      <c r="H54" s="101">
        <v>1.449270212290225E-3</v>
      </c>
      <c r="I54" s="101">
        <v>1.6734052159731057E-3</v>
      </c>
      <c r="J54" s="101">
        <v>3.4110567752766554E-3</v>
      </c>
      <c r="K54" s="101">
        <v>5.7750577015327955E-3</v>
      </c>
      <c r="L54" s="101">
        <v>7.4307868566816692E-3</v>
      </c>
      <c r="M54" s="101">
        <v>1.1191225580711553E-2</v>
      </c>
      <c r="N54" s="101">
        <v>1.4994308232203876E-2</v>
      </c>
      <c r="O54" s="101">
        <v>1.3879677651568801E-2</v>
      </c>
      <c r="P54" s="101">
        <v>1.7008266363138951E-2</v>
      </c>
      <c r="Q54" s="101">
        <v>1.7834832611010869E-2</v>
      </c>
      <c r="R54" s="101">
        <v>2.2868139923279972E-2</v>
      </c>
      <c r="S54" s="101">
        <v>2.764706044973261E-2</v>
      </c>
      <c r="T54" s="101">
        <v>3.1583733380590659E-2</v>
      </c>
      <c r="U54" s="101">
        <v>3.0325471745970993E-2</v>
      </c>
      <c r="V54" s="101">
        <v>2.9633242203347118E-2</v>
      </c>
      <c r="W54" s="101">
        <v>4.5031601123780185E-2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2.654723698171331E-2</v>
      </c>
      <c r="H58" s="122">
        <v>4.3443074363469392E-2</v>
      </c>
      <c r="I58" s="122">
        <v>6.226505833551077E-2</v>
      </c>
      <c r="J58" s="122">
        <v>0.11260715763678547</v>
      </c>
      <c r="K58" s="122">
        <v>0.16781311987307609</v>
      </c>
      <c r="L58" s="122">
        <v>0.23742609270714371</v>
      </c>
      <c r="M58" s="122">
        <v>0.34541930254880282</v>
      </c>
      <c r="N58" s="122">
        <v>0.4121793785462331</v>
      </c>
      <c r="O58" s="122">
        <v>0.39194726882262831</v>
      </c>
      <c r="P58" s="122">
        <v>0.40480993257799897</v>
      </c>
      <c r="Q58" s="122">
        <v>0.34392160233169417</v>
      </c>
      <c r="R58" s="122">
        <v>0.43880451592780345</v>
      </c>
      <c r="S58" s="122">
        <v>0.50135543551574757</v>
      </c>
      <c r="T58" s="122">
        <v>0.69739118061712602</v>
      </c>
      <c r="U58" s="122">
        <v>0.78039419014143041</v>
      </c>
      <c r="V58" s="122">
        <v>0.74679384311999153</v>
      </c>
      <c r="W58" s="122">
        <v>0.78426108388357874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1.4322366348677191E-2</v>
      </c>
      <c r="H59" s="98">
        <v>1.8852442101816646E-2</v>
      </c>
      <c r="I59" s="98">
        <v>1.7207671598625646E-2</v>
      </c>
      <c r="J59" s="98">
        <v>2.6702521577592061E-2</v>
      </c>
      <c r="K59" s="98">
        <v>7.6079018377160745E-2</v>
      </c>
      <c r="L59" s="98">
        <v>0.15728779256708331</v>
      </c>
      <c r="M59" s="98">
        <v>0.23349782674559588</v>
      </c>
      <c r="N59" s="98">
        <v>0.26551627470939171</v>
      </c>
      <c r="O59" s="98">
        <v>0.2347781286265356</v>
      </c>
      <c r="P59" s="98">
        <v>0.22736741335017893</v>
      </c>
      <c r="Q59" s="98">
        <v>0.21143649228196459</v>
      </c>
      <c r="R59" s="98">
        <v>0.28981434731195382</v>
      </c>
      <c r="S59" s="98">
        <v>0.38891029510256531</v>
      </c>
      <c r="T59" s="98">
        <v>0.43664242623973454</v>
      </c>
      <c r="U59" s="98">
        <v>0.50425679119673339</v>
      </c>
      <c r="V59" s="98">
        <v>0.446196198128604</v>
      </c>
      <c r="W59" s="98">
        <v>0.37874616959687391</v>
      </c>
      <c r="DA59" s="63" t="s">
        <v>1793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1.2224870633036117E-2</v>
      </c>
      <c r="H60" s="33">
        <v>2.4590632261652746E-2</v>
      </c>
      <c r="I60" s="33">
        <v>4.505738673688512E-2</v>
      </c>
      <c r="J60" s="33">
        <v>8.5904636059193407E-2</v>
      </c>
      <c r="K60" s="33">
        <v>9.1734101495915349E-2</v>
      </c>
      <c r="L60" s="33">
        <v>8.0138300140060389E-2</v>
      </c>
      <c r="M60" s="33">
        <v>0.11192147580320697</v>
      </c>
      <c r="N60" s="33">
        <v>0.14666310383684136</v>
      </c>
      <c r="O60" s="33">
        <v>0.15716914019609271</v>
      </c>
      <c r="P60" s="33">
        <v>0.17744251922782003</v>
      </c>
      <c r="Q60" s="33">
        <v>0.13248511004972957</v>
      </c>
      <c r="R60" s="33">
        <v>0.14899016861584963</v>
      </c>
      <c r="S60" s="33">
        <v>0.11244514041318227</v>
      </c>
      <c r="T60" s="33">
        <v>0.26074875437739153</v>
      </c>
      <c r="U60" s="33">
        <v>0.27613739894469702</v>
      </c>
      <c r="V60" s="33">
        <v>0.30059764499138752</v>
      </c>
      <c r="W60" s="33">
        <v>0.40551491428670483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50.358694294717992</v>
      </c>
      <c r="C62" s="117">
        <f t="shared" si="21"/>
        <v>52.588174057454935</v>
      </c>
      <c r="D62" s="117">
        <f t="shared" si="21"/>
        <v>54.594463724434888</v>
      </c>
      <c r="E62" s="117">
        <f t="shared" si="21"/>
        <v>59.420740358795427</v>
      </c>
      <c r="F62" s="117">
        <f t="shared" si="21"/>
        <v>65.651262200122375</v>
      </c>
      <c r="G62" s="117">
        <f t="shared" si="21"/>
        <v>70.889479196569496</v>
      </c>
      <c r="H62" s="117">
        <f t="shared" si="21"/>
        <v>75.296441704235747</v>
      </c>
      <c r="I62" s="117">
        <f t="shared" si="21"/>
        <v>80.717951675634168</v>
      </c>
      <c r="J62" s="117">
        <f t="shared" si="21"/>
        <v>81.549808873247073</v>
      </c>
      <c r="K62" s="117">
        <f t="shared" si="21"/>
        <v>82.745543562861116</v>
      </c>
      <c r="L62" s="117">
        <f t="shared" si="21"/>
        <v>92.13698409872373</v>
      </c>
      <c r="M62" s="117">
        <f t="shared" si="21"/>
        <v>85.916347992862839</v>
      </c>
      <c r="N62" s="117">
        <f t="shared" si="21"/>
        <v>82.226824858264195</v>
      </c>
      <c r="O62" s="117">
        <f t="shared" si="21"/>
        <v>76.626520343284227</v>
      </c>
      <c r="P62" s="117">
        <f t="shared" si="21"/>
        <v>75.637777407371615</v>
      </c>
      <c r="Q62" s="117">
        <f t="shared" si="21"/>
        <v>78.987178766567098</v>
      </c>
      <c r="R62" s="117">
        <f t="shared" ref="R62:V62" si="22">R63+R66+R68+R77</f>
        <v>96.042467099082415</v>
      </c>
      <c r="S62" s="117">
        <f t="shared" si="22"/>
        <v>104.10783127842127</v>
      </c>
      <c r="T62" s="117">
        <f t="shared" si="22"/>
        <v>114.14153382633609</v>
      </c>
      <c r="U62" s="117">
        <f t="shared" si="22"/>
        <v>113.87225245050271</v>
      </c>
      <c r="V62" s="117">
        <f t="shared" si="22"/>
        <v>126.03394766228294</v>
      </c>
      <c r="W62" s="117">
        <f t="shared" ref="W62" si="23">W63+W66+W68+W77</f>
        <v>162.00980128180854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43.963978741213452</v>
      </c>
      <c r="C63" s="122">
        <f t="shared" si="24"/>
        <v>46.066997107098267</v>
      </c>
      <c r="D63" s="122">
        <f t="shared" si="24"/>
        <v>48.465260617401562</v>
      </c>
      <c r="E63" s="122">
        <f t="shared" si="24"/>
        <v>52.507186554232796</v>
      </c>
      <c r="F63" s="122">
        <f t="shared" si="24"/>
        <v>57.429612300890582</v>
      </c>
      <c r="G63" s="122">
        <f t="shared" si="24"/>
        <v>62.126309405425907</v>
      </c>
      <c r="H63" s="122">
        <f t="shared" si="24"/>
        <v>65.666452191002364</v>
      </c>
      <c r="I63" s="122">
        <f t="shared" si="24"/>
        <v>70.548425600735328</v>
      </c>
      <c r="J63" s="122">
        <f t="shared" si="24"/>
        <v>70.560106887774921</v>
      </c>
      <c r="K63" s="122">
        <f t="shared" si="24"/>
        <v>72.016211468904672</v>
      </c>
      <c r="L63" s="122">
        <f t="shared" si="24"/>
        <v>81.599393534040928</v>
      </c>
      <c r="M63" s="122">
        <f t="shared" si="24"/>
        <v>75.033975180456707</v>
      </c>
      <c r="N63" s="122">
        <f t="shared" si="24"/>
        <v>71.794762019520135</v>
      </c>
      <c r="O63" s="122">
        <f t="shared" si="24"/>
        <v>67.371496260670853</v>
      </c>
      <c r="P63" s="122">
        <f t="shared" si="24"/>
        <v>66.087889813191794</v>
      </c>
      <c r="Q63" s="122">
        <f t="shared" si="24"/>
        <v>69.709431843789361</v>
      </c>
      <c r="R63" s="122">
        <f t="shared" ref="R63:V63" si="25">SUM(R64:R65)</f>
        <v>84.980602805819487</v>
      </c>
      <c r="S63" s="122">
        <f t="shared" si="25"/>
        <v>92.745341763403616</v>
      </c>
      <c r="T63" s="122">
        <f t="shared" si="25"/>
        <v>101.24575003848962</v>
      </c>
      <c r="U63" s="122">
        <f t="shared" si="25"/>
        <v>100.76134870131816</v>
      </c>
      <c r="V63" s="122">
        <f t="shared" si="25"/>
        <v>112.15642738896662</v>
      </c>
      <c r="W63" s="122">
        <f t="shared" ref="W63" si="26">SUM(W64:W65)</f>
        <v>141.09608453297579</v>
      </c>
      <c r="DA63" s="130" t="s">
        <v>1796</v>
      </c>
    </row>
    <row r="64" spans="1:105" ht="12" customHeight="1" x14ac:dyDescent="0.25">
      <c r="A64" s="97" t="s">
        <v>217</v>
      </c>
      <c r="B64" s="98">
        <v>42.972749007484452</v>
      </c>
      <c r="C64" s="98">
        <v>45.04728640447118</v>
      </c>
      <c r="D64" s="98">
        <v>47.414308870952063</v>
      </c>
      <c r="E64" s="98">
        <v>51.390967647834742</v>
      </c>
      <c r="F64" s="98">
        <v>56.22773744040682</v>
      </c>
      <c r="G64" s="98">
        <v>60.846326495101543</v>
      </c>
      <c r="H64" s="98">
        <v>64.327418094738078</v>
      </c>
      <c r="I64" s="98">
        <v>69.137597120001459</v>
      </c>
      <c r="J64" s="98">
        <v>69.163679815339307</v>
      </c>
      <c r="K64" s="98">
        <v>70.610127834098549</v>
      </c>
      <c r="L64" s="98">
        <v>80.037004624257392</v>
      </c>
      <c r="M64" s="98">
        <v>73.610731195952113</v>
      </c>
      <c r="N64" s="98">
        <v>70.445326601964183</v>
      </c>
      <c r="O64" s="98">
        <v>66.115631459793789</v>
      </c>
      <c r="P64" s="98">
        <v>64.875268103362004</v>
      </c>
      <c r="Q64" s="98">
        <v>68.451826256105988</v>
      </c>
      <c r="R64" s="98">
        <v>83.473115065744295</v>
      </c>
      <c r="S64" s="98">
        <v>91.121461720671832</v>
      </c>
      <c r="T64" s="98">
        <v>99.476281269431368</v>
      </c>
      <c r="U64" s="98">
        <v>99.004418251917983</v>
      </c>
      <c r="V64" s="98">
        <v>110.22746856613949</v>
      </c>
      <c r="W64" s="98">
        <v>138.69780683237266</v>
      </c>
      <c r="DA64" s="63" t="s">
        <v>1797</v>
      </c>
    </row>
    <row r="65" spans="1:105" ht="12" customHeight="1" x14ac:dyDescent="0.25">
      <c r="A65" s="97" t="s">
        <v>53</v>
      </c>
      <c r="B65" s="98">
        <v>0.99122973372899825</v>
      </c>
      <c r="C65" s="98">
        <v>1.0197107026270864</v>
      </c>
      <c r="D65" s="98">
        <v>1.0509517464494984</v>
      </c>
      <c r="E65" s="98">
        <v>1.1162189063980537</v>
      </c>
      <c r="F65" s="98">
        <v>1.2018748604837608</v>
      </c>
      <c r="G65" s="98">
        <v>1.2799829103243654</v>
      </c>
      <c r="H65" s="98">
        <v>1.3390340962642897</v>
      </c>
      <c r="I65" s="98">
        <v>1.4108284807338627</v>
      </c>
      <c r="J65" s="98">
        <v>1.3964270724356176</v>
      </c>
      <c r="K65" s="98">
        <v>1.4060836348061281</v>
      </c>
      <c r="L65" s="98">
        <v>1.5623889097835293</v>
      </c>
      <c r="M65" s="98">
        <v>1.4232439845045914</v>
      </c>
      <c r="N65" s="98">
        <v>1.3494354175559466</v>
      </c>
      <c r="O65" s="98">
        <v>1.2558648008770594</v>
      </c>
      <c r="P65" s="98">
        <v>1.2126217098297878</v>
      </c>
      <c r="Q65" s="98">
        <v>1.2576055876833729</v>
      </c>
      <c r="R65" s="98">
        <v>1.5074877400751983</v>
      </c>
      <c r="S65" s="98">
        <v>1.6238800427317832</v>
      </c>
      <c r="T65" s="98">
        <v>1.7694687690582453</v>
      </c>
      <c r="U65" s="98">
        <v>1.7569304494001694</v>
      </c>
      <c r="V65" s="98">
        <v>1.9289588228271297</v>
      </c>
      <c r="W65" s="98">
        <v>2.3982777006031384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1.6524560172748566E-4</v>
      </c>
      <c r="C66" s="122">
        <f t="shared" si="27"/>
        <v>2.0475509196321191E-4</v>
      </c>
      <c r="D66" s="122">
        <f t="shared" si="27"/>
        <v>2.6762785361088856E-4</v>
      </c>
      <c r="E66" s="122">
        <f t="shared" si="27"/>
        <v>7.087140805847878E-4</v>
      </c>
      <c r="F66" s="122">
        <f t="shared" si="27"/>
        <v>1.5851123192925295E-3</v>
      </c>
      <c r="G66" s="122">
        <f t="shared" si="27"/>
        <v>3.3421895007727837E-3</v>
      </c>
      <c r="H66" s="122">
        <f t="shared" si="27"/>
        <v>9.3315854962780359E-3</v>
      </c>
      <c r="I66" s="122">
        <f t="shared" si="27"/>
        <v>1.0283103867810159E-2</v>
      </c>
      <c r="J66" s="122">
        <f t="shared" si="27"/>
        <v>1.2187008345555419E-2</v>
      </c>
      <c r="K66" s="122">
        <f t="shared" si="27"/>
        <v>1.5004905297972042E-2</v>
      </c>
      <c r="L66" s="122">
        <f t="shared" si="27"/>
        <v>4.4772831456953419E-2</v>
      </c>
      <c r="M66" s="122">
        <f t="shared" si="27"/>
        <v>1.8748913716303731E-2</v>
      </c>
      <c r="N66" s="122">
        <f t="shared" si="27"/>
        <v>2.9710279331599913E-2</v>
      </c>
      <c r="O66" s="122">
        <f t="shared" si="27"/>
        <v>2.0469944985721533E-2</v>
      </c>
      <c r="P66" s="122">
        <f t="shared" si="27"/>
        <v>3.3246288328246346E-2</v>
      </c>
      <c r="Q66" s="122">
        <f t="shared" si="27"/>
        <v>3.0215267877462541E-2</v>
      </c>
      <c r="R66" s="122">
        <f t="shared" si="27"/>
        <v>3.116666816396272E-2</v>
      </c>
      <c r="S66" s="122">
        <f t="shared" si="27"/>
        <v>3.5156218269941607E-2</v>
      </c>
      <c r="T66" s="122">
        <f t="shared" si="27"/>
        <v>5.2982996340919117E-2</v>
      </c>
      <c r="U66" s="122">
        <f t="shared" si="27"/>
        <v>5.0117567552326034E-2</v>
      </c>
      <c r="V66" s="122">
        <f t="shared" si="27"/>
        <v>4.743353120825311E-2</v>
      </c>
      <c r="W66" s="122">
        <f t="shared" si="27"/>
        <v>9.999599993787113E-2</v>
      </c>
      <c r="DA66" s="130" t="s">
        <v>1799</v>
      </c>
    </row>
    <row r="67" spans="1:105" ht="12" customHeight="1" x14ac:dyDescent="0.25">
      <c r="A67" s="97" t="s">
        <v>53</v>
      </c>
      <c r="B67" s="98">
        <v>1.6524560172748566E-4</v>
      </c>
      <c r="C67" s="98">
        <v>2.0475509196321191E-4</v>
      </c>
      <c r="D67" s="98">
        <v>2.6762785361088856E-4</v>
      </c>
      <c r="E67" s="98">
        <v>7.087140805847878E-4</v>
      </c>
      <c r="F67" s="98">
        <v>1.5851123192925295E-3</v>
      </c>
      <c r="G67" s="98">
        <v>3.3421895007727837E-3</v>
      </c>
      <c r="H67" s="98">
        <v>9.3315854962780359E-3</v>
      </c>
      <c r="I67" s="98">
        <v>1.0283103867810159E-2</v>
      </c>
      <c r="J67" s="98">
        <v>1.2187008345555419E-2</v>
      </c>
      <c r="K67" s="98">
        <v>1.5004905297972042E-2</v>
      </c>
      <c r="L67" s="98">
        <v>4.4772831456953419E-2</v>
      </c>
      <c r="M67" s="98">
        <v>1.8748913716303731E-2</v>
      </c>
      <c r="N67" s="98">
        <v>2.9710279331599913E-2</v>
      </c>
      <c r="O67" s="98">
        <v>2.0469944985721533E-2</v>
      </c>
      <c r="P67" s="98">
        <v>3.3246288328246346E-2</v>
      </c>
      <c r="Q67" s="98">
        <v>3.0215267877462541E-2</v>
      </c>
      <c r="R67" s="98">
        <v>3.116666816396272E-2</v>
      </c>
      <c r="S67" s="98">
        <v>3.5156218269941607E-2</v>
      </c>
      <c r="T67" s="98">
        <v>5.2982996340919117E-2</v>
      </c>
      <c r="U67" s="98">
        <v>5.0117567552326034E-2</v>
      </c>
      <c r="V67" s="98">
        <v>4.743353120825311E-2</v>
      </c>
      <c r="W67" s="98">
        <v>9.999599993787113E-2</v>
      </c>
      <c r="DA67" s="63" t="s">
        <v>1800</v>
      </c>
    </row>
    <row r="68" spans="1:105" ht="12" customHeight="1" x14ac:dyDescent="0.25">
      <c r="A68" s="121" t="s">
        <v>55</v>
      </c>
      <c r="B68" s="122">
        <v>2.4422539032920567</v>
      </c>
      <c r="C68" s="122">
        <v>2.5911439573752899</v>
      </c>
      <c r="D68" s="122">
        <v>2.436860443321974</v>
      </c>
      <c r="E68" s="122">
        <v>2.8262786690400326</v>
      </c>
      <c r="F68" s="122">
        <v>3.6365543460641439</v>
      </c>
      <c r="G68" s="122">
        <v>3.9622425383394106</v>
      </c>
      <c r="H68" s="122">
        <v>4.4171534527627649</v>
      </c>
      <c r="I68" s="122">
        <v>4.5426968037099469</v>
      </c>
      <c r="J68" s="122">
        <v>4.9690621470219023</v>
      </c>
      <c r="K68" s="122">
        <v>5.0703053551209241</v>
      </c>
      <c r="L68" s="122">
        <v>5.2208415079211594</v>
      </c>
      <c r="M68" s="122">
        <v>5.3140360988860094</v>
      </c>
      <c r="N68" s="122">
        <v>5.1904069936572759</v>
      </c>
      <c r="O68" s="122">
        <v>4.7803727363597019</v>
      </c>
      <c r="P68" s="122">
        <v>5.1529481191498849</v>
      </c>
      <c r="Q68" s="122">
        <v>5.4985937593338488</v>
      </c>
      <c r="R68" s="122">
        <v>6.6680821289531886</v>
      </c>
      <c r="S68" s="122">
        <v>7.0863517223463113</v>
      </c>
      <c r="T68" s="122">
        <v>7.3831739403058911</v>
      </c>
      <c r="U68" s="122">
        <v>7.242366595150556</v>
      </c>
      <c r="V68" s="122">
        <v>7.8145344024500636</v>
      </c>
      <c r="W68" s="122">
        <v>13.690076474239449</v>
      </c>
      <c r="DA68" s="130" t="s">
        <v>1801</v>
      </c>
    </row>
    <row r="69" spans="1:105" ht="12" customHeight="1" x14ac:dyDescent="0.25">
      <c r="A69" s="97" t="s">
        <v>134</v>
      </c>
      <c r="B69" s="98">
        <v>2.3356382833779028</v>
      </c>
      <c r="C69" s="98">
        <v>2.4676231931370922</v>
      </c>
      <c r="D69" s="98">
        <v>2.3467332226363542</v>
      </c>
      <c r="E69" s="98">
        <v>2.7287271412487666</v>
      </c>
      <c r="F69" s="98">
        <v>3.498689435864601</v>
      </c>
      <c r="G69" s="98">
        <v>3.8229254584995713</v>
      </c>
      <c r="H69" s="98">
        <v>4.2431137991142993</v>
      </c>
      <c r="I69" s="98">
        <v>4.3912469912637455</v>
      </c>
      <c r="J69" s="98">
        <v>4.7790321430452174</v>
      </c>
      <c r="K69" s="98">
        <v>4.8674242362503222</v>
      </c>
      <c r="L69" s="98">
        <v>5.0606915894960123</v>
      </c>
      <c r="M69" s="98">
        <v>5.1339207377805964</v>
      </c>
      <c r="N69" s="98">
        <v>5.0036401026174122</v>
      </c>
      <c r="O69" s="98">
        <v>4.6179844307377005</v>
      </c>
      <c r="P69" s="98">
        <v>4.9685562056685546</v>
      </c>
      <c r="Q69" s="98">
        <v>5.3142270378750034</v>
      </c>
      <c r="R69" s="98">
        <v>6.4636900306573493</v>
      </c>
      <c r="S69" s="98">
        <v>6.8655686314749085</v>
      </c>
      <c r="T69" s="98">
        <v>7.1413382412919511</v>
      </c>
      <c r="U69" s="98">
        <v>7.0029393512734401</v>
      </c>
      <c r="V69" s="98">
        <v>7.564616020398593</v>
      </c>
      <c r="W69" s="98">
        <v>13.286120695382849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1805</v>
      </c>
    </row>
    <row r="73" spans="1:105" ht="12" customHeight="1" x14ac:dyDescent="0.25">
      <c r="A73" s="106" t="s">
        <v>122</v>
      </c>
      <c r="B73" s="101">
        <v>0.10661561991415386</v>
      </c>
      <c r="C73" s="101">
        <v>0.12352076423819786</v>
      </c>
      <c r="D73" s="101">
        <v>9.0127220685619638E-2</v>
      </c>
      <c r="E73" s="101">
        <v>9.7551527791266038E-2</v>
      </c>
      <c r="F73" s="101">
        <v>0.13786491019954297</v>
      </c>
      <c r="G73" s="101">
        <v>0.13931707983983949</v>
      </c>
      <c r="H73" s="101">
        <v>0.17403965364846521</v>
      </c>
      <c r="I73" s="101">
        <v>0.15144981244620168</v>
      </c>
      <c r="J73" s="101">
        <v>0.19003000397668529</v>
      </c>
      <c r="K73" s="101">
        <v>0.20288111887060145</v>
      </c>
      <c r="L73" s="101">
        <v>0.1601499184251472</v>
      </c>
      <c r="M73" s="101">
        <v>0.18011536110541326</v>
      </c>
      <c r="N73" s="101">
        <v>0.1867668910398638</v>
      </c>
      <c r="O73" s="101">
        <v>0.16238830562200171</v>
      </c>
      <c r="P73" s="101">
        <v>0.18439191348133063</v>
      </c>
      <c r="Q73" s="101">
        <v>0.1843667214588452</v>
      </c>
      <c r="R73" s="101">
        <v>0.20439209829583974</v>
      </c>
      <c r="S73" s="101">
        <v>0.22078309087140299</v>
      </c>
      <c r="T73" s="101">
        <v>0.24183569901393992</v>
      </c>
      <c r="U73" s="101">
        <v>0.23942724387711598</v>
      </c>
      <c r="V73" s="101">
        <v>0.24991838205147063</v>
      </c>
      <c r="W73" s="101">
        <v>0.4039557788566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1809</v>
      </c>
    </row>
    <row r="77" spans="1:105" ht="12" customHeight="1" x14ac:dyDescent="0.25">
      <c r="A77" s="121" t="s">
        <v>54</v>
      </c>
      <c r="B77" s="122">
        <v>3.9522964046107574</v>
      </c>
      <c r="C77" s="122">
        <v>3.9298282378894172</v>
      </c>
      <c r="D77" s="122">
        <v>3.6920750358577443</v>
      </c>
      <c r="E77" s="122">
        <v>4.0865664214420176</v>
      </c>
      <c r="F77" s="122">
        <v>4.5835104408483609</v>
      </c>
      <c r="G77" s="122">
        <v>4.7975850633034014</v>
      </c>
      <c r="H77" s="122">
        <v>5.203504474974336</v>
      </c>
      <c r="I77" s="122">
        <v>5.6165461673210846</v>
      </c>
      <c r="J77" s="122">
        <v>6.0084528301046989</v>
      </c>
      <c r="K77" s="122">
        <v>5.6440218335375434</v>
      </c>
      <c r="L77" s="122">
        <v>5.2719762253046847</v>
      </c>
      <c r="M77" s="122">
        <v>5.5495877998038168</v>
      </c>
      <c r="N77" s="122">
        <v>5.2119455657551894</v>
      </c>
      <c r="O77" s="122">
        <v>4.4541814012679568</v>
      </c>
      <c r="P77" s="122">
        <v>4.3636931867016973</v>
      </c>
      <c r="Q77" s="122">
        <v>3.7489378955664332</v>
      </c>
      <c r="R77" s="122">
        <v>4.3626154961457768</v>
      </c>
      <c r="S77" s="122">
        <v>4.2409815744014043</v>
      </c>
      <c r="T77" s="122">
        <v>5.459626851199662</v>
      </c>
      <c r="U77" s="122">
        <v>5.8184195864816841</v>
      </c>
      <c r="V77" s="122">
        <v>6.0155523396579946</v>
      </c>
      <c r="W77" s="122">
        <v>7.1236442746554101</v>
      </c>
      <c r="DA77" s="130" t="s">
        <v>1810</v>
      </c>
    </row>
    <row r="78" spans="1:105" ht="12" customHeight="1" x14ac:dyDescent="0.25">
      <c r="A78" s="97" t="s">
        <v>192</v>
      </c>
      <c r="B78" s="98">
        <v>3.8180553575458553</v>
      </c>
      <c r="C78" s="98">
        <v>3.769790084315257</v>
      </c>
      <c r="D78" s="98">
        <v>3.6136461923044609</v>
      </c>
      <c r="E78" s="98">
        <v>3.9815919089605947</v>
      </c>
      <c r="F78" s="98">
        <v>4.4515390162843902</v>
      </c>
      <c r="G78" s="98">
        <v>4.704243785873258</v>
      </c>
      <c r="H78" s="98">
        <v>5.0837926096583814</v>
      </c>
      <c r="I78" s="98">
        <v>5.4698283575231272</v>
      </c>
      <c r="J78" s="98">
        <v>5.8416235368882941</v>
      </c>
      <c r="K78" s="98">
        <v>5.476934720098555</v>
      </c>
      <c r="L78" s="98">
        <v>5.1423970360741587</v>
      </c>
      <c r="M78" s="98">
        <v>5.3969027257241979</v>
      </c>
      <c r="N78" s="98">
        <v>5.0556085704991922</v>
      </c>
      <c r="O78" s="98">
        <v>4.3113039637446073</v>
      </c>
      <c r="P78" s="98">
        <v>4.2084506982128245</v>
      </c>
      <c r="Q78" s="98">
        <v>3.6169881990732584</v>
      </c>
      <c r="R78" s="98">
        <v>4.2272698387144247</v>
      </c>
      <c r="S78" s="98">
        <v>4.1486614550696226</v>
      </c>
      <c r="T78" s="98">
        <v>5.2547197972498259</v>
      </c>
      <c r="U78" s="98">
        <v>5.624967397390483</v>
      </c>
      <c r="V78" s="98">
        <v>5.8352128665447855</v>
      </c>
      <c r="W78" s="98">
        <v>6.9046144195352648</v>
      </c>
      <c r="DA78" s="63" t="s">
        <v>1811</v>
      </c>
    </row>
    <row r="79" spans="1:105" ht="12" customHeight="1" x14ac:dyDescent="0.25">
      <c r="A79" s="109" t="s">
        <v>120</v>
      </c>
      <c r="B79" s="33">
        <v>0.13424104706490192</v>
      </c>
      <c r="C79" s="33">
        <v>0.16003815357415996</v>
      </c>
      <c r="D79" s="33">
        <v>7.8428843553283223E-2</v>
      </c>
      <c r="E79" s="33">
        <v>0.10497451248142263</v>
      </c>
      <c r="F79" s="33">
        <v>0.13197142456397093</v>
      </c>
      <c r="G79" s="33">
        <v>9.3341277430143171E-2</v>
      </c>
      <c r="H79" s="33">
        <v>0.11971186531595447</v>
      </c>
      <c r="I79" s="33">
        <v>0.14671780979795712</v>
      </c>
      <c r="J79" s="33">
        <v>0.16682929321640461</v>
      </c>
      <c r="K79" s="33">
        <v>0.16708711343898866</v>
      </c>
      <c r="L79" s="33">
        <v>0.12957918923052578</v>
      </c>
      <c r="M79" s="33">
        <v>0.15268507407961893</v>
      </c>
      <c r="N79" s="33">
        <v>0.15633699525599704</v>
      </c>
      <c r="O79" s="33">
        <v>0.14287743752334972</v>
      </c>
      <c r="P79" s="33">
        <v>0.15524248848887265</v>
      </c>
      <c r="Q79" s="33">
        <v>0.13194969649317492</v>
      </c>
      <c r="R79" s="33">
        <v>0.13534565743135185</v>
      </c>
      <c r="S79" s="33">
        <v>9.2320119331781733E-2</v>
      </c>
      <c r="T79" s="33">
        <v>0.20490705394983566</v>
      </c>
      <c r="U79" s="33">
        <v>0.19345218909120079</v>
      </c>
      <c r="V79" s="33">
        <v>0.18033947311320908</v>
      </c>
      <c r="W79" s="33">
        <v>0.21902985512014528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238.22625629459756</v>
      </c>
      <c r="C81" s="117">
        <f t="shared" si="28"/>
        <v>245.8016392594256</v>
      </c>
      <c r="D81" s="117">
        <f t="shared" si="28"/>
        <v>242.77811085598606</v>
      </c>
      <c r="E81" s="117">
        <f t="shared" si="28"/>
        <v>250.28339018228974</v>
      </c>
      <c r="F81" s="117">
        <f t="shared" si="28"/>
        <v>262.43478555965572</v>
      </c>
      <c r="G81" s="117">
        <f t="shared" si="28"/>
        <v>276.17861117959399</v>
      </c>
      <c r="H81" s="117">
        <f t="shared" si="28"/>
        <v>295.8066857461352</v>
      </c>
      <c r="I81" s="117">
        <f t="shared" si="28"/>
        <v>291.49204336950049</v>
      </c>
      <c r="J81" s="117">
        <f t="shared" si="28"/>
        <v>316.54295115558108</v>
      </c>
      <c r="K81" s="117">
        <f t="shared" si="28"/>
        <v>331.06628541955229</v>
      </c>
      <c r="L81" s="117">
        <f t="shared" si="28"/>
        <v>333.147746644444</v>
      </c>
      <c r="M81" s="117">
        <f t="shared" si="28"/>
        <v>337.42604578660621</v>
      </c>
      <c r="N81" s="117">
        <f t="shared" si="28"/>
        <v>352.83895243591246</v>
      </c>
      <c r="O81" s="117">
        <f t="shared" si="28"/>
        <v>348.97504106700939</v>
      </c>
      <c r="P81" s="117">
        <f t="shared" si="28"/>
        <v>331.35667097351302</v>
      </c>
      <c r="Q81" s="117">
        <f t="shared" si="28"/>
        <v>318.54128045909437</v>
      </c>
      <c r="R81" s="117">
        <f t="shared" ref="R81:V81" si="29">R82+R85+R87+R100</f>
        <v>315.86149287480873</v>
      </c>
      <c r="S81" s="117">
        <f t="shared" si="29"/>
        <v>308.71286684105604</v>
      </c>
      <c r="T81" s="117">
        <f t="shared" si="29"/>
        <v>320.62421978658739</v>
      </c>
      <c r="U81" s="117">
        <f t="shared" si="29"/>
        <v>313.4947721480134</v>
      </c>
      <c r="V81" s="117">
        <f t="shared" si="29"/>
        <v>315.47362478903233</v>
      </c>
      <c r="W81" s="117">
        <f t="shared" ref="W81" si="30">W82+W85+W87+W100</f>
        <v>324.93883312111768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208.02613413635063</v>
      </c>
      <c r="C82" s="122">
        <f t="shared" si="31"/>
        <v>215.57116987829536</v>
      </c>
      <c r="D82" s="122">
        <f t="shared" si="31"/>
        <v>214.77439339759835</v>
      </c>
      <c r="E82" s="122">
        <f t="shared" si="31"/>
        <v>220.75756158433006</v>
      </c>
      <c r="F82" s="122">
        <f t="shared" si="31"/>
        <v>229.83082302585927</v>
      </c>
      <c r="G82" s="122">
        <f t="shared" si="31"/>
        <v>242.30109888061983</v>
      </c>
      <c r="H82" s="122">
        <f t="shared" si="31"/>
        <v>257.87172833051699</v>
      </c>
      <c r="I82" s="122">
        <f t="shared" si="31"/>
        <v>254.76609397191626</v>
      </c>
      <c r="J82" s="122">
        <f t="shared" si="31"/>
        <v>274.16509645110904</v>
      </c>
      <c r="K82" s="122">
        <f t="shared" si="31"/>
        <v>288.34995108705999</v>
      </c>
      <c r="L82" s="122">
        <f t="shared" si="31"/>
        <v>294.03170837544826</v>
      </c>
      <c r="M82" s="122">
        <f t="shared" si="31"/>
        <v>294.82369169288251</v>
      </c>
      <c r="N82" s="122">
        <f t="shared" si="31"/>
        <v>308.24203065377299</v>
      </c>
      <c r="O82" s="122">
        <f t="shared" si="31"/>
        <v>307.39339552541867</v>
      </c>
      <c r="P82" s="122">
        <f t="shared" si="31"/>
        <v>289.94305752566487</v>
      </c>
      <c r="Q82" s="122">
        <f t="shared" si="31"/>
        <v>280.98015608166082</v>
      </c>
      <c r="R82" s="122">
        <f t="shared" ref="R82:V82" si="32">SUM(R83:R84)</f>
        <v>279.00150274373959</v>
      </c>
      <c r="S82" s="122">
        <f t="shared" si="32"/>
        <v>273.8777368501257</v>
      </c>
      <c r="T82" s="122">
        <f t="shared" si="32"/>
        <v>284.14587927617293</v>
      </c>
      <c r="U82" s="122">
        <f t="shared" si="32"/>
        <v>277.86262390340221</v>
      </c>
      <c r="V82" s="122">
        <f t="shared" si="32"/>
        <v>282.07509195716244</v>
      </c>
      <c r="W82" s="122">
        <f t="shared" ref="W82" si="33">SUM(W83:W84)</f>
        <v>281.64926947480649</v>
      </c>
      <c r="DA82" s="130" t="s">
        <v>1814</v>
      </c>
    </row>
    <row r="83" spans="1:105" ht="12" customHeight="1" x14ac:dyDescent="0.25">
      <c r="A83" s="97" t="s">
        <v>204</v>
      </c>
      <c r="B83" s="98">
        <v>206.12430984554081</v>
      </c>
      <c r="C83" s="98">
        <v>213.63677846990271</v>
      </c>
      <c r="D83" s="98">
        <v>212.88691361365838</v>
      </c>
      <c r="E83" s="98">
        <v>218.85612747287041</v>
      </c>
      <c r="F83" s="98">
        <v>227.8824170563212</v>
      </c>
      <c r="G83" s="98">
        <v>240.27926211949304</v>
      </c>
      <c r="H83" s="98">
        <v>255.74232409226158</v>
      </c>
      <c r="I83" s="98">
        <v>252.70341783670719</v>
      </c>
      <c r="J83" s="98">
        <v>271.96865810057812</v>
      </c>
      <c r="K83" s="98">
        <v>286.07129684175379</v>
      </c>
      <c r="L83" s="98">
        <v>291.75359919377786</v>
      </c>
      <c r="M83" s="98">
        <v>292.56105549531185</v>
      </c>
      <c r="N83" s="98">
        <v>305.89814322479128</v>
      </c>
      <c r="O83" s="98">
        <v>305.07543535524087</v>
      </c>
      <c r="P83" s="98">
        <v>287.7913467418004</v>
      </c>
      <c r="Q83" s="98">
        <v>278.93033873272833</v>
      </c>
      <c r="R83" s="98">
        <v>277.00049987127335</v>
      </c>
      <c r="S83" s="98">
        <v>271.93923983279808</v>
      </c>
      <c r="T83" s="98">
        <v>282.13842533514901</v>
      </c>
      <c r="U83" s="98">
        <v>275.90414808005369</v>
      </c>
      <c r="V83" s="98">
        <v>280.11431399713615</v>
      </c>
      <c r="W83" s="98">
        <v>279.7146078622269</v>
      </c>
      <c r="DA83" s="63" t="s">
        <v>1815</v>
      </c>
    </row>
    <row r="84" spans="1:105" ht="12" customHeight="1" x14ac:dyDescent="0.25">
      <c r="A84" s="97" t="s">
        <v>53</v>
      </c>
      <c r="B84" s="98">
        <v>1.9018242908098215</v>
      </c>
      <c r="C84" s="98">
        <v>1.934391408392663</v>
      </c>
      <c r="D84" s="98">
        <v>1.8874797839399593</v>
      </c>
      <c r="E84" s="98">
        <v>1.9014341114596474</v>
      </c>
      <c r="F84" s="98">
        <v>1.9484059695380598</v>
      </c>
      <c r="G84" s="98">
        <v>2.0218367611268007</v>
      </c>
      <c r="H84" s="98">
        <v>2.1294042382554288</v>
      </c>
      <c r="I84" s="98">
        <v>2.0626761352090708</v>
      </c>
      <c r="J84" s="98">
        <v>2.1964383505309337</v>
      </c>
      <c r="K84" s="98">
        <v>2.2786542453062046</v>
      </c>
      <c r="L84" s="98">
        <v>2.278109181670374</v>
      </c>
      <c r="M84" s="98">
        <v>2.2626361975706795</v>
      </c>
      <c r="N84" s="98">
        <v>2.3438874289817</v>
      </c>
      <c r="O84" s="98">
        <v>2.3179601701778063</v>
      </c>
      <c r="P84" s="98">
        <v>2.1517107838644844</v>
      </c>
      <c r="Q84" s="98">
        <v>2.0498173489324807</v>
      </c>
      <c r="R84" s="98">
        <v>2.001002872466227</v>
      </c>
      <c r="S84" s="98">
        <v>1.9384970173275957</v>
      </c>
      <c r="T84" s="98">
        <v>2.0074539410239476</v>
      </c>
      <c r="U84" s="98">
        <v>1.9584758233484965</v>
      </c>
      <c r="V84" s="98">
        <v>1.9607779600262967</v>
      </c>
      <c r="W84" s="98">
        <v>1.9346616125795968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7.821625148434323E-4</v>
      </c>
      <c r="C85" s="122">
        <f t="shared" si="34"/>
        <v>9.6527400496942723E-4</v>
      </c>
      <c r="D85" s="122">
        <f t="shared" si="34"/>
        <v>1.3787265984937544E-3</v>
      </c>
      <c r="E85" s="122">
        <f t="shared" si="34"/>
        <v>2.6922824330183107E-3</v>
      </c>
      <c r="F85" s="122">
        <f t="shared" si="34"/>
        <v>5.3236088685659688E-3</v>
      </c>
      <c r="G85" s="122">
        <f t="shared" si="34"/>
        <v>1.0863766286488228E-2</v>
      </c>
      <c r="H85" s="122">
        <f t="shared" si="34"/>
        <v>3.1040868155550735E-2</v>
      </c>
      <c r="I85" s="122">
        <f t="shared" si="34"/>
        <v>3.4754611852894253E-2</v>
      </c>
      <c r="J85" s="122">
        <f t="shared" si="34"/>
        <v>4.5075746817927864E-2</v>
      </c>
      <c r="K85" s="122">
        <f t="shared" si="34"/>
        <v>5.765984655278486E-2</v>
      </c>
      <c r="L85" s="122">
        <f t="shared" si="34"/>
        <v>0.18255846207104748</v>
      </c>
      <c r="M85" s="122">
        <f t="shared" si="34"/>
        <v>7.947661153638598E-2</v>
      </c>
      <c r="N85" s="122">
        <f t="shared" si="34"/>
        <v>0.13717828764215123</v>
      </c>
      <c r="O85" s="122">
        <f t="shared" si="34"/>
        <v>0.10303662915562339</v>
      </c>
      <c r="P85" s="122">
        <f t="shared" si="34"/>
        <v>0.16926593580694169</v>
      </c>
      <c r="Q85" s="122">
        <f t="shared" si="34"/>
        <v>0.13885950724883533</v>
      </c>
      <c r="R85" s="122">
        <f t="shared" si="34"/>
        <v>0.1118436076324781</v>
      </c>
      <c r="S85" s="122">
        <f t="shared" si="34"/>
        <v>0.10063289101513084</v>
      </c>
      <c r="T85" s="122">
        <f t="shared" si="34"/>
        <v>0.12381142335676747</v>
      </c>
      <c r="U85" s="122">
        <f t="shared" si="34"/>
        <v>0.10083071065365318</v>
      </c>
      <c r="V85" s="122">
        <f t="shared" si="34"/>
        <v>8.3094893270112186E-2</v>
      </c>
      <c r="W85" s="122">
        <f t="shared" si="34"/>
        <v>0.15722847046083668</v>
      </c>
      <c r="DA85" s="130" t="s">
        <v>1817</v>
      </c>
    </row>
    <row r="86" spans="1:105" ht="12" customHeight="1" x14ac:dyDescent="0.25">
      <c r="A86" s="97" t="s">
        <v>53</v>
      </c>
      <c r="B86" s="98">
        <v>7.821625148434323E-4</v>
      </c>
      <c r="C86" s="98">
        <v>9.6527400496942723E-4</v>
      </c>
      <c r="D86" s="98">
        <v>1.3787265984937544E-3</v>
      </c>
      <c r="E86" s="98">
        <v>2.6922824330183107E-3</v>
      </c>
      <c r="F86" s="98">
        <v>5.3236088685659688E-3</v>
      </c>
      <c r="G86" s="98">
        <v>1.0863766286488228E-2</v>
      </c>
      <c r="H86" s="98">
        <v>3.1040868155550735E-2</v>
      </c>
      <c r="I86" s="98">
        <v>3.4754611852894253E-2</v>
      </c>
      <c r="J86" s="98">
        <v>4.5075746817927864E-2</v>
      </c>
      <c r="K86" s="98">
        <v>5.765984655278486E-2</v>
      </c>
      <c r="L86" s="98">
        <v>0.18255846207104748</v>
      </c>
      <c r="M86" s="98">
        <v>7.947661153638598E-2</v>
      </c>
      <c r="N86" s="98">
        <v>0.13717828764215123</v>
      </c>
      <c r="O86" s="98">
        <v>0.10303662915562339</v>
      </c>
      <c r="P86" s="98">
        <v>0.16926593580694169</v>
      </c>
      <c r="Q86" s="98">
        <v>0.13885950724883533</v>
      </c>
      <c r="R86" s="98">
        <v>0.1118436076324781</v>
      </c>
      <c r="S86" s="98">
        <v>0.10063289101513084</v>
      </c>
      <c r="T86" s="98">
        <v>0.12381142335676747</v>
      </c>
      <c r="U86" s="98">
        <v>0.10083071065365318</v>
      </c>
      <c r="V86" s="98">
        <v>8.3094893270112186E-2</v>
      </c>
      <c r="W86" s="98">
        <v>0.15722847046083668</v>
      </c>
      <c r="DA86" s="63" t="s">
        <v>1818</v>
      </c>
    </row>
    <row r="87" spans="1:105" ht="12" customHeight="1" x14ac:dyDescent="0.25">
      <c r="A87" s="121" t="s">
        <v>55</v>
      </c>
      <c r="B87" s="122">
        <v>11.579051428804327</v>
      </c>
      <c r="C87" s="122">
        <v>12.048582767079658</v>
      </c>
      <c r="D87" s="122">
        <v>10.964761949430553</v>
      </c>
      <c r="E87" s="122">
        <v>11.983685267009593</v>
      </c>
      <c r="F87" s="122">
        <v>14.429555949988885</v>
      </c>
      <c r="G87" s="122">
        <v>15.341089085594817</v>
      </c>
      <c r="H87" s="122">
        <v>17.262575025303093</v>
      </c>
      <c r="I87" s="122">
        <v>16.336148395142974</v>
      </c>
      <c r="J87" s="122">
        <v>19.27212489137743</v>
      </c>
      <c r="K87" s="122">
        <v>20.322338196010925</v>
      </c>
      <c r="L87" s="122">
        <v>19.18773146611403</v>
      </c>
      <c r="M87" s="122">
        <v>20.792886458983972</v>
      </c>
      <c r="N87" s="122">
        <v>22.114327710308878</v>
      </c>
      <c r="O87" s="122">
        <v>21.582994050892424</v>
      </c>
      <c r="P87" s="122">
        <v>22.437716707966612</v>
      </c>
      <c r="Q87" s="122">
        <v>22.244369724622711</v>
      </c>
      <c r="R87" s="122">
        <v>22.102295475633333</v>
      </c>
      <c r="S87" s="122">
        <v>21.397770028029093</v>
      </c>
      <c r="T87" s="122">
        <v>20.933943595075718</v>
      </c>
      <c r="U87" s="122">
        <v>19.781851264054737</v>
      </c>
      <c r="V87" s="122">
        <v>18.936688770316319</v>
      </c>
      <c r="W87" s="122">
        <v>28.305406659906179</v>
      </c>
      <c r="DA87" s="130" t="s">
        <v>1819</v>
      </c>
    </row>
    <row r="88" spans="1:105" ht="12" customHeight="1" x14ac:dyDescent="0.25">
      <c r="A88" s="97" t="s">
        <v>132</v>
      </c>
      <c r="B88" s="98">
        <v>8.773185265006946</v>
      </c>
      <c r="C88" s="98">
        <v>8.8776404399343889</v>
      </c>
      <c r="D88" s="98">
        <v>8.5888355573022803</v>
      </c>
      <c r="E88" s="98">
        <v>9.0220526169460786</v>
      </c>
      <c r="F88" s="98">
        <v>9.3289009482936489</v>
      </c>
      <c r="G88" s="98">
        <v>9.5565702560210077</v>
      </c>
      <c r="H88" s="98">
        <v>9.730083951678477</v>
      </c>
      <c r="I88" s="98">
        <v>10.264409504104091</v>
      </c>
      <c r="J88" s="98">
        <v>11.370181791804011</v>
      </c>
      <c r="K88" s="98">
        <v>12.573984144206239</v>
      </c>
      <c r="L88" s="98">
        <v>13.15049817996143</v>
      </c>
      <c r="M88" s="98">
        <v>14.553635876944227</v>
      </c>
      <c r="N88" s="98">
        <v>15.542698104770944</v>
      </c>
      <c r="O88" s="98">
        <v>15.849831827279397</v>
      </c>
      <c r="P88" s="98">
        <v>15.940372487105686</v>
      </c>
      <c r="Q88" s="98">
        <v>16.016735119795733</v>
      </c>
      <c r="R88" s="98">
        <v>15.826465463435406</v>
      </c>
      <c r="S88" s="98">
        <v>15.528349091431283</v>
      </c>
      <c r="T88" s="98">
        <v>15.358379415371488</v>
      </c>
      <c r="U88" s="98">
        <v>15.004865249504563</v>
      </c>
      <c r="V88" s="98">
        <v>14.915800309078524</v>
      </c>
      <c r="W88" s="98">
        <v>22.174979509725908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9.7777662822574316E-2</v>
      </c>
      <c r="C92" s="101">
        <v>9.7702090953156379E-2</v>
      </c>
      <c r="D92" s="101">
        <v>9.6292476789993295E-2</v>
      </c>
      <c r="E92" s="101">
        <v>9.6369008364347905E-2</v>
      </c>
      <c r="F92" s="101">
        <v>8.6119515295866311E-2</v>
      </c>
      <c r="G92" s="101">
        <v>8.594767834167398E-2</v>
      </c>
      <c r="H92" s="101">
        <v>7.4654412546803328E-2</v>
      </c>
      <c r="I92" s="101">
        <v>5.6006025202231698E-2</v>
      </c>
      <c r="J92" s="101">
        <v>5.1038811520082834E-2</v>
      </c>
      <c r="K92" s="101">
        <v>5.1281301595787865E-2</v>
      </c>
      <c r="L92" s="101">
        <v>5.7347954334369927E-2</v>
      </c>
      <c r="M92" s="101">
        <v>6.2806185281189031E-2</v>
      </c>
      <c r="N92" s="101">
        <v>6.4487187462769421E-2</v>
      </c>
      <c r="O92" s="101">
        <v>5.6374284286783989E-2</v>
      </c>
      <c r="P92" s="101">
        <v>5.1912567979256447E-2</v>
      </c>
      <c r="Q92" s="101">
        <v>4.6143164329400826E-2</v>
      </c>
      <c r="R92" s="101">
        <v>4.9640518602114887E-2</v>
      </c>
      <c r="S92" s="101">
        <v>4.7969567799796387E-2</v>
      </c>
      <c r="T92" s="101">
        <v>4.6764397328184784E-2</v>
      </c>
      <c r="U92" s="101">
        <v>4.4844995815005756E-2</v>
      </c>
      <c r="V92" s="101">
        <v>4.0248944371458303E-2</v>
      </c>
      <c r="W92" s="101">
        <v>7.7022878796163347E-2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2.7080885009748061</v>
      </c>
      <c r="C96" s="101">
        <v>3.0732402361921136</v>
      </c>
      <c r="D96" s="101">
        <v>2.2796339153382803</v>
      </c>
      <c r="E96" s="101">
        <v>2.8652636416991655</v>
      </c>
      <c r="F96" s="101">
        <v>5.0145354863993683</v>
      </c>
      <c r="G96" s="101">
        <v>5.6985711512321364</v>
      </c>
      <c r="H96" s="101">
        <v>7.4578366610778115</v>
      </c>
      <c r="I96" s="101">
        <v>6.015732865836652</v>
      </c>
      <c r="J96" s="101">
        <v>7.850904288053334</v>
      </c>
      <c r="K96" s="101">
        <v>7.6970727502088971</v>
      </c>
      <c r="L96" s="101">
        <v>5.9798853318182328</v>
      </c>
      <c r="M96" s="101">
        <v>6.1764443967585549</v>
      </c>
      <c r="N96" s="101">
        <v>6.5071424180751674</v>
      </c>
      <c r="O96" s="101">
        <v>5.6767879393262408</v>
      </c>
      <c r="P96" s="101">
        <v>6.4454316528816706</v>
      </c>
      <c r="Q96" s="101">
        <v>6.1814914404975783</v>
      </c>
      <c r="R96" s="101">
        <v>6.2261894935958146</v>
      </c>
      <c r="S96" s="101">
        <v>5.8214513687980123</v>
      </c>
      <c r="T96" s="101">
        <v>5.5287997823760442</v>
      </c>
      <c r="U96" s="101">
        <v>4.7321410187351667</v>
      </c>
      <c r="V96" s="101">
        <v>3.9806395168663387</v>
      </c>
      <c r="W96" s="101">
        <v>6.0534042713841067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1831</v>
      </c>
    </row>
    <row r="100" spans="1:105" ht="12" customHeight="1" x14ac:dyDescent="0.25">
      <c r="A100" s="121" t="s">
        <v>54</v>
      </c>
      <c r="B100" s="122">
        <v>18.620288566927776</v>
      </c>
      <c r="C100" s="122">
        <v>18.180921340045593</v>
      </c>
      <c r="D100" s="122">
        <v>17.037576782358677</v>
      </c>
      <c r="E100" s="122">
        <v>17.539451048517037</v>
      </c>
      <c r="F100" s="122">
        <v>18.169082974938981</v>
      </c>
      <c r="G100" s="122">
        <v>18.525559447092881</v>
      </c>
      <c r="H100" s="122">
        <v>20.641341522159578</v>
      </c>
      <c r="I100" s="122">
        <v>20.355046390588363</v>
      </c>
      <c r="J100" s="122">
        <v>23.060654066276683</v>
      </c>
      <c r="K100" s="122">
        <v>22.336336289928596</v>
      </c>
      <c r="L100" s="122">
        <v>19.74574834081066</v>
      </c>
      <c r="M100" s="122">
        <v>21.72999102320335</v>
      </c>
      <c r="N100" s="122">
        <v>22.345415784188418</v>
      </c>
      <c r="O100" s="122">
        <v>19.895614861542686</v>
      </c>
      <c r="P100" s="122">
        <v>18.806630804074562</v>
      </c>
      <c r="Q100" s="122">
        <v>15.177895145562072</v>
      </c>
      <c r="R100" s="122">
        <v>14.645851047803319</v>
      </c>
      <c r="S100" s="122">
        <v>13.336727071886125</v>
      </c>
      <c r="T100" s="122">
        <v>15.420585491981956</v>
      </c>
      <c r="U100" s="122">
        <v>15.749466269902767</v>
      </c>
      <c r="V100" s="122">
        <v>14.378749168283436</v>
      </c>
      <c r="W100" s="122">
        <v>14.826928515944179</v>
      </c>
      <c r="DA100" s="130" t="s">
        <v>1832</v>
      </c>
    </row>
    <row r="101" spans="1:105" ht="12" customHeight="1" x14ac:dyDescent="0.25">
      <c r="A101" s="97" t="s">
        <v>207</v>
      </c>
      <c r="B101" s="98">
        <v>5.4417503922266253</v>
      </c>
      <c r="C101" s="98">
        <v>5.3696694592069578</v>
      </c>
      <c r="D101" s="98">
        <v>5.0558001518490201</v>
      </c>
      <c r="E101" s="98">
        <v>5.1254073232950486</v>
      </c>
      <c r="F101" s="98">
        <v>5.2007423614590715</v>
      </c>
      <c r="G101" s="98">
        <v>5.190710185022299</v>
      </c>
      <c r="H101" s="98">
        <v>5.2333877564065912</v>
      </c>
      <c r="I101" s="98">
        <v>4.9049162542823126</v>
      </c>
      <c r="J101" s="98">
        <v>5.3334229610124941</v>
      </c>
      <c r="K101" s="98">
        <v>5.3623175319779772</v>
      </c>
      <c r="L101" s="98">
        <v>5.1341391953888289</v>
      </c>
      <c r="M101" s="98">
        <v>5.4932873627698608</v>
      </c>
      <c r="N101" s="98">
        <v>5.6414719988590925</v>
      </c>
      <c r="O101" s="98">
        <v>5.4366325136455256</v>
      </c>
      <c r="P101" s="98">
        <v>5.5167085177269124</v>
      </c>
      <c r="Q101" s="98">
        <v>5.513309707907009</v>
      </c>
      <c r="R101" s="98">
        <v>5.5113373879665257</v>
      </c>
      <c r="S101" s="98">
        <v>5.4451389668868648</v>
      </c>
      <c r="T101" s="98">
        <v>5.269224379935765</v>
      </c>
      <c r="U101" s="98">
        <v>5.0832224023339361</v>
      </c>
      <c r="V101" s="98">
        <v>4.818432773912309</v>
      </c>
      <c r="W101" s="98">
        <v>5.1289870658662062</v>
      </c>
      <c r="DA101" s="63" t="s">
        <v>1833</v>
      </c>
    </row>
    <row r="102" spans="1:105" ht="12" customHeight="1" x14ac:dyDescent="0.25">
      <c r="A102" s="97" t="s">
        <v>50</v>
      </c>
      <c r="B102" s="98">
        <v>12.458074544237798</v>
      </c>
      <c r="C102" s="98">
        <v>11.975443268059584</v>
      </c>
      <c r="D102" s="98">
        <v>11.43790849238669</v>
      </c>
      <c r="E102" s="98">
        <v>11.168965477061931</v>
      </c>
      <c r="F102" s="98">
        <v>9.9793433689867683</v>
      </c>
      <c r="G102" s="98">
        <v>10.037072212546065</v>
      </c>
      <c r="H102" s="98">
        <v>9.0806846850859735</v>
      </c>
      <c r="I102" s="98">
        <v>6.4856181431824567</v>
      </c>
      <c r="J102" s="98">
        <v>6.3686773515461628</v>
      </c>
      <c r="K102" s="98">
        <v>6.5874789047278641</v>
      </c>
      <c r="L102" s="98">
        <v>7.391325264348434</v>
      </c>
      <c r="M102" s="98">
        <v>8.5258345425962609</v>
      </c>
      <c r="N102" s="98">
        <v>8.8976748412691649</v>
      </c>
      <c r="O102" s="98">
        <v>7.5372454958204358</v>
      </c>
      <c r="P102" s="98">
        <v>6.891897086385633</v>
      </c>
      <c r="Q102" s="98">
        <v>5.5803021022670309</v>
      </c>
      <c r="R102" s="98">
        <v>5.7031446260460692</v>
      </c>
      <c r="S102" s="98">
        <v>5.7705565845297544</v>
      </c>
      <c r="T102" s="98">
        <v>5.7717377832752579</v>
      </c>
      <c r="U102" s="98">
        <v>6.3163084522530344</v>
      </c>
      <c r="V102" s="98">
        <v>5.2316911926135292</v>
      </c>
      <c r="W102" s="98">
        <v>4.2754979674077802</v>
      </c>
      <c r="DA102" s="63" t="s">
        <v>1834</v>
      </c>
    </row>
    <row r="103" spans="1:105" ht="12" customHeight="1" x14ac:dyDescent="0.25">
      <c r="A103" s="109" t="s">
        <v>120</v>
      </c>
      <c r="B103" s="33">
        <v>0.72046363046335204</v>
      </c>
      <c r="C103" s="33">
        <v>0.8358086127790515</v>
      </c>
      <c r="D103" s="33">
        <v>0.54386813812296597</v>
      </c>
      <c r="E103" s="33">
        <v>1.2450782481600569</v>
      </c>
      <c r="F103" s="33">
        <v>2.9889972444931416</v>
      </c>
      <c r="G103" s="33">
        <v>3.2977770495245196</v>
      </c>
      <c r="H103" s="33">
        <v>6.3272690806670147</v>
      </c>
      <c r="I103" s="33">
        <v>8.9645119931235939</v>
      </c>
      <c r="J103" s="33">
        <v>11.358553753718027</v>
      </c>
      <c r="K103" s="33">
        <v>10.386539853222756</v>
      </c>
      <c r="L103" s="33">
        <v>7.2202838810733985</v>
      </c>
      <c r="M103" s="33">
        <v>7.7108691178372277</v>
      </c>
      <c r="N103" s="33">
        <v>7.8062689440601591</v>
      </c>
      <c r="O103" s="33">
        <v>6.9217368520767248</v>
      </c>
      <c r="P103" s="33">
        <v>6.3980251999620164</v>
      </c>
      <c r="Q103" s="33">
        <v>4.0842833353880339</v>
      </c>
      <c r="R103" s="33">
        <v>3.4313690337907237</v>
      </c>
      <c r="S103" s="33">
        <v>2.1210315204695065</v>
      </c>
      <c r="T103" s="33">
        <v>4.3796233287709336</v>
      </c>
      <c r="U103" s="33">
        <v>4.3499354153157963</v>
      </c>
      <c r="V103" s="33">
        <v>4.3286252017575979</v>
      </c>
      <c r="W103" s="33">
        <v>5.4224434826701922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373.20642580627919</v>
      </c>
      <c r="C124" s="117">
        <f t="shared" si="42"/>
        <v>398.24793424099312</v>
      </c>
      <c r="D124" s="117">
        <f t="shared" si="42"/>
        <v>416.63673508364025</v>
      </c>
      <c r="E124" s="117">
        <f t="shared" si="42"/>
        <v>418.74287711385529</v>
      </c>
      <c r="F124" s="117">
        <f t="shared" si="42"/>
        <v>413.53301482386519</v>
      </c>
      <c r="G124" s="117">
        <f t="shared" si="42"/>
        <v>411.84677128343537</v>
      </c>
      <c r="H124" s="117">
        <f t="shared" si="42"/>
        <v>426.38177098775475</v>
      </c>
      <c r="I124" s="117">
        <f t="shared" si="42"/>
        <v>391.78574467889325</v>
      </c>
      <c r="J124" s="117">
        <f t="shared" si="42"/>
        <v>402.19991791752722</v>
      </c>
      <c r="K124" s="117">
        <f t="shared" si="42"/>
        <v>409.54937824039069</v>
      </c>
      <c r="L124" s="117">
        <f t="shared" si="42"/>
        <v>415.91453592650271</v>
      </c>
      <c r="M124" s="117">
        <f t="shared" si="42"/>
        <v>391.16485902540711</v>
      </c>
      <c r="N124" s="117">
        <f t="shared" si="42"/>
        <v>397.40366629017223</v>
      </c>
      <c r="O124" s="117">
        <f t="shared" si="42"/>
        <v>382.18040634485749</v>
      </c>
      <c r="P124" s="117">
        <f t="shared" si="42"/>
        <v>363.3140713408975</v>
      </c>
      <c r="Q124" s="117">
        <f t="shared" si="42"/>
        <v>353.47020486334469</v>
      </c>
      <c r="R124" s="117">
        <f t="shared" ref="R124:V124" si="43">R125+R128+R130+R139</f>
        <v>386.51546334559202</v>
      </c>
      <c r="S124" s="117">
        <f t="shared" si="43"/>
        <v>395.85153547148968</v>
      </c>
      <c r="T124" s="117">
        <f t="shared" si="43"/>
        <v>399.4835700376326</v>
      </c>
      <c r="U124" s="117">
        <f t="shared" si="43"/>
        <v>382.18876287306887</v>
      </c>
      <c r="V124" s="117">
        <f t="shared" si="43"/>
        <v>362.91419268523123</v>
      </c>
      <c r="W124" s="117">
        <f t="shared" ref="W124" si="44">W125+W128+W130+W139</f>
        <v>436.62986035361621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325.60648275956885</v>
      </c>
      <c r="C125" s="122">
        <f t="shared" si="45"/>
        <v>348.99669066448115</v>
      </c>
      <c r="D125" s="122">
        <f t="shared" si="45"/>
        <v>369.77881364520334</v>
      </c>
      <c r="E125" s="122">
        <f t="shared" si="45"/>
        <v>369.92409221265331</v>
      </c>
      <c r="F125" s="122">
        <f t="shared" si="45"/>
        <v>361.89305909481135</v>
      </c>
      <c r="G125" s="122">
        <f t="shared" si="45"/>
        <v>360.700876358492</v>
      </c>
      <c r="H125" s="122">
        <f t="shared" si="45"/>
        <v>372.05586143920254</v>
      </c>
      <c r="I125" s="122">
        <f t="shared" si="45"/>
        <v>342.34915369449487</v>
      </c>
      <c r="J125" s="122">
        <f t="shared" si="45"/>
        <v>347.83160424816623</v>
      </c>
      <c r="K125" s="122">
        <f t="shared" si="45"/>
        <v>356.8274006515328</v>
      </c>
      <c r="L125" s="122">
        <f t="shared" si="45"/>
        <v>369.05350808853558</v>
      </c>
      <c r="M125" s="122">
        <f t="shared" si="45"/>
        <v>341.33240626271942</v>
      </c>
      <c r="N125" s="122">
        <f t="shared" si="45"/>
        <v>346.76059687936191</v>
      </c>
      <c r="O125" s="122">
        <f t="shared" si="45"/>
        <v>335.87580338365609</v>
      </c>
      <c r="P125" s="122">
        <f t="shared" si="45"/>
        <v>317.28703140606655</v>
      </c>
      <c r="Q125" s="122">
        <f t="shared" si="45"/>
        <v>311.95797759208574</v>
      </c>
      <c r="R125" s="122">
        <f t="shared" ref="R125:V125" si="46">SUM(R126:R127)</f>
        <v>342.0773789378739</v>
      </c>
      <c r="S125" s="122">
        <f t="shared" si="46"/>
        <v>352.68500302704439</v>
      </c>
      <c r="T125" s="122">
        <f t="shared" si="46"/>
        <v>354.31566202015819</v>
      </c>
      <c r="U125" s="122">
        <f t="shared" si="46"/>
        <v>338.09775855775678</v>
      </c>
      <c r="V125" s="122">
        <f t="shared" si="46"/>
        <v>322.4031992358419</v>
      </c>
      <c r="W125" s="122">
        <f t="shared" ref="W125" si="47">SUM(W126:W127)</f>
        <v>380.38386167004006</v>
      </c>
      <c r="DA125" s="130" t="s">
        <v>1855</v>
      </c>
    </row>
    <row r="126" spans="1:105" ht="12" customHeight="1" x14ac:dyDescent="0.25">
      <c r="A126" s="97" t="s">
        <v>203</v>
      </c>
      <c r="B126" s="98">
        <v>324.11126205618507</v>
      </c>
      <c r="C126" s="98">
        <v>347.42380227185714</v>
      </c>
      <c r="D126" s="98">
        <v>368.14679778629318</v>
      </c>
      <c r="E126" s="98">
        <v>368.32408223777657</v>
      </c>
      <c r="F126" s="98">
        <v>360.35254303600539</v>
      </c>
      <c r="G126" s="98">
        <v>359.18967045263855</v>
      </c>
      <c r="H126" s="98">
        <v>370.51334654016648</v>
      </c>
      <c r="I126" s="98">
        <v>340.95763082897747</v>
      </c>
      <c r="J126" s="98">
        <v>346.43269662026375</v>
      </c>
      <c r="K126" s="98">
        <v>355.41191284660232</v>
      </c>
      <c r="L126" s="98">
        <v>367.61826521979089</v>
      </c>
      <c r="M126" s="98">
        <v>340.01757631265519</v>
      </c>
      <c r="N126" s="98">
        <v>345.43717294707176</v>
      </c>
      <c r="O126" s="98">
        <v>334.6046419871646</v>
      </c>
      <c r="P126" s="98">
        <v>316.10532936095046</v>
      </c>
      <c r="Q126" s="98">
        <v>310.81590777819855</v>
      </c>
      <c r="R126" s="98">
        <v>340.84627218890347</v>
      </c>
      <c r="S126" s="98">
        <v>351.43242413039849</v>
      </c>
      <c r="T126" s="98">
        <v>353.05962796394846</v>
      </c>
      <c r="U126" s="98">
        <v>336.90202721459224</v>
      </c>
      <c r="V126" s="98">
        <v>321.278736411377</v>
      </c>
      <c r="W126" s="98">
        <v>379.07292221538756</v>
      </c>
      <c r="DA126" s="63" t="s">
        <v>1856</v>
      </c>
    </row>
    <row r="127" spans="1:105" ht="12" customHeight="1" x14ac:dyDescent="0.25">
      <c r="A127" s="97" t="s">
        <v>53</v>
      </c>
      <c r="B127" s="98">
        <v>1.495220703383753</v>
      </c>
      <c r="C127" s="98">
        <v>1.5728883926240049</v>
      </c>
      <c r="D127" s="98">
        <v>1.6320158589101721</v>
      </c>
      <c r="E127" s="98">
        <v>1.6000099748767418</v>
      </c>
      <c r="F127" s="98">
        <v>1.5405160588059901</v>
      </c>
      <c r="G127" s="98">
        <v>1.5112059058534317</v>
      </c>
      <c r="H127" s="98">
        <v>1.5425148990360369</v>
      </c>
      <c r="I127" s="98">
        <v>1.391522865517411</v>
      </c>
      <c r="J127" s="98">
        <v>1.3989076279024708</v>
      </c>
      <c r="K127" s="98">
        <v>1.415487804930496</v>
      </c>
      <c r="L127" s="98">
        <v>1.4352428687447045</v>
      </c>
      <c r="M127" s="98">
        <v>1.3148299500642064</v>
      </c>
      <c r="N127" s="98">
        <v>1.3234239322901526</v>
      </c>
      <c r="O127" s="98">
        <v>1.2711613964915178</v>
      </c>
      <c r="P127" s="98">
        <v>1.1817020451160785</v>
      </c>
      <c r="Q127" s="98">
        <v>1.1420698138871779</v>
      </c>
      <c r="R127" s="98">
        <v>1.2311067489704082</v>
      </c>
      <c r="S127" s="98">
        <v>1.2525788966459042</v>
      </c>
      <c r="T127" s="98">
        <v>1.2560340562097485</v>
      </c>
      <c r="U127" s="98">
        <v>1.1957313431645666</v>
      </c>
      <c r="V127" s="98">
        <v>1.1244628244648824</v>
      </c>
      <c r="W127" s="98">
        <v>1.3109394546524837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1.2448501996803923E-3</v>
      </c>
      <c r="C128" s="122">
        <f t="shared" si="48"/>
        <v>1.5649139171474049E-3</v>
      </c>
      <c r="D128" s="122">
        <f t="shared" si="48"/>
        <v>2.2633710057058673E-3</v>
      </c>
      <c r="E128" s="122">
        <f t="shared" si="48"/>
        <v>4.6815981777630182E-3</v>
      </c>
      <c r="F128" s="122">
        <f t="shared" si="48"/>
        <v>8.4018572079910016E-3</v>
      </c>
      <c r="G128" s="122">
        <f t="shared" si="48"/>
        <v>1.4496569236222674E-2</v>
      </c>
      <c r="H128" s="122">
        <f t="shared" si="48"/>
        <v>3.148128075792378E-2</v>
      </c>
      <c r="I128" s="122">
        <f t="shared" si="48"/>
        <v>2.9447587356096115E-2</v>
      </c>
      <c r="J128" s="122">
        <f t="shared" si="48"/>
        <v>3.8602855641460869E-2</v>
      </c>
      <c r="K128" s="122">
        <f t="shared" si="48"/>
        <v>5.0962998420083824E-2</v>
      </c>
      <c r="L128" s="122">
        <f t="shared" si="48"/>
        <v>0.16711360327430752</v>
      </c>
      <c r="M128" s="122">
        <f t="shared" si="48"/>
        <v>7.4307429960928192E-2</v>
      </c>
      <c r="N128" s="122">
        <f t="shared" si="48"/>
        <v>0.13336777793498392</v>
      </c>
      <c r="O128" s="122">
        <f t="shared" si="48"/>
        <v>0.10601338154565472</v>
      </c>
      <c r="P128" s="122">
        <f t="shared" si="48"/>
        <v>0.18515642900688831</v>
      </c>
      <c r="Q128" s="122">
        <f t="shared" si="48"/>
        <v>0.16166593347441904</v>
      </c>
      <c r="R128" s="122">
        <f t="shared" si="48"/>
        <v>0.14051552113521376</v>
      </c>
      <c r="S128" s="122">
        <f t="shared" si="48"/>
        <v>0.13919093314157627</v>
      </c>
      <c r="T128" s="122">
        <f t="shared" si="48"/>
        <v>0.18423258523325317</v>
      </c>
      <c r="U128" s="122">
        <f t="shared" si="48"/>
        <v>0.15275168460643601</v>
      </c>
      <c r="V128" s="122">
        <f t="shared" si="48"/>
        <v>0.12384228761368757</v>
      </c>
      <c r="W128" s="122">
        <f t="shared" si="48"/>
        <v>0.23157065225124498</v>
      </c>
      <c r="DA128" s="130" t="s">
        <v>1858</v>
      </c>
    </row>
    <row r="129" spans="1:105" ht="12" customHeight="1" x14ac:dyDescent="0.25">
      <c r="A129" s="97" t="s">
        <v>53</v>
      </c>
      <c r="B129" s="98">
        <v>1.2448501996803923E-3</v>
      </c>
      <c r="C129" s="98">
        <v>1.5649139171474049E-3</v>
      </c>
      <c r="D129" s="98">
        <v>2.2633710057058673E-3</v>
      </c>
      <c r="E129" s="98">
        <v>4.6815981777630182E-3</v>
      </c>
      <c r="F129" s="98">
        <v>8.4018572079910016E-3</v>
      </c>
      <c r="G129" s="98">
        <v>1.4496569236222674E-2</v>
      </c>
      <c r="H129" s="98">
        <v>3.148128075792378E-2</v>
      </c>
      <c r="I129" s="98">
        <v>2.9447587356096115E-2</v>
      </c>
      <c r="J129" s="98">
        <v>3.8602855641460869E-2</v>
      </c>
      <c r="K129" s="98">
        <v>5.0962998420083824E-2</v>
      </c>
      <c r="L129" s="98">
        <v>0.16711360327430752</v>
      </c>
      <c r="M129" s="98">
        <v>7.4307429960928192E-2</v>
      </c>
      <c r="N129" s="98">
        <v>0.13336777793498392</v>
      </c>
      <c r="O129" s="98">
        <v>0.10601338154565472</v>
      </c>
      <c r="P129" s="98">
        <v>0.18515642900688831</v>
      </c>
      <c r="Q129" s="98">
        <v>0.16166593347441904</v>
      </c>
      <c r="R129" s="98">
        <v>0.14051552113521376</v>
      </c>
      <c r="S129" s="98">
        <v>0.13919093314157627</v>
      </c>
      <c r="T129" s="98">
        <v>0.18423258523325317</v>
      </c>
      <c r="U129" s="98">
        <v>0.15275168460643601</v>
      </c>
      <c r="V129" s="98">
        <v>0.12384228761368757</v>
      </c>
      <c r="W129" s="98">
        <v>0.23157065225124498</v>
      </c>
      <c r="DA129" s="63" t="s">
        <v>1859</v>
      </c>
    </row>
    <row r="130" spans="1:105" ht="12" customHeight="1" x14ac:dyDescent="0.25">
      <c r="A130" s="121" t="s">
        <v>55</v>
      </c>
      <c r="B130" s="122">
        <v>18.101863313896047</v>
      </c>
      <c r="C130" s="122">
        <v>19.599051468697631</v>
      </c>
      <c r="D130" s="122">
        <v>18.607513520040857</v>
      </c>
      <c r="E130" s="122">
        <v>19.935555703862207</v>
      </c>
      <c r="F130" s="122">
        <v>22.906048329943626</v>
      </c>
      <c r="G130" s="122">
        <v>23.026370805086671</v>
      </c>
      <c r="H130" s="122">
        <v>25.003466423658551</v>
      </c>
      <c r="I130" s="122">
        <v>22.283642420071175</v>
      </c>
      <c r="J130" s="122">
        <v>24.506385402144602</v>
      </c>
      <c r="K130" s="122">
        <v>24.872310762398769</v>
      </c>
      <c r="L130" s="122">
        <v>23.381506177997146</v>
      </c>
      <c r="M130" s="122">
        <v>24.216129849578042</v>
      </c>
      <c r="N130" s="122">
        <v>25.112994496416146</v>
      </c>
      <c r="O130" s="122">
        <v>23.831848501312457</v>
      </c>
      <c r="P130" s="122">
        <v>24.754457242772457</v>
      </c>
      <c r="Q130" s="122">
        <v>24.604290382544612</v>
      </c>
      <c r="R130" s="122">
        <v>26.861646893396983</v>
      </c>
      <c r="S130" s="122">
        <v>26.963533586987598</v>
      </c>
      <c r="T130" s="122">
        <v>25.864399583215366</v>
      </c>
      <c r="U130" s="122">
        <v>24.304754359361063</v>
      </c>
      <c r="V130" s="122">
        <v>22.66810365926888</v>
      </c>
      <c r="W130" s="122">
        <v>36.939694244216533</v>
      </c>
      <c r="DA130" s="130" t="s">
        <v>1860</v>
      </c>
    </row>
    <row r="131" spans="1:105" ht="12" customHeight="1" x14ac:dyDescent="0.25">
      <c r="A131" s="97" t="s">
        <v>128</v>
      </c>
      <c r="B131" s="98">
        <v>17.615882405646577</v>
      </c>
      <c r="C131" s="98">
        <v>19.029685497819855</v>
      </c>
      <c r="D131" s="98">
        <v>18.21314607597272</v>
      </c>
      <c r="E131" s="98">
        <v>19.546725292914466</v>
      </c>
      <c r="F131" s="98">
        <v>22.415658650606382</v>
      </c>
      <c r="G131" s="98">
        <v>22.579368449866092</v>
      </c>
      <c r="H131" s="98">
        <v>24.469871798147</v>
      </c>
      <c r="I131" s="98">
        <v>21.672798080266915</v>
      </c>
      <c r="J131" s="98">
        <v>23.964494818716396</v>
      </c>
      <c r="K131" s="98">
        <v>24.528410934567965</v>
      </c>
      <c r="L131" s="98">
        <v>23.266904871611622</v>
      </c>
      <c r="M131" s="98">
        <v>23.710192923404076</v>
      </c>
      <c r="N131" s="98">
        <v>24.525623837024295</v>
      </c>
      <c r="O131" s="98">
        <v>23.360493701024744</v>
      </c>
      <c r="P131" s="98">
        <v>24.216775626294233</v>
      </c>
      <c r="Q131" s="98">
        <v>24.077659789806813</v>
      </c>
      <c r="R131" s="98">
        <v>26.315302589162275</v>
      </c>
      <c r="S131" s="98">
        <v>26.428537308672094</v>
      </c>
      <c r="T131" s="98">
        <v>25.346528517862449</v>
      </c>
      <c r="U131" s="98">
        <v>23.852208741517131</v>
      </c>
      <c r="V131" s="98">
        <v>22.040641195672272</v>
      </c>
      <c r="W131" s="98">
        <v>36.347696817000667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0.48598090824946832</v>
      </c>
      <c r="C135" s="101">
        <v>0.56936597087777685</v>
      </c>
      <c r="D135" s="101">
        <v>0.39436744406813812</v>
      </c>
      <c r="E135" s="101">
        <v>0.38883041094774184</v>
      </c>
      <c r="F135" s="101">
        <v>0.49038967933724575</v>
      </c>
      <c r="G135" s="101">
        <v>0.44700235522057807</v>
      </c>
      <c r="H135" s="101">
        <v>0.53359462551155179</v>
      </c>
      <c r="I135" s="101">
        <v>0.61084433980426001</v>
      </c>
      <c r="J135" s="101">
        <v>0.54189058342820395</v>
      </c>
      <c r="K135" s="101">
        <v>0.34389982783080236</v>
      </c>
      <c r="L135" s="101">
        <v>0.1146013063855225</v>
      </c>
      <c r="M135" s="101">
        <v>0.50593692617396702</v>
      </c>
      <c r="N135" s="101">
        <v>0.58737065939185129</v>
      </c>
      <c r="O135" s="101">
        <v>0.47135480028771437</v>
      </c>
      <c r="P135" s="101">
        <v>0.53768161647822332</v>
      </c>
      <c r="Q135" s="101">
        <v>0.52663059273780022</v>
      </c>
      <c r="R135" s="101">
        <v>0.54634430423470703</v>
      </c>
      <c r="S135" s="101">
        <v>0.53499627831550356</v>
      </c>
      <c r="T135" s="101">
        <v>0.51787106535291649</v>
      </c>
      <c r="U135" s="101">
        <v>0.45254561784393027</v>
      </c>
      <c r="V135" s="101">
        <v>0.62746246359660729</v>
      </c>
      <c r="W135" s="101">
        <v>0.5919974272158649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29.496834882614603</v>
      </c>
      <c r="C139" s="122">
        <v>29.650627193897197</v>
      </c>
      <c r="D139" s="122">
        <v>28.248144547390329</v>
      </c>
      <c r="E139" s="122">
        <v>28.878547599162012</v>
      </c>
      <c r="F139" s="122">
        <v>28.725505541902177</v>
      </c>
      <c r="G139" s="122">
        <v>28.10502755062047</v>
      </c>
      <c r="H139" s="122">
        <v>29.290961844135698</v>
      </c>
      <c r="I139" s="122">
        <v>27.123500976971084</v>
      </c>
      <c r="J139" s="122">
        <v>29.82332541157496</v>
      </c>
      <c r="K139" s="122">
        <v>27.798703828039116</v>
      </c>
      <c r="L139" s="122">
        <v>23.312408056695674</v>
      </c>
      <c r="M139" s="122">
        <v>25.542015483148706</v>
      </c>
      <c r="N139" s="122">
        <v>25.396707136459135</v>
      </c>
      <c r="O139" s="122">
        <v>22.36674107834331</v>
      </c>
      <c r="P139" s="122">
        <v>21.087426263051604</v>
      </c>
      <c r="Q139" s="122">
        <v>16.74627095523995</v>
      </c>
      <c r="R139" s="122">
        <v>17.435921993185893</v>
      </c>
      <c r="S139" s="122">
        <v>16.063807924316151</v>
      </c>
      <c r="T139" s="122">
        <v>19.119275849025808</v>
      </c>
      <c r="U139" s="122">
        <v>19.633498271344603</v>
      </c>
      <c r="V139" s="122">
        <v>17.719047502506797</v>
      </c>
      <c r="W139" s="122">
        <v>19.074733787108364</v>
      </c>
      <c r="DA139" s="130" t="s">
        <v>1869</v>
      </c>
    </row>
    <row r="140" spans="1:105" ht="12" customHeight="1" x14ac:dyDescent="0.25">
      <c r="A140" s="97" t="s">
        <v>50</v>
      </c>
      <c r="B140" s="98">
        <v>27.884255135277041</v>
      </c>
      <c r="C140" s="98">
        <v>27.719118573415223</v>
      </c>
      <c r="D140" s="98">
        <v>26.942012055333088</v>
      </c>
      <c r="E140" s="98">
        <v>26.078254986534656</v>
      </c>
      <c r="F140" s="98">
        <v>22.741556786622436</v>
      </c>
      <c r="G140" s="98">
        <v>21.98428472532968</v>
      </c>
      <c r="H140" s="98">
        <v>18.86872584134499</v>
      </c>
      <c r="I140" s="98">
        <v>12.976998131153595</v>
      </c>
      <c r="J140" s="98">
        <v>12.008955258360182</v>
      </c>
      <c r="K140" s="98">
        <v>11.63912572497135</v>
      </c>
      <c r="L140" s="98">
        <v>12.270477072953865</v>
      </c>
      <c r="M140" s="98">
        <v>13.890091457592918</v>
      </c>
      <c r="N140" s="98">
        <v>14.047375460133244</v>
      </c>
      <c r="O140" s="98">
        <v>12.070301702907523</v>
      </c>
      <c r="P140" s="98">
        <v>11.123240174990768</v>
      </c>
      <c r="Q140" s="98">
        <v>9.965466477856296</v>
      </c>
      <c r="R140" s="98">
        <v>11.276947514880906</v>
      </c>
      <c r="S140" s="98">
        <v>12.121088635860287</v>
      </c>
      <c r="T140" s="98">
        <v>11.267331574621185</v>
      </c>
      <c r="U140" s="98">
        <v>12.148007956750096</v>
      </c>
      <c r="V140" s="98">
        <v>10.14144470246797</v>
      </c>
      <c r="W140" s="98">
        <v>8.3575110098164451</v>
      </c>
      <c r="DA140" s="63" t="s">
        <v>1870</v>
      </c>
    </row>
    <row r="141" spans="1:105" ht="12" customHeight="1" x14ac:dyDescent="0.25">
      <c r="A141" s="109" t="s">
        <v>120</v>
      </c>
      <c r="B141" s="33">
        <v>1.612579747337562</v>
      </c>
      <c r="C141" s="33">
        <v>1.9315086204819727</v>
      </c>
      <c r="D141" s="33">
        <v>1.3061324920572421</v>
      </c>
      <c r="E141" s="33">
        <v>2.8002926126273544</v>
      </c>
      <c r="F141" s="33">
        <v>5.9839487552797408</v>
      </c>
      <c r="G141" s="33">
        <v>6.1207428252907885</v>
      </c>
      <c r="H141" s="33">
        <v>10.422236002790708</v>
      </c>
      <c r="I141" s="33">
        <v>14.146502845817489</v>
      </c>
      <c r="J141" s="33">
        <v>17.814370153214778</v>
      </c>
      <c r="K141" s="33">
        <v>16.159578103067766</v>
      </c>
      <c r="L141" s="33">
        <v>11.041930983741807</v>
      </c>
      <c r="M141" s="33">
        <v>11.651924025555788</v>
      </c>
      <c r="N141" s="33">
        <v>11.349331676325891</v>
      </c>
      <c r="O141" s="33">
        <v>10.296439375435785</v>
      </c>
      <c r="P141" s="33">
        <v>9.9641860880608348</v>
      </c>
      <c r="Q141" s="33">
        <v>6.7808044773836551</v>
      </c>
      <c r="R141" s="33">
        <v>6.1589744783049856</v>
      </c>
      <c r="S141" s="33">
        <v>3.9427192884558622</v>
      </c>
      <c r="T141" s="33">
        <v>7.8519442744046231</v>
      </c>
      <c r="U141" s="33">
        <v>7.4854903145945064</v>
      </c>
      <c r="V141" s="33">
        <v>7.577602800038826</v>
      </c>
      <c r="W141" s="33">
        <v>10.717222777291919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2.5599636460752633</v>
      </c>
      <c r="P143" s="117">
        <f t="shared" si="49"/>
        <v>4.3358072616095464</v>
      </c>
      <c r="Q143" s="117">
        <f t="shared" si="49"/>
        <v>7.4788173281945003</v>
      </c>
      <c r="R143" s="117">
        <f t="shared" ref="R143:V143" si="50">R144+R146+R148+R157</f>
        <v>13.584965357789322</v>
      </c>
      <c r="S143" s="117">
        <f t="shared" si="50"/>
        <v>25.522296945480463</v>
      </c>
      <c r="T143" s="117">
        <f t="shared" si="50"/>
        <v>37.061941671874592</v>
      </c>
      <c r="U143" s="117">
        <f t="shared" si="50"/>
        <v>39.622688162571443</v>
      </c>
      <c r="V143" s="117">
        <f t="shared" si="50"/>
        <v>47.073043411564107</v>
      </c>
      <c r="W143" s="117">
        <f t="shared" ref="W143" si="51">W144+W146+W148+W157</f>
        <v>96.838029539554483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2.2457824415549443</v>
      </c>
      <c r="P144" s="122">
        <f t="shared" si="52"/>
        <v>3.6940588794595679</v>
      </c>
      <c r="Q144" s="122">
        <f t="shared" si="52"/>
        <v>6.4362536982384349</v>
      </c>
      <c r="R144" s="122">
        <f t="shared" si="52"/>
        <v>11.76913049418472</v>
      </c>
      <c r="S144" s="122">
        <f t="shared" si="52"/>
        <v>22.78565355593647</v>
      </c>
      <c r="T144" s="122">
        <f t="shared" si="52"/>
        <v>33.074371500851726</v>
      </c>
      <c r="U144" s="122">
        <f t="shared" si="52"/>
        <v>34.576661109042831</v>
      </c>
      <c r="V144" s="122">
        <f t="shared" si="52"/>
        <v>40.980152453140363</v>
      </c>
      <c r="W144" s="122">
        <f t="shared" si="52"/>
        <v>85.863199506856688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2.2457824415549443</v>
      </c>
      <c r="P145" s="98">
        <v>3.6940588794595679</v>
      </c>
      <c r="Q145" s="98">
        <v>6.4362536982384349</v>
      </c>
      <c r="R145" s="98">
        <v>11.76913049418472</v>
      </c>
      <c r="S145" s="98">
        <v>22.78565355593647</v>
      </c>
      <c r="T145" s="98">
        <v>33.074371500851726</v>
      </c>
      <c r="U145" s="98">
        <v>34.576661109042831</v>
      </c>
      <c r="V145" s="98">
        <v>40.980152453140363</v>
      </c>
      <c r="W145" s="98">
        <v>85.863199506856688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1.500333028817139E-3</v>
      </c>
      <c r="P146" s="122">
        <f t="shared" si="53"/>
        <v>9.7930204720995239E-3</v>
      </c>
      <c r="Q146" s="122">
        <f t="shared" si="53"/>
        <v>2.0688410433516061E-2</v>
      </c>
      <c r="R146" s="122">
        <f t="shared" si="53"/>
        <v>3.3317679791008713E-2</v>
      </c>
      <c r="S146" s="122">
        <f t="shared" si="53"/>
        <v>5.0622505336711067E-2</v>
      </c>
      <c r="T146" s="122">
        <f t="shared" si="53"/>
        <v>9.4885418476526998E-2</v>
      </c>
      <c r="U146" s="122">
        <f t="shared" si="53"/>
        <v>0.10490493076045838</v>
      </c>
      <c r="V146" s="122">
        <f t="shared" si="53"/>
        <v>0.1126865463236191</v>
      </c>
      <c r="W146" s="122">
        <f t="shared" si="53"/>
        <v>0.27307754637686132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1.500333028817139E-3</v>
      </c>
      <c r="P147" s="98">
        <v>9.7930204720995239E-3</v>
      </c>
      <c r="Q147" s="98">
        <v>2.0688410433516061E-2</v>
      </c>
      <c r="R147" s="98">
        <v>3.3317679791008713E-2</v>
      </c>
      <c r="S147" s="98">
        <v>5.0622505336711067E-2</v>
      </c>
      <c r="T147" s="98">
        <v>9.4885418476526998E-2</v>
      </c>
      <c r="U147" s="98">
        <v>0.10490493076045838</v>
      </c>
      <c r="V147" s="98">
        <v>0.1126865463236191</v>
      </c>
      <c r="W147" s="98">
        <v>0.27307754637686132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0.15571683708059442</v>
      </c>
      <c r="P148" s="122">
        <v>0.33896262452338549</v>
      </c>
      <c r="Q148" s="122">
        <v>0.6076038161742191</v>
      </c>
      <c r="R148" s="122">
        <v>1.0726203024323226</v>
      </c>
      <c r="S148" s="122">
        <v>1.660068391898236</v>
      </c>
      <c r="T148" s="122">
        <v>2.2423798658366678</v>
      </c>
      <c r="U148" s="122">
        <v>2.6918571745573918</v>
      </c>
      <c r="V148" s="122">
        <v>3.3911532385142023</v>
      </c>
      <c r="W148" s="122">
        <v>7.0266198589703359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6.3595886857151641E-4</v>
      </c>
      <c r="P149" s="98">
        <v>1.1071680585358836E-3</v>
      </c>
      <c r="Q149" s="98">
        <v>2.5897329436454352E-3</v>
      </c>
      <c r="R149" s="98">
        <v>8.2007544314108664E-3</v>
      </c>
      <c r="S149" s="98">
        <v>1.9474241241252382E-2</v>
      </c>
      <c r="T149" s="98">
        <v>2.7007980510724887E-2</v>
      </c>
      <c r="U149" s="98">
        <v>3.4028969326264494E-2</v>
      </c>
      <c r="V149" s="98">
        <v>4.1638256812401221E-2</v>
      </c>
      <c r="W149" s="98">
        <v>9.3268526972411919E-2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0.1550808782120229</v>
      </c>
      <c r="P153" s="101">
        <v>0.3378554564648496</v>
      </c>
      <c r="Q153" s="101">
        <v>0.60501408323057371</v>
      </c>
      <c r="R153" s="101">
        <v>1.0644195480009118</v>
      </c>
      <c r="S153" s="101">
        <v>1.6405941506569837</v>
      </c>
      <c r="T153" s="101">
        <v>2.215371885325943</v>
      </c>
      <c r="U153" s="101">
        <v>2.6578282052311275</v>
      </c>
      <c r="V153" s="101">
        <v>3.3495149817018008</v>
      </c>
      <c r="W153" s="101">
        <v>6.9333513319979243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0.15696403441090723</v>
      </c>
      <c r="P157" s="122">
        <v>0.2929927371544932</v>
      </c>
      <c r="Q157" s="122">
        <v>0.41427140334833013</v>
      </c>
      <c r="R157" s="122">
        <v>0.70989688138126805</v>
      </c>
      <c r="S157" s="122">
        <v>1.0259524923090448</v>
      </c>
      <c r="T157" s="122">
        <v>1.6503048867096703</v>
      </c>
      <c r="U157" s="122">
        <v>2.2492649482107598</v>
      </c>
      <c r="V157" s="122">
        <v>2.5890511735859283</v>
      </c>
      <c r="W157" s="122">
        <v>3.6751326273505907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6.2029123027977751E-2</v>
      </c>
      <c r="P158" s="98">
        <v>0.11499817453352021</v>
      </c>
      <c r="Q158" s="98">
        <v>0.23639512178178679</v>
      </c>
      <c r="R158" s="98">
        <v>0.45767076243973392</v>
      </c>
      <c r="S158" s="98">
        <v>0.80149931601295488</v>
      </c>
      <c r="T158" s="98">
        <v>1.0584753536068627</v>
      </c>
      <c r="U158" s="98">
        <v>1.4039690208950515</v>
      </c>
      <c r="V158" s="98">
        <v>1.3367096496455568</v>
      </c>
      <c r="W158" s="98">
        <v>1.2787170351097716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9.4934911382929477E-2</v>
      </c>
      <c r="P159" s="33">
        <v>0.17799456262097299</v>
      </c>
      <c r="Q159" s="33">
        <v>0.17787628156654334</v>
      </c>
      <c r="R159" s="33">
        <v>0.25222611894153407</v>
      </c>
      <c r="S159" s="33">
        <v>0.22445317629608985</v>
      </c>
      <c r="T159" s="33">
        <v>0.59182953310280761</v>
      </c>
      <c r="U159" s="33">
        <v>0.84529592731570846</v>
      </c>
      <c r="V159" s="33">
        <v>1.2523415239403715</v>
      </c>
      <c r="W159" s="33">
        <v>2.3964155922408188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0.76426593105671237</v>
      </c>
      <c r="C161" s="117">
        <f t="shared" si="54"/>
        <v>0.82598807139037822</v>
      </c>
      <c r="D161" s="117">
        <f t="shared" si="54"/>
        <v>0.87870804984098738</v>
      </c>
      <c r="E161" s="117">
        <f t="shared" si="54"/>
        <v>0.96860328978068788</v>
      </c>
      <c r="F161" s="117">
        <f t="shared" si="54"/>
        <v>1.1466953707395902</v>
      </c>
      <c r="G161" s="117">
        <f t="shared" si="54"/>
        <v>2.0401683658214385</v>
      </c>
      <c r="H161" s="117">
        <f t="shared" si="54"/>
        <v>3.9914639747835299</v>
      </c>
      <c r="I161" s="117">
        <f t="shared" si="54"/>
        <v>5.4724425680693116</v>
      </c>
      <c r="J161" s="117">
        <f t="shared" si="54"/>
        <v>7.6016834981892822</v>
      </c>
      <c r="K161" s="117">
        <f t="shared" si="54"/>
        <v>8.4093451400543913</v>
      </c>
      <c r="L161" s="117">
        <f t="shared" si="54"/>
        <v>8.384917976474032</v>
      </c>
      <c r="M161" s="117">
        <f t="shared" si="54"/>
        <v>9.270383880204653</v>
      </c>
      <c r="N161" s="117">
        <f t="shared" si="54"/>
        <v>11.259055239771978</v>
      </c>
      <c r="O161" s="117">
        <f t="shared" si="54"/>
        <v>8.7910645554032953</v>
      </c>
      <c r="P161" s="117">
        <f t="shared" si="54"/>
        <v>12.057015807530043</v>
      </c>
      <c r="Q161" s="117">
        <f t="shared" si="54"/>
        <v>15.70759939541442</v>
      </c>
      <c r="R161" s="117">
        <f t="shared" ref="R161:V161" si="55">R162+R164+R166+R175</f>
        <v>17.503176974475878</v>
      </c>
      <c r="S161" s="117">
        <f t="shared" si="55"/>
        <v>18.921825073426689</v>
      </c>
      <c r="T161" s="117">
        <f t="shared" si="55"/>
        <v>13.037076241846714</v>
      </c>
      <c r="U161" s="117">
        <f t="shared" si="55"/>
        <v>12.134705203546796</v>
      </c>
      <c r="V161" s="117">
        <f t="shared" si="55"/>
        <v>15.601385217318946</v>
      </c>
      <c r="W161" s="117">
        <f t="shared" ref="W161" si="56">W162+W164+W166+W175</f>
        <v>8.717307326675753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0.66720765906035939</v>
      </c>
      <c r="C162" s="122">
        <f t="shared" si="57"/>
        <v>0.72099347786360735</v>
      </c>
      <c r="D162" s="122">
        <f t="shared" si="57"/>
        <v>0.78201176567742969</v>
      </c>
      <c r="E162" s="122">
        <f t="shared" si="57"/>
        <v>0.85110578753381017</v>
      </c>
      <c r="F162" s="122">
        <f t="shared" si="57"/>
        <v>0.95804211351704627</v>
      </c>
      <c r="G162" s="122">
        <f t="shared" si="57"/>
        <v>1.7503395676826035</v>
      </c>
      <c r="H162" s="122">
        <f t="shared" si="57"/>
        <v>3.4612728496175067</v>
      </c>
      <c r="I162" s="122">
        <f t="shared" si="57"/>
        <v>4.7841599623313877</v>
      </c>
      <c r="J162" s="122">
        <f t="shared" si="57"/>
        <v>6.6215068050644259</v>
      </c>
      <c r="K162" s="122">
        <f t="shared" si="57"/>
        <v>7.3136582965152028</v>
      </c>
      <c r="L162" s="122">
        <f t="shared" si="57"/>
        <v>7.4166983620225517</v>
      </c>
      <c r="M162" s="122">
        <f t="shared" si="57"/>
        <v>8.1094982792207073</v>
      </c>
      <c r="N162" s="122">
        <f t="shared" si="57"/>
        <v>9.9375406294523145</v>
      </c>
      <c r="O162" s="122">
        <f t="shared" si="57"/>
        <v>7.4546007512489005</v>
      </c>
      <c r="P162" s="122">
        <f t="shared" si="57"/>
        <v>10.444700495792143</v>
      </c>
      <c r="Q162" s="122">
        <f t="shared" si="57"/>
        <v>14.184776439491225</v>
      </c>
      <c r="R162" s="122">
        <f t="shared" si="57"/>
        <v>15.935719288920479</v>
      </c>
      <c r="S162" s="122">
        <f t="shared" si="57"/>
        <v>17.409478575249249</v>
      </c>
      <c r="T162" s="122">
        <f t="shared" si="57"/>
        <v>11.423634356256901</v>
      </c>
      <c r="U162" s="122">
        <f t="shared" si="57"/>
        <v>10.605230570906857</v>
      </c>
      <c r="V162" s="122">
        <f t="shared" si="57"/>
        <v>14.182271696431517</v>
      </c>
      <c r="W162" s="122">
        <f t="shared" si="57"/>
        <v>7.0088251972224365</v>
      </c>
      <c r="DA162" s="130" t="s">
        <v>1890</v>
      </c>
    </row>
    <row r="163" spans="1:105" ht="12" customHeight="1" x14ac:dyDescent="0.25">
      <c r="A163" s="97" t="s">
        <v>53</v>
      </c>
      <c r="B163" s="33">
        <v>0.66720765906035939</v>
      </c>
      <c r="C163" s="33">
        <v>0.72099347786360735</v>
      </c>
      <c r="D163" s="33">
        <v>0.78201176567742969</v>
      </c>
      <c r="E163" s="33">
        <v>0.85110578753381017</v>
      </c>
      <c r="F163" s="33">
        <v>0.95804211351704627</v>
      </c>
      <c r="G163" s="33">
        <v>1.7503395676826035</v>
      </c>
      <c r="H163" s="33">
        <v>3.4612728496175067</v>
      </c>
      <c r="I163" s="33">
        <v>4.7841599623313877</v>
      </c>
      <c r="J163" s="33">
        <v>6.6215068050644259</v>
      </c>
      <c r="K163" s="33">
        <v>7.3136582965152028</v>
      </c>
      <c r="L163" s="33">
        <v>7.4166983620225517</v>
      </c>
      <c r="M163" s="33">
        <v>8.1094982792207073</v>
      </c>
      <c r="N163" s="33">
        <v>9.9375406294523145</v>
      </c>
      <c r="O163" s="33">
        <v>7.4546007512489005</v>
      </c>
      <c r="P163" s="33">
        <v>10.444700495792143</v>
      </c>
      <c r="Q163" s="33">
        <v>14.184776439491225</v>
      </c>
      <c r="R163" s="33">
        <v>15.935719288920479</v>
      </c>
      <c r="S163" s="33">
        <v>17.409478575249249</v>
      </c>
      <c r="T163" s="33">
        <v>11.423634356256901</v>
      </c>
      <c r="U163" s="33">
        <v>10.605230570906857</v>
      </c>
      <c r="V163" s="33">
        <v>14.182271696431517</v>
      </c>
      <c r="W163" s="33">
        <v>7.0088251972224365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1.1016373448499046E-5</v>
      </c>
      <c r="C164" s="122">
        <f t="shared" si="58"/>
        <v>1.4625363711657991E-5</v>
      </c>
      <c r="D164" s="122">
        <f t="shared" si="58"/>
        <v>2.0586757970068352E-5</v>
      </c>
      <c r="E164" s="122">
        <f t="shared" si="58"/>
        <v>2.6301876362601815E-5</v>
      </c>
      <c r="F164" s="122">
        <f t="shared" si="58"/>
        <v>5.2563299017925056E-5</v>
      </c>
      <c r="G164" s="122">
        <f t="shared" si="58"/>
        <v>1.9365494340378665E-4</v>
      </c>
      <c r="H164" s="122">
        <f t="shared" si="58"/>
        <v>9.183741430490559E-4</v>
      </c>
      <c r="I164" s="122">
        <f t="shared" si="58"/>
        <v>1.4890229737702276E-3</v>
      </c>
      <c r="J164" s="122">
        <f t="shared" si="58"/>
        <v>2.6135462479931148E-3</v>
      </c>
      <c r="K164" s="122">
        <f t="shared" si="58"/>
        <v>3.8693708588516673E-3</v>
      </c>
      <c r="L164" s="122">
        <f t="shared" si="58"/>
        <v>1.3195685341317969E-2</v>
      </c>
      <c r="M164" s="122">
        <f t="shared" si="58"/>
        <v>5.8999439670595058E-3</v>
      </c>
      <c r="N164" s="122">
        <f t="shared" si="58"/>
        <v>9.9481359449840427E-3</v>
      </c>
      <c r="O164" s="122">
        <f t="shared" si="58"/>
        <v>8.0013237209512547E-3</v>
      </c>
      <c r="P164" s="122">
        <f t="shared" si="58"/>
        <v>1.6988721337799779E-2</v>
      </c>
      <c r="Q164" s="122">
        <f t="shared" si="58"/>
        <v>1.8807897478563939E-2</v>
      </c>
      <c r="R164" s="122">
        <f t="shared" si="58"/>
        <v>1.921198826249201E-2</v>
      </c>
      <c r="S164" s="122">
        <f t="shared" si="58"/>
        <v>1.9711543300226821E-2</v>
      </c>
      <c r="T164" s="122">
        <f t="shared" si="58"/>
        <v>2.6203429190054174E-2</v>
      </c>
      <c r="U164" s="122">
        <f t="shared" si="58"/>
        <v>2.2309262703436136E-2</v>
      </c>
      <c r="V164" s="122">
        <f t="shared" si="58"/>
        <v>1.8424648459562699E-2</v>
      </c>
      <c r="W164" s="122">
        <f t="shared" si="58"/>
        <v>3.2947714906213371E-2</v>
      </c>
      <c r="DA164" s="130" t="s">
        <v>1892</v>
      </c>
    </row>
    <row r="165" spans="1:105" ht="12" customHeight="1" x14ac:dyDescent="0.25">
      <c r="A165" s="97" t="s">
        <v>53</v>
      </c>
      <c r="B165" s="98">
        <v>1.1016373448499046E-5</v>
      </c>
      <c r="C165" s="98">
        <v>1.4625363711657991E-5</v>
      </c>
      <c r="D165" s="98">
        <v>2.0586757970068352E-5</v>
      </c>
      <c r="E165" s="98">
        <v>2.6301876362601815E-5</v>
      </c>
      <c r="F165" s="98">
        <v>5.2563299017925056E-5</v>
      </c>
      <c r="G165" s="98">
        <v>1.9365494340378665E-4</v>
      </c>
      <c r="H165" s="98">
        <v>9.183741430490559E-4</v>
      </c>
      <c r="I165" s="98">
        <v>1.4890229737702276E-3</v>
      </c>
      <c r="J165" s="98">
        <v>2.6135462479931148E-3</v>
      </c>
      <c r="K165" s="98">
        <v>3.8693708588516673E-3</v>
      </c>
      <c r="L165" s="98">
        <v>1.3195685341317969E-2</v>
      </c>
      <c r="M165" s="98">
        <v>5.8999439670595058E-3</v>
      </c>
      <c r="N165" s="98">
        <v>9.9481359449840427E-3</v>
      </c>
      <c r="O165" s="98">
        <v>8.0013237209512547E-3</v>
      </c>
      <c r="P165" s="98">
        <v>1.6988721337799779E-2</v>
      </c>
      <c r="Q165" s="98">
        <v>1.8807897478563939E-2</v>
      </c>
      <c r="R165" s="98">
        <v>1.921198826249201E-2</v>
      </c>
      <c r="S165" s="98">
        <v>1.9711543300226821E-2</v>
      </c>
      <c r="T165" s="98">
        <v>2.6203429190054174E-2</v>
      </c>
      <c r="U165" s="98">
        <v>2.2309262703436136E-2</v>
      </c>
      <c r="V165" s="98">
        <v>1.8424648459562699E-2</v>
      </c>
      <c r="W165" s="98">
        <v>3.2947714906213371E-2</v>
      </c>
      <c r="DA165" s="63" t="s">
        <v>1893</v>
      </c>
    </row>
    <row r="166" spans="1:105" ht="12" customHeight="1" x14ac:dyDescent="0.25">
      <c r="A166" s="121" t="s">
        <v>55</v>
      </c>
      <c r="B166" s="122">
        <v>3.6565745268392263E-2</v>
      </c>
      <c r="C166" s="122">
        <v>4.3547199889014246E-2</v>
      </c>
      <c r="D166" s="122">
        <v>3.5025504859499422E-2</v>
      </c>
      <c r="E166" s="122">
        <v>4.4643188459029516E-2</v>
      </c>
      <c r="F166" s="122">
        <v>8.5655200643900684E-2</v>
      </c>
      <c r="G166" s="122">
        <v>0.13421628447725187</v>
      </c>
      <c r="H166" s="122">
        <v>0.25169588435706697</v>
      </c>
      <c r="I166" s="122">
        <v>0.29044641962646123</v>
      </c>
      <c r="J166" s="122">
        <v>0.44585674689604576</v>
      </c>
      <c r="K166" s="122">
        <v>0.52978041841897372</v>
      </c>
      <c r="L166" s="122">
        <v>0.45592613102941681</v>
      </c>
      <c r="M166" s="122">
        <v>0.55708065682947938</v>
      </c>
      <c r="N166" s="122">
        <v>0.64987541683900441</v>
      </c>
      <c r="O166" s="122">
        <v>0.6645276386480784</v>
      </c>
      <c r="P166" s="122">
        <v>0.86301288096185924</v>
      </c>
      <c r="Q166" s="122">
        <v>0.89864017869740742</v>
      </c>
      <c r="R166" s="122">
        <v>0.93846135668055597</v>
      </c>
      <c r="S166" s="122">
        <v>0.94306584248143788</v>
      </c>
      <c r="T166" s="122">
        <v>0.91302691781915046</v>
      </c>
      <c r="U166" s="122">
        <v>0.82665585916103013</v>
      </c>
      <c r="V166" s="122">
        <v>0.79739435078364895</v>
      </c>
      <c r="W166" s="122">
        <v>1.110415788688875</v>
      </c>
      <c r="DA166" s="130" t="s">
        <v>1894</v>
      </c>
    </row>
    <row r="167" spans="1:105" ht="12" customHeight="1" x14ac:dyDescent="0.25">
      <c r="A167" s="97" t="s">
        <v>124</v>
      </c>
      <c r="B167" s="98">
        <v>1.2781393833016252E-3</v>
      </c>
      <c r="C167" s="98">
        <v>1.3754052563885427E-3</v>
      </c>
      <c r="D167" s="98">
        <v>1.4384125894816929E-3</v>
      </c>
      <c r="E167" s="98">
        <v>1.4594480989482518E-3</v>
      </c>
      <c r="F167" s="98">
        <v>1.3768569772805571E-3</v>
      </c>
      <c r="G167" s="98">
        <v>1.6433410609367075E-3</v>
      </c>
      <c r="H167" s="98">
        <v>2.0258807118459657E-3</v>
      </c>
      <c r="I167" s="98">
        <v>2.1495629140912656E-3</v>
      </c>
      <c r="J167" s="98">
        <v>2.2925465967259554E-3</v>
      </c>
      <c r="K167" s="98">
        <v>4.4062029463534744E-3</v>
      </c>
      <c r="L167" s="98">
        <v>5.315265192373189E-3</v>
      </c>
      <c r="M167" s="98">
        <v>6.6946388295227224E-3</v>
      </c>
      <c r="N167" s="98">
        <v>7.0239394144860877E-3</v>
      </c>
      <c r="O167" s="98">
        <v>6.5724217131643689E-3</v>
      </c>
      <c r="P167" s="98">
        <v>6.6424727196909561E-3</v>
      </c>
      <c r="Q167" s="98">
        <v>6.2944733904536842E-3</v>
      </c>
      <c r="R167" s="98">
        <v>6.5374589605372837E-3</v>
      </c>
      <c r="S167" s="98">
        <v>6.8717046699994094E-3</v>
      </c>
      <c r="T167" s="98">
        <v>6.7334394923026508E-3</v>
      </c>
      <c r="U167" s="98">
        <v>6.8899467409215213E-3</v>
      </c>
      <c r="V167" s="98">
        <v>7.2577703746565352E-3</v>
      </c>
      <c r="W167" s="98">
        <v>1.2362599829282469E-2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3.5287605885090639E-2</v>
      </c>
      <c r="C171" s="101">
        <v>4.21717946326257E-2</v>
      </c>
      <c r="D171" s="101">
        <v>3.3587092270017729E-2</v>
      </c>
      <c r="E171" s="101">
        <v>4.3183740360081262E-2</v>
      </c>
      <c r="F171" s="101">
        <v>8.4278343666620126E-2</v>
      </c>
      <c r="G171" s="101">
        <v>0.13257294341631515</v>
      </c>
      <c r="H171" s="101">
        <v>0.24967000364522102</v>
      </c>
      <c r="I171" s="101">
        <v>0.28829685671236999</v>
      </c>
      <c r="J171" s="101">
        <v>0.44356420029931981</v>
      </c>
      <c r="K171" s="101">
        <v>0.5253742154726202</v>
      </c>
      <c r="L171" s="101">
        <v>0.45061086583704363</v>
      </c>
      <c r="M171" s="101">
        <v>0.55038601799995668</v>
      </c>
      <c r="N171" s="101">
        <v>0.64285147742451831</v>
      </c>
      <c r="O171" s="101">
        <v>0.65795521693491399</v>
      </c>
      <c r="P171" s="101">
        <v>0.85637040824216826</v>
      </c>
      <c r="Q171" s="101">
        <v>0.89234570530695378</v>
      </c>
      <c r="R171" s="101">
        <v>0.93192389772001871</v>
      </c>
      <c r="S171" s="101">
        <v>0.93619413781143845</v>
      </c>
      <c r="T171" s="101">
        <v>0.90629347832684781</v>
      </c>
      <c r="U171" s="101">
        <v>0.81976591242010866</v>
      </c>
      <c r="V171" s="101">
        <v>0.79013658040899237</v>
      </c>
      <c r="W171" s="101">
        <v>1.0980531888595926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1902</v>
      </c>
    </row>
    <row r="175" spans="1:105" ht="12" customHeight="1" x14ac:dyDescent="0.25">
      <c r="A175" s="121" t="s">
        <v>54</v>
      </c>
      <c r="B175" s="122">
        <v>6.0481510354512255E-2</v>
      </c>
      <c r="C175" s="122">
        <v>6.1432768274044994E-2</v>
      </c>
      <c r="D175" s="122">
        <v>6.1650192546088195E-2</v>
      </c>
      <c r="E175" s="122">
        <v>7.2828011911485566E-2</v>
      </c>
      <c r="F175" s="122">
        <v>0.10294549327962521</v>
      </c>
      <c r="G175" s="122">
        <v>0.15541885871817929</v>
      </c>
      <c r="H175" s="122">
        <v>0.27757686666590714</v>
      </c>
      <c r="I175" s="122">
        <v>0.39634716313769325</v>
      </c>
      <c r="J175" s="122">
        <v>0.53170639998081826</v>
      </c>
      <c r="K175" s="122">
        <v>0.56203705426136341</v>
      </c>
      <c r="L175" s="122">
        <v>0.4990977980807465</v>
      </c>
      <c r="M175" s="122">
        <v>0.59790500018740755</v>
      </c>
      <c r="N175" s="122">
        <v>0.66169105753567536</v>
      </c>
      <c r="O175" s="122">
        <v>0.66393484178536366</v>
      </c>
      <c r="P175" s="122">
        <v>0.73231370943824181</v>
      </c>
      <c r="Q175" s="122">
        <v>0.60537487974722337</v>
      </c>
      <c r="R175" s="122">
        <v>0.60978434061235098</v>
      </c>
      <c r="S175" s="122">
        <v>0.54956911239577777</v>
      </c>
      <c r="T175" s="122">
        <v>0.67421153858060712</v>
      </c>
      <c r="U175" s="122">
        <v>0.68050951077547162</v>
      </c>
      <c r="V175" s="122">
        <v>0.60329452164421526</v>
      </c>
      <c r="W175" s="122">
        <v>0.56511862585822814</v>
      </c>
      <c r="DA175" s="130" t="s">
        <v>1903</v>
      </c>
    </row>
    <row r="176" spans="1:105" ht="12" customHeight="1" x14ac:dyDescent="0.25">
      <c r="A176" s="97" t="s">
        <v>50</v>
      </c>
      <c r="B176" s="98">
        <v>5.7180501000457289E-2</v>
      </c>
      <c r="C176" s="98">
        <v>5.7382284057037374E-2</v>
      </c>
      <c r="D176" s="98">
        <v>5.8561042856684294E-2</v>
      </c>
      <c r="E176" s="98">
        <v>6.3792150825044774E-2</v>
      </c>
      <c r="F176" s="98">
        <v>6.9841550080918705E-2</v>
      </c>
      <c r="G176" s="98">
        <v>0.10101480736508209</v>
      </c>
      <c r="H176" s="98">
        <v>0.12692142894337385</v>
      </c>
      <c r="I176" s="98">
        <v>0.10912466853155584</v>
      </c>
      <c r="J176" s="98">
        <v>0.1310774722723938</v>
      </c>
      <c r="K176" s="98">
        <v>0.18145789011279828</v>
      </c>
      <c r="L176" s="98">
        <v>0.22491574550601098</v>
      </c>
      <c r="M176" s="98">
        <v>0.28896646288965799</v>
      </c>
      <c r="N176" s="98">
        <v>0.32573926579633794</v>
      </c>
      <c r="O176" s="98">
        <v>0.31289736921137062</v>
      </c>
      <c r="P176" s="98">
        <v>0.3390616551584541</v>
      </c>
      <c r="Q176" s="98">
        <v>0.33076721562977673</v>
      </c>
      <c r="R176" s="98">
        <v>0.36246347982392163</v>
      </c>
      <c r="S176" s="98">
        <v>0.39279428753722967</v>
      </c>
      <c r="T176" s="98">
        <v>0.36552139335995865</v>
      </c>
      <c r="U176" s="98">
        <v>0.39594758101551286</v>
      </c>
      <c r="V176" s="98">
        <v>0.32225674884705313</v>
      </c>
      <c r="W176" s="98">
        <v>0.24259857184069952</v>
      </c>
      <c r="DA176" s="63" t="s">
        <v>1904</v>
      </c>
    </row>
    <row r="177" spans="1:105" ht="12" customHeight="1" x14ac:dyDescent="0.25">
      <c r="A177" s="109" t="s">
        <v>120</v>
      </c>
      <c r="B177" s="33">
        <v>3.3010093540549652E-3</v>
      </c>
      <c r="C177" s="33">
        <v>4.0504842170076237E-3</v>
      </c>
      <c r="D177" s="33">
        <v>3.0891496894039005E-3</v>
      </c>
      <c r="E177" s="33">
        <v>9.0358610864407878E-3</v>
      </c>
      <c r="F177" s="33">
        <v>3.3103943198706513E-2</v>
      </c>
      <c r="G177" s="33">
        <v>5.4404051353097199E-2</v>
      </c>
      <c r="H177" s="33">
        <v>0.15065543772253329</v>
      </c>
      <c r="I177" s="33">
        <v>0.28722249460613741</v>
      </c>
      <c r="J177" s="33">
        <v>0.4006289277084244</v>
      </c>
      <c r="K177" s="33">
        <v>0.38057916414856513</v>
      </c>
      <c r="L177" s="33">
        <v>0.27418205257473555</v>
      </c>
      <c r="M177" s="33">
        <v>0.3089385372977495</v>
      </c>
      <c r="N177" s="33">
        <v>0.33595179173933742</v>
      </c>
      <c r="O177" s="33">
        <v>0.35103747257399309</v>
      </c>
      <c r="P177" s="33">
        <v>0.39325205427978771</v>
      </c>
      <c r="Q177" s="33">
        <v>0.27460766411744669</v>
      </c>
      <c r="R177" s="33">
        <v>0.24732086078842933</v>
      </c>
      <c r="S177" s="33">
        <v>0.15677482485854805</v>
      </c>
      <c r="T177" s="33">
        <v>0.30869014522064842</v>
      </c>
      <c r="U177" s="33">
        <v>0.28456192975995875</v>
      </c>
      <c r="V177" s="33">
        <v>0.28103777279716213</v>
      </c>
      <c r="W177" s="33">
        <v>0.32252005401752865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0.56214987288432172</v>
      </c>
      <c r="C3" s="119">
        <f>IF(RES_hhdet_tes!C3=0,"",RES_hhdet_tes!C3/RES_hhdet_fec!C3)</f>
        <v>0.56567157261209011</v>
      </c>
      <c r="D3" s="119">
        <f>IF(RES_hhdet_tes!D3=0,"",RES_hhdet_tes!D3/RES_hhdet_fec!D3)</f>
        <v>0.57155458599770459</v>
      </c>
      <c r="E3" s="119">
        <f>IF(RES_hhdet_tes!E3=0,"",RES_hhdet_tes!E3/RES_hhdet_fec!E3)</f>
        <v>0.57704978245974359</v>
      </c>
      <c r="F3" s="119">
        <f>IF(RES_hhdet_tes!F3=0,"",RES_hhdet_tes!F3/RES_hhdet_fec!F3)</f>
        <v>0.58265234587817949</v>
      </c>
      <c r="G3" s="119">
        <f>IF(RES_hhdet_tes!G3=0,"",RES_hhdet_tes!G3/RES_hhdet_fec!G3)</f>
        <v>0.58807311674418294</v>
      </c>
      <c r="H3" s="119">
        <f>IF(RES_hhdet_tes!H3=0,"",RES_hhdet_tes!H3/RES_hhdet_fec!H3)</f>
        <v>0.5952777878531903</v>
      </c>
      <c r="I3" s="119">
        <f>IF(RES_hhdet_tes!I3=0,"",RES_hhdet_tes!I3/RES_hhdet_fec!I3)</f>
        <v>0.60152052160857616</v>
      </c>
      <c r="J3" s="119">
        <f>IF(RES_hhdet_tes!J3=0,"",RES_hhdet_tes!J3/RES_hhdet_fec!J3)</f>
        <v>0.60678736946755774</v>
      </c>
      <c r="K3" s="119">
        <f>IF(RES_hhdet_tes!K3=0,"",RES_hhdet_tes!K3/RES_hhdet_fec!K3)</f>
        <v>0.61081544104461716</v>
      </c>
      <c r="L3" s="119">
        <f>IF(RES_hhdet_tes!L3=0,"",RES_hhdet_tes!L3/RES_hhdet_fec!L3)</f>
        <v>0.61475902826249929</v>
      </c>
      <c r="M3" s="119">
        <f>IF(RES_hhdet_tes!M3=0,"",RES_hhdet_tes!M3/RES_hhdet_fec!M3)</f>
        <v>0.62015954586295619</v>
      </c>
      <c r="N3" s="119">
        <f>IF(RES_hhdet_tes!N3=0,"",RES_hhdet_tes!N3/RES_hhdet_fec!N3)</f>
        <v>0.62521375020007963</v>
      </c>
      <c r="O3" s="119">
        <f>IF(RES_hhdet_tes!O3=0,"",RES_hhdet_tes!O3/RES_hhdet_fec!O3)</f>
        <v>0.62901305271522034</v>
      </c>
      <c r="P3" s="119">
        <f>IF(RES_hhdet_tes!P3=0,"",RES_hhdet_tes!P3/RES_hhdet_fec!P3)</f>
        <v>0.63018142723178128</v>
      </c>
      <c r="Q3" s="119">
        <f>IF(RES_hhdet_tes!Q3=0,"",RES_hhdet_tes!Q3/RES_hhdet_fec!Q3)</f>
        <v>0.63074172652257465</v>
      </c>
      <c r="R3" s="119">
        <f>IF(RES_hhdet_tes!R3=0,"",RES_hhdet_tes!R3/RES_hhdet_fec!R3)</f>
        <v>0.63269978099882429</v>
      </c>
      <c r="S3" s="119">
        <f>IF(RES_hhdet_tes!S3=0,"",RES_hhdet_tes!S3/RES_hhdet_fec!S3)</f>
        <v>0.64003228225691555</v>
      </c>
      <c r="T3" s="119">
        <f>IF(RES_hhdet_tes!T3=0,"",RES_hhdet_tes!T3/RES_hhdet_fec!T3)</f>
        <v>0.6483883395811495</v>
      </c>
      <c r="U3" s="119">
        <f>IF(RES_hhdet_tes!U3=0,"",RES_hhdet_tes!U3/RES_hhdet_fec!U3)</f>
        <v>0.65208703000897139</v>
      </c>
      <c r="V3" s="119">
        <f>IF(RES_hhdet_tes!V3=0,"",RES_hhdet_tes!V3/RES_hhdet_fec!V3)</f>
        <v>0.6562419262779372</v>
      </c>
      <c r="W3" s="119">
        <f>IF(RES_hhdet_tes!W3=0,"",RES_hhdet_tes!W3/RES_hhdet_fec!W3)</f>
        <v>0.66552539970624469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0.56009581069007142</v>
      </c>
      <c r="C4" s="124">
        <f>IF(RES_hhdet_tes!C4=0,"",RES_hhdet_tes!C4/RES_hhdet_fec!C4)</f>
        <v>0.5636716225388444</v>
      </c>
      <c r="D4" s="124">
        <f>IF(RES_hhdet_tes!D4=0,"",RES_hhdet_tes!D4/RES_hhdet_fec!D4)</f>
        <v>0.57015702599278462</v>
      </c>
      <c r="E4" s="124">
        <f>IF(RES_hhdet_tes!E4=0,"",RES_hhdet_tes!E4/RES_hhdet_fec!E4)</f>
        <v>0.57540408367018192</v>
      </c>
      <c r="F4" s="124">
        <f>IF(RES_hhdet_tes!F4=0,"",RES_hhdet_tes!F4/RES_hhdet_fec!F4)</f>
        <v>0.57989581979011573</v>
      </c>
      <c r="G4" s="124">
        <f>IF(RES_hhdet_tes!G4=0,"",RES_hhdet_tes!G4/RES_hhdet_fec!G4)</f>
        <v>0.58564257169409428</v>
      </c>
      <c r="H4" s="124">
        <f>IF(RES_hhdet_tes!H4=0,"",RES_hhdet_tes!H4/RES_hhdet_fec!H4)</f>
        <v>0.59187272784099176</v>
      </c>
      <c r="I4" s="124">
        <f>IF(RES_hhdet_tes!I4=0,"",RES_hhdet_tes!I4/RES_hhdet_fec!I4)</f>
        <v>0.59689735255787368</v>
      </c>
      <c r="J4" s="124">
        <f>IF(RES_hhdet_tes!J4=0,"",RES_hhdet_tes!J4/RES_hhdet_fec!J4)</f>
        <v>0.60152619842594102</v>
      </c>
      <c r="K4" s="124">
        <f>IF(RES_hhdet_tes!K4=0,"",RES_hhdet_tes!K4/RES_hhdet_fec!K4)</f>
        <v>0.60586989825060222</v>
      </c>
      <c r="L4" s="124">
        <f>IF(RES_hhdet_tes!L4=0,"",RES_hhdet_tes!L4/RES_hhdet_fec!L4)</f>
        <v>0.6121254242878128</v>
      </c>
      <c r="M4" s="124">
        <f>IF(RES_hhdet_tes!M4=0,"",RES_hhdet_tes!M4/RES_hhdet_fec!M4)</f>
        <v>0.61791103708609874</v>
      </c>
      <c r="N4" s="124">
        <f>IF(RES_hhdet_tes!N4=0,"",RES_hhdet_tes!N4/RES_hhdet_fec!N4)</f>
        <v>0.62305332352187237</v>
      </c>
      <c r="O4" s="124">
        <f>IF(RES_hhdet_tes!O4=0,"",RES_hhdet_tes!O4/RES_hhdet_fec!O4)</f>
        <v>0.627165955065354</v>
      </c>
      <c r="P4" s="124">
        <f>IF(RES_hhdet_tes!P4=0,"",RES_hhdet_tes!P4/RES_hhdet_fec!P4)</f>
        <v>0.62805660208067537</v>
      </c>
      <c r="Q4" s="124">
        <f>IF(RES_hhdet_tes!Q4=0,"",RES_hhdet_tes!Q4/RES_hhdet_fec!Q4)</f>
        <v>0.62900317710481024</v>
      </c>
      <c r="R4" s="124">
        <f>IF(RES_hhdet_tes!R4=0,"",RES_hhdet_tes!R4/RES_hhdet_fec!R4)</f>
        <v>0.63135159627304016</v>
      </c>
      <c r="S4" s="124">
        <f>IF(RES_hhdet_tes!S4=0,"",RES_hhdet_tes!S4/RES_hhdet_fec!S4)</f>
        <v>0.63952422329844183</v>
      </c>
      <c r="T4" s="124">
        <f>IF(RES_hhdet_tes!T4=0,"",RES_hhdet_tes!T4/RES_hhdet_fec!T4)</f>
        <v>0.64701297282919523</v>
      </c>
      <c r="U4" s="124">
        <f>IF(RES_hhdet_tes!U4=0,"",RES_hhdet_tes!U4/RES_hhdet_fec!U4)</f>
        <v>0.65040283300528756</v>
      </c>
      <c r="V4" s="124">
        <f>IF(RES_hhdet_tes!V4=0,"",RES_hhdet_tes!V4/RES_hhdet_fec!V4)</f>
        <v>0.65395757222512285</v>
      </c>
      <c r="W4" s="124">
        <f>IF(RES_hhdet_tes!W4=0,"",RES_hhdet_tes!W4/RES_hhdet_fec!W4)</f>
        <v>0.66159497475547235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0.55783167503284969</v>
      </c>
      <c r="C5" s="111">
        <f>IF(RES_hhdet_tes!C5=0,"",RES_hhdet_tes!C5/RES_hhdet_fec!C5)</f>
        <v>0.56145344886193604</v>
      </c>
      <c r="D5" s="111">
        <f>IF(RES_hhdet_tes!D5=0,"",RES_hhdet_tes!D5/RES_hhdet_fec!D5)</f>
        <v>0.56799238594325074</v>
      </c>
      <c r="E5" s="111">
        <f>IF(RES_hhdet_tes!E5=0,"",RES_hhdet_tes!E5/RES_hhdet_fec!E5)</f>
        <v>0.57328926957461412</v>
      </c>
      <c r="F5" s="111">
        <f>IF(RES_hhdet_tes!F5=0,"",RES_hhdet_tes!F5/RES_hhdet_fec!F5)</f>
        <v>0.57782034021931328</v>
      </c>
      <c r="G5" s="111">
        <f>IF(RES_hhdet_tes!G5=0,"",RES_hhdet_tes!G5/RES_hhdet_fec!G5)</f>
        <v>0.58360775177750202</v>
      </c>
      <c r="H5" s="111">
        <f>IF(RES_hhdet_tes!H5=0,"",RES_hhdet_tes!H5/RES_hhdet_fec!H5)</f>
        <v>0.58986822753384704</v>
      </c>
      <c r="I5" s="111">
        <f>IF(RES_hhdet_tes!I5=0,"",RES_hhdet_tes!I5/RES_hhdet_fec!I5)</f>
        <v>0.59493982169713178</v>
      </c>
      <c r="J5" s="111">
        <f>IF(RES_hhdet_tes!J5=0,"",RES_hhdet_tes!J5/RES_hhdet_fec!J5)</f>
        <v>0.59959663473017277</v>
      </c>
      <c r="K5" s="111">
        <f>IF(RES_hhdet_tes!K5=0,"",RES_hhdet_tes!K5/RES_hhdet_fec!K5)</f>
        <v>0.60397379558384112</v>
      </c>
      <c r="L5" s="111">
        <f>IF(RES_hhdet_tes!L5=0,"",RES_hhdet_tes!L5/RES_hhdet_fec!L5)</f>
        <v>0.6102771062414718</v>
      </c>
      <c r="M5" s="111">
        <f>IF(RES_hhdet_tes!M5=0,"",RES_hhdet_tes!M5/RES_hhdet_fec!M5)</f>
        <v>0.6160904678544219</v>
      </c>
      <c r="N5" s="111">
        <f>IF(RES_hhdet_tes!N5=0,"",RES_hhdet_tes!N5/RES_hhdet_fec!N5)</f>
        <v>0.62125895150921284</v>
      </c>
      <c r="O5" s="111">
        <f>IF(RES_hhdet_tes!O5=0,"",RES_hhdet_tes!O5/RES_hhdet_fec!O5)</f>
        <v>0.62539434458132559</v>
      </c>
      <c r="P5" s="111">
        <f>IF(RES_hhdet_tes!P5=0,"",RES_hhdet_tes!P5/RES_hhdet_fec!P5)</f>
        <v>0.6263148924323696</v>
      </c>
      <c r="Q5" s="111">
        <f>IF(RES_hhdet_tes!Q5=0,"",RES_hhdet_tes!Q5/RES_hhdet_fec!Q5)</f>
        <v>0.62729292556359662</v>
      </c>
      <c r="R5" s="111">
        <f>IF(RES_hhdet_tes!R5=0,"",RES_hhdet_tes!R5/RES_hhdet_fec!R5)</f>
        <v>0.62967474019780767</v>
      </c>
      <c r="S5" s="111">
        <f>IF(RES_hhdet_tes!S5=0,"",RES_hhdet_tes!S5/RES_hhdet_fec!S5)</f>
        <v>0.63788509932759652</v>
      </c>
      <c r="T5" s="111">
        <f>IF(RES_hhdet_tes!T5=0,"",RES_hhdet_tes!T5/RES_hhdet_fec!T5)</f>
        <v>0.64539203745862395</v>
      </c>
      <c r="U5" s="111">
        <f>IF(RES_hhdet_tes!U5=0,"",RES_hhdet_tes!U5/RES_hhdet_fec!U5)</f>
        <v>0.64879280320998878</v>
      </c>
      <c r="V5" s="111">
        <f>IF(RES_hhdet_tes!V5=0,"",RES_hhdet_tes!V5/RES_hhdet_fec!V5)</f>
        <v>0.65237733848094215</v>
      </c>
      <c r="W5" s="111">
        <f>IF(RES_hhdet_tes!W5=0,"",RES_hhdet_tes!W5/RES_hhdet_fec!W5)</f>
        <v>0.66005006346310202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1.9787424596204706</v>
      </c>
      <c r="C7" s="124">
        <f>IF(RES_hhdet_tes!C7=0,"",RES_hhdet_tes!C7/RES_hhdet_fec!C7)</f>
        <v>1.9787424596204701</v>
      </c>
      <c r="D7" s="124">
        <f>IF(RES_hhdet_tes!D7=0,"",RES_hhdet_tes!D7/RES_hhdet_fec!D7)</f>
        <v>2.1270378888318486</v>
      </c>
      <c r="E7" s="124">
        <f>IF(RES_hhdet_tes!E7=0,"",RES_hhdet_tes!E7/RES_hhdet_fec!E7)</f>
        <v>2.7233897863412735</v>
      </c>
      <c r="F7" s="124">
        <f>IF(RES_hhdet_tes!F7=0,"",RES_hhdet_tes!F7/RES_hhdet_fec!F7)</f>
        <v>2.8416799456223614</v>
      </c>
      <c r="G7" s="124">
        <f>IF(RES_hhdet_tes!G7=0,"",RES_hhdet_tes!G7/RES_hhdet_fec!G7)</f>
        <v>2.9567694018165103</v>
      </c>
      <c r="H7" s="124">
        <f>IF(RES_hhdet_tes!H7=0,"",RES_hhdet_tes!H7/RES_hhdet_fec!H7)</f>
        <v>3.0514603284367974</v>
      </c>
      <c r="I7" s="124">
        <f>IF(RES_hhdet_tes!I7=0,"",RES_hhdet_tes!I7/RES_hhdet_fec!I7)</f>
        <v>3.1327174608207944</v>
      </c>
      <c r="J7" s="124">
        <f>IF(RES_hhdet_tes!J7=0,"",RES_hhdet_tes!J7/RES_hhdet_fec!J7)</f>
        <v>3.1882565196835406</v>
      </c>
      <c r="K7" s="124">
        <f>IF(RES_hhdet_tes!K7=0,"",RES_hhdet_tes!K7/RES_hhdet_fec!K7)</f>
        <v>3.2382857598955641</v>
      </c>
      <c r="L7" s="124">
        <f>IF(RES_hhdet_tes!L7=0,"",RES_hhdet_tes!L7/RES_hhdet_fec!L7)</f>
        <v>3.3036668179261568</v>
      </c>
      <c r="M7" s="124">
        <f>IF(RES_hhdet_tes!M7=0,"",RES_hhdet_tes!M7/RES_hhdet_fec!M7)</f>
        <v>3.3681945959139235</v>
      </c>
      <c r="N7" s="124">
        <f>IF(RES_hhdet_tes!N7=0,"",RES_hhdet_tes!N7/RES_hhdet_fec!N7)</f>
        <v>3.4680740907932717</v>
      </c>
      <c r="O7" s="124">
        <f>IF(RES_hhdet_tes!O7=0,"",RES_hhdet_tes!O7/RES_hhdet_fec!O7)</f>
        <v>3.576582875795558</v>
      </c>
      <c r="P7" s="124">
        <f>IF(RES_hhdet_tes!P7=0,"",RES_hhdet_tes!P7/RES_hhdet_fec!P7)</f>
        <v>3.696051720165237</v>
      </c>
      <c r="Q7" s="124">
        <f>IF(RES_hhdet_tes!Q7=0,"",RES_hhdet_tes!Q7/RES_hhdet_fec!Q7)</f>
        <v>3.8099211045764587</v>
      </c>
      <c r="R7" s="124">
        <f>IF(RES_hhdet_tes!R7=0,"",RES_hhdet_tes!R7/RES_hhdet_fec!R7)</f>
        <v>3.9173191314722571</v>
      </c>
      <c r="S7" s="124">
        <f>IF(RES_hhdet_tes!S7=0,"",RES_hhdet_tes!S7/RES_hhdet_fec!S7)</f>
        <v>4.0452276411304489</v>
      </c>
      <c r="T7" s="124">
        <f>IF(RES_hhdet_tes!T7=0,"",RES_hhdet_tes!T7/RES_hhdet_fec!T7)</f>
        <v>4.2100996729656801</v>
      </c>
      <c r="U7" s="124">
        <f>IF(RES_hhdet_tes!U7=0,"",RES_hhdet_tes!U7/RES_hhdet_fec!U7)</f>
        <v>4.3762052691803994</v>
      </c>
      <c r="V7" s="124">
        <f>IF(RES_hhdet_tes!V7=0,"",RES_hhdet_tes!V7/RES_hhdet_fec!V7)</f>
        <v>4.5183797104615575</v>
      </c>
      <c r="W7" s="124">
        <f>IF(RES_hhdet_tes!W7=0,"",RES_hhdet_tes!W7/RES_hhdet_fec!W7)</f>
        <v>4.6270153361174176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1.9787424596204706</v>
      </c>
      <c r="C8" s="111">
        <f>IF(RES_hhdet_tes!C8=0,"",RES_hhdet_tes!C8/RES_hhdet_fec!C8)</f>
        <v>1.9787424596204701</v>
      </c>
      <c r="D8" s="111">
        <f>IF(RES_hhdet_tes!D8=0,"",RES_hhdet_tes!D8/RES_hhdet_fec!D8)</f>
        <v>2.1270378888318486</v>
      </c>
      <c r="E8" s="111">
        <f>IF(RES_hhdet_tes!E8=0,"",RES_hhdet_tes!E8/RES_hhdet_fec!E8)</f>
        <v>2.7233897863412735</v>
      </c>
      <c r="F8" s="111">
        <f>IF(RES_hhdet_tes!F8=0,"",RES_hhdet_tes!F8/RES_hhdet_fec!F8)</f>
        <v>2.8416799456223614</v>
      </c>
      <c r="G8" s="111">
        <f>IF(RES_hhdet_tes!G8=0,"",RES_hhdet_tes!G8/RES_hhdet_fec!G8)</f>
        <v>2.9567694018165103</v>
      </c>
      <c r="H8" s="111">
        <f>IF(RES_hhdet_tes!H8=0,"",RES_hhdet_tes!H8/RES_hhdet_fec!H8)</f>
        <v>3.0514603284367974</v>
      </c>
      <c r="I8" s="111">
        <f>IF(RES_hhdet_tes!I8=0,"",RES_hhdet_tes!I8/RES_hhdet_fec!I8)</f>
        <v>3.1327174608207944</v>
      </c>
      <c r="J8" s="111">
        <f>IF(RES_hhdet_tes!J8=0,"",RES_hhdet_tes!J8/RES_hhdet_fec!J8)</f>
        <v>3.1882565196835406</v>
      </c>
      <c r="K8" s="111">
        <f>IF(RES_hhdet_tes!K8=0,"",RES_hhdet_tes!K8/RES_hhdet_fec!K8)</f>
        <v>3.2382857598955641</v>
      </c>
      <c r="L8" s="111">
        <f>IF(RES_hhdet_tes!L8=0,"",RES_hhdet_tes!L8/RES_hhdet_fec!L8)</f>
        <v>3.3036668179261568</v>
      </c>
      <c r="M8" s="111">
        <f>IF(RES_hhdet_tes!M8=0,"",RES_hhdet_tes!M8/RES_hhdet_fec!M8)</f>
        <v>3.3681945959139235</v>
      </c>
      <c r="N8" s="111">
        <f>IF(RES_hhdet_tes!N8=0,"",RES_hhdet_tes!N8/RES_hhdet_fec!N8)</f>
        <v>3.4680740907932717</v>
      </c>
      <c r="O8" s="111">
        <f>IF(RES_hhdet_tes!O8=0,"",RES_hhdet_tes!O8/RES_hhdet_fec!O8)</f>
        <v>3.576582875795558</v>
      </c>
      <c r="P8" s="111">
        <f>IF(RES_hhdet_tes!P8=0,"",RES_hhdet_tes!P8/RES_hhdet_fec!P8)</f>
        <v>3.696051720165237</v>
      </c>
      <c r="Q8" s="111">
        <f>IF(RES_hhdet_tes!Q8=0,"",RES_hhdet_tes!Q8/RES_hhdet_fec!Q8)</f>
        <v>3.8099211045764587</v>
      </c>
      <c r="R8" s="111">
        <f>IF(RES_hhdet_tes!R8=0,"",RES_hhdet_tes!R8/RES_hhdet_fec!R8)</f>
        <v>3.9173191314722571</v>
      </c>
      <c r="S8" s="111">
        <f>IF(RES_hhdet_tes!S8=0,"",RES_hhdet_tes!S8/RES_hhdet_fec!S8)</f>
        <v>4.0452276411304489</v>
      </c>
      <c r="T8" s="111">
        <f>IF(RES_hhdet_tes!T8=0,"",RES_hhdet_tes!T8/RES_hhdet_fec!T8)</f>
        <v>4.2100996729656801</v>
      </c>
      <c r="U8" s="111">
        <f>IF(RES_hhdet_tes!U8=0,"",RES_hhdet_tes!U8/RES_hhdet_fec!U8)</f>
        <v>4.3762052691803994</v>
      </c>
      <c r="V8" s="111">
        <f>IF(RES_hhdet_tes!V8=0,"",RES_hhdet_tes!V8/RES_hhdet_fec!V8)</f>
        <v>4.5183797104615575</v>
      </c>
      <c r="W8" s="111">
        <f>IF(RES_hhdet_tes!W8=0,"",RES_hhdet_tes!W8/RES_hhdet_fec!W8)</f>
        <v>4.6270153361174176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0.57635676763302879</v>
      </c>
      <c r="C9" s="124">
        <f>IF(RES_hhdet_tes!C9=0,"",RES_hhdet_tes!C9/RES_hhdet_fec!C9)</f>
        <v>0.58020452229454711</v>
      </c>
      <c r="D9" s="124">
        <f>IF(RES_hhdet_tes!D9=0,"",RES_hhdet_tes!D9/RES_hhdet_fec!D9)</f>
        <v>0.5866453952013525</v>
      </c>
      <c r="E9" s="124">
        <f>IF(RES_hhdet_tes!E9=0,"",RES_hhdet_tes!E9/RES_hhdet_fec!E9)</f>
        <v>0.59149200328447959</v>
      </c>
      <c r="F9" s="124">
        <f>IF(RES_hhdet_tes!F9=0,"",RES_hhdet_tes!F9/RES_hhdet_fec!F9)</f>
        <v>0.5957273646418334</v>
      </c>
      <c r="G9" s="124">
        <f>IF(RES_hhdet_tes!G9=0,"",RES_hhdet_tes!G9/RES_hhdet_fec!G9)</f>
        <v>0.60032550890916303</v>
      </c>
      <c r="H9" s="124">
        <f>IF(RES_hhdet_tes!H9=0,"",RES_hhdet_tes!H9/RES_hhdet_fec!H9)</f>
        <v>0.60557400357844449</v>
      </c>
      <c r="I9" s="124">
        <f>IF(RES_hhdet_tes!I9=0,"",RES_hhdet_tes!I9/RES_hhdet_fec!I9)</f>
        <v>0.61021070329941107</v>
      </c>
      <c r="J9" s="124">
        <f>IF(RES_hhdet_tes!J9=0,"",RES_hhdet_tes!J9/RES_hhdet_fec!J9)</f>
        <v>0.61480750608444168</v>
      </c>
      <c r="K9" s="124">
        <f>IF(RES_hhdet_tes!K9=0,"",RES_hhdet_tes!K9/RES_hhdet_fec!K9)</f>
        <v>0.61946632995931361</v>
      </c>
      <c r="L9" s="124">
        <f>IF(RES_hhdet_tes!L9=0,"",RES_hhdet_tes!L9/RES_hhdet_fec!L9)</f>
        <v>0.62601224324416371</v>
      </c>
      <c r="M9" s="124">
        <f>IF(RES_hhdet_tes!M9=0,"",RES_hhdet_tes!M9/RES_hhdet_fec!M9)</f>
        <v>0.63114690989174382</v>
      </c>
      <c r="N9" s="124">
        <f>IF(RES_hhdet_tes!N9=0,"",RES_hhdet_tes!N9/RES_hhdet_fec!N9)</f>
        <v>0.63698378650868326</v>
      </c>
      <c r="O9" s="124">
        <f>IF(RES_hhdet_tes!O9=0,"",RES_hhdet_tes!O9/RES_hhdet_fec!O9)</f>
        <v>0.64225183695304489</v>
      </c>
      <c r="P9" s="124">
        <f>IF(RES_hhdet_tes!P9=0,"",RES_hhdet_tes!P9/RES_hhdet_fec!P9)</f>
        <v>0.64531972214202804</v>
      </c>
      <c r="Q9" s="124">
        <f>IF(RES_hhdet_tes!Q9=0,"",RES_hhdet_tes!Q9/RES_hhdet_fec!Q9)</f>
        <v>0.64879630894974505</v>
      </c>
      <c r="R9" s="124">
        <f>IF(RES_hhdet_tes!R9=0,"",RES_hhdet_tes!R9/RES_hhdet_fec!R9)</f>
        <v>0.65207076388264762</v>
      </c>
      <c r="S9" s="124">
        <f>IF(RES_hhdet_tes!S9=0,"",RES_hhdet_tes!S9/RES_hhdet_fec!S9)</f>
        <v>0.66162256463649372</v>
      </c>
      <c r="T9" s="124">
        <f>IF(RES_hhdet_tes!T9=0,"",RES_hhdet_tes!T9/RES_hhdet_fec!T9)</f>
        <v>0.67228674875287642</v>
      </c>
      <c r="U9" s="124">
        <f>IF(RES_hhdet_tes!U9=0,"",RES_hhdet_tes!U9/RES_hhdet_fec!U9)</f>
        <v>0.68439688960007783</v>
      </c>
      <c r="V9" s="124">
        <f>IF(RES_hhdet_tes!V9=0,"",RES_hhdet_tes!V9/RES_hhdet_fec!V9)</f>
        <v>0.70006974603125027</v>
      </c>
      <c r="W9" s="124">
        <f>IF(RES_hhdet_tes!W9=0,"",RES_hhdet_tes!W9/RES_hhdet_fec!W9)</f>
        <v>0.71182613080882062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0.57596316434466699</v>
      </c>
      <c r="C10" s="111">
        <f>IF(RES_hhdet_tes!C10=0,"",RES_hhdet_tes!C10/RES_hhdet_fec!C10)</f>
        <v>0.57978901682842732</v>
      </c>
      <c r="D10" s="111">
        <f>IF(RES_hhdet_tes!D10=0,"",RES_hhdet_tes!D10/RES_hhdet_fec!D10)</f>
        <v>0.586408940937447</v>
      </c>
      <c r="E10" s="111">
        <f>IF(RES_hhdet_tes!E10=0,"",RES_hhdet_tes!E10/RES_hhdet_fec!E10)</f>
        <v>0.59077642464132318</v>
      </c>
      <c r="F10" s="111">
        <f>IF(RES_hhdet_tes!F10=0,"",RES_hhdet_tes!F10/RES_hhdet_fec!F10)</f>
        <v>0.59320782655567139</v>
      </c>
      <c r="G10" s="111">
        <f>IF(RES_hhdet_tes!G10=0,"",RES_hhdet_tes!G10/RES_hhdet_fec!G10)</f>
        <v>0.59764052357363917</v>
      </c>
      <c r="H10" s="111">
        <f>IF(RES_hhdet_tes!H10=0,"",RES_hhdet_tes!H10/RES_hhdet_fec!H10)</f>
        <v>0.60313350611609473</v>
      </c>
      <c r="I10" s="111">
        <f>IF(RES_hhdet_tes!I10=0,"",RES_hhdet_tes!I10/RES_hhdet_fec!I10)</f>
        <v>0.60928245442872231</v>
      </c>
      <c r="J10" s="111">
        <f>IF(RES_hhdet_tes!J10=0,"",RES_hhdet_tes!J10/RES_hhdet_fec!J10)</f>
        <v>0.61479967196054419</v>
      </c>
      <c r="K10" s="111">
        <f>IF(RES_hhdet_tes!K10=0,"",RES_hhdet_tes!K10/RES_hhdet_fec!K10)</f>
        <v>0.62083608089401832</v>
      </c>
      <c r="L10" s="111">
        <f>IF(RES_hhdet_tes!L10=0,"",RES_hhdet_tes!L10/RES_hhdet_fec!L10)</f>
        <v>0.62772677902832152</v>
      </c>
      <c r="M10" s="111">
        <f>IF(RES_hhdet_tes!M10=0,"",RES_hhdet_tes!M10/RES_hhdet_fec!M10)</f>
        <v>0.6331188833430984</v>
      </c>
      <c r="N10" s="111">
        <f>IF(RES_hhdet_tes!N10=0,"",RES_hhdet_tes!N10/RES_hhdet_fec!N10)</f>
        <v>0.63951364662094945</v>
      </c>
      <c r="O10" s="111">
        <f>IF(RES_hhdet_tes!O10=0,"",RES_hhdet_tes!O10/RES_hhdet_fec!O10)</f>
        <v>0.64439076692236297</v>
      </c>
      <c r="P10" s="111">
        <f>IF(RES_hhdet_tes!P10=0,"",RES_hhdet_tes!P10/RES_hhdet_fec!P10)</f>
        <v>0.64714324794422839</v>
      </c>
      <c r="Q10" s="111">
        <f>IF(RES_hhdet_tes!Q10=0,"",RES_hhdet_tes!Q10/RES_hhdet_fec!Q10)</f>
        <v>0.65039508559184167</v>
      </c>
      <c r="R10" s="111">
        <f>IF(RES_hhdet_tes!R10=0,"",RES_hhdet_tes!R10/RES_hhdet_fec!R10)</f>
        <v>0.65354124086707654</v>
      </c>
      <c r="S10" s="111">
        <f>IF(RES_hhdet_tes!S10=0,"",RES_hhdet_tes!S10/RES_hhdet_fec!S10)</f>
        <v>0.66273230342794909</v>
      </c>
      <c r="T10" s="111">
        <f>IF(RES_hhdet_tes!T10=0,"",RES_hhdet_tes!T10/RES_hhdet_fec!T10)</f>
        <v>0.67028424895158367</v>
      </c>
      <c r="U10" s="111">
        <f>IF(RES_hhdet_tes!U10=0,"",RES_hhdet_tes!U10/RES_hhdet_fec!U10)</f>
        <v>0.6791613288092081</v>
      </c>
      <c r="V10" s="111">
        <f>IF(RES_hhdet_tes!V10=0,"",RES_hhdet_tes!V10/RES_hhdet_fec!V10)</f>
        <v>0.6940307446593208</v>
      </c>
      <c r="W10" s="111">
        <f>IF(RES_hhdet_tes!W10=0,"",RES_hhdet_tes!W10/RES_hhdet_fec!W10)</f>
        <v>0.70446634798232421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0.52177786197639409</v>
      </c>
      <c r="C11" s="111">
        <f>IF(RES_hhdet_tes!C11=0,"",RES_hhdet_tes!C11/RES_hhdet_fec!C11)</f>
        <v>0.52458139777945767</v>
      </c>
      <c r="D11" s="111">
        <f>IF(RES_hhdet_tes!D11=0,"",RES_hhdet_tes!D11/RES_hhdet_fec!D11)</f>
        <v>0.52960001978458315</v>
      </c>
      <c r="E11" s="111">
        <f>IF(RES_hhdet_tes!E11=0,"",RES_hhdet_tes!E11/RES_hhdet_fec!E11)</f>
        <v>0.53441338545179895</v>
      </c>
      <c r="F11" s="111">
        <f>IF(RES_hhdet_tes!F11=0,"",RES_hhdet_tes!F11/RES_hhdet_fec!F11)</f>
        <v>0.53819009156108022</v>
      </c>
      <c r="G11" s="111">
        <f>IF(RES_hhdet_tes!G11=0,"",RES_hhdet_tes!G11/RES_hhdet_fec!G11)</f>
        <v>0.5437878752886377</v>
      </c>
      <c r="H11" s="111">
        <f>IF(RES_hhdet_tes!H11=0,"",RES_hhdet_tes!H11/RES_hhdet_fec!H11)</f>
        <v>0.54969547186488499</v>
      </c>
      <c r="I11" s="111">
        <f>IF(RES_hhdet_tes!I11=0,"",RES_hhdet_tes!I11/RES_hhdet_fec!I11)</f>
        <v>0.55276829629239099</v>
      </c>
      <c r="J11" s="111">
        <f>IF(RES_hhdet_tes!J11=0,"",RES_hhdet_tes!J11/RES_hhdet_fec!J11)</f>
        <v>0.55434785417265431</v>
      </c>
      <c r="K11" s="111">
        <f>IF(RES_hhdet_tes!K11=0,"",RES_hhdet_tes!K11/RES_hhdet_fec!K11)</f>
        <v>0.56025277918776872</v>
      </c>
      <c r="L11" s="111">
        <f>IF(RES_hhdet_tes!L11=0,"",RES_hhdet_tes!L11/RES_hhdet_fec!L11)</f>
        <v>0.57133671463333058</v>
      </c>
      <c r="M11" s="111">
        <f>IF(RES_hhdet_tes!M11=0,"",RES_hhdet_tes!M11/RES_hhdet_fec!M11)</f>
        <v>0.58549984800446175</v>
      </c>
      <c r="N11" s="111">
        <f>IF(RES_hhdet_tes!N11=0,"",RES_hhdet_tes!N11/RES_hhdet_fec!N11)</f>
        <v>0.5904218250923825</v>
      </c>
      <c r="O11" s="111">
        <f>IF(RES_hhdet_tes!O11=0,"",RES_hhdet_tes!O11/RES_hhdet_fec!O11)</f>
        <v>0.59563200842741038</v>
      </c>
      <c r="P11" s="111">
        <f>IF(RES_hhdet_tes!P11=0,"",RES_hhdet_tes!P11/RES_hhdet_fec!P11)</f>
        <v>0.60125685616661351</v>
      </c>
      <c r="Q11" s="111">
        <f>IF(RES_hhdet_tes!Q11=0,"",RES_hhdet_tes!Q11/RES_hhdet_fec!Q11)</f>
        <v>0.61016742915140421</v>
      </c>
      <c r="R11" s="111">
        <f>IF(RES_hhdet_tes!R11=0,"",RES_hhdet_tes!R11/RES_hhdet_fec!R11)</f>
        <v>0.61614423348131142</v>
      </c>
      <c r="S11" s="111">
        <f>IF(RES_hhdet_tes!S11=0,"",RES_hhdet_tes!S11/RES_hhdet_fec!S11)</f>
        <v>0.65172575671860322</v>
      </c>
      <c r="T11" s="111">
        <f>IF(RES_hhdet_tes!T11=0,"",RES_hhdet_tes!T11/RES_hhdet_fec!T11)</f>
        <v>0.7360534478519275</v>
      </c>
      <c r="U11" s="111">
        <f>IF(RES_hhdet_tes!U11=0,"",RES_hhdet_tes!U11/RES_hhdet_fec!U11)</f>
        <v>0.83086934314113936</v>
      </c>
      <c r="V11" s="111">
        <f>IF(RES_hhdet_tes!V11=0,"",RES_hhdet_tes!V11/RES_hhdet_fec!V11)</f>
        <v>0.85344660027316044</v>
      </c>
      <c r="W11" s="111">
        <f>IF(RES_hhdet_tes!W11=0,"",RES_hhdet_tes!W11/RES_hhdet_fec!W11)</f>
        <v>0.86802280905011109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0.58456302397247817</v>
      </c>
      <c r="C15" s="112">
        <f>IF(RES_hhdet_tes!C15=0,"",RES_hhdet_tes!C15/RES_hhdet_fec!C15)</f>
        <v>0.58753977047303541</v>
      </c>
      <c r="D15" s="112">
        <f>IF(RES_hhdet_tes!D15=0,"",RES_hhdet_tes!D15/RES_hhdet_fec!D15)</f>
        <v>0.59359813442176435</v>
      </c>
      <c r="E15" s="112">
        <f>IF(RES_hhdet_tes!E15=0,"",RES_hhdet_tes!E15/RES_hhdet_fec!E15)</f>
        <v>0.60213842346715851</v>
      </c>
      <c r="F15" s="112">
        <f>IF(RES_hhdet_tes!F15=0,"",RES_hhdet_tes!F15/RES_hhdet_fec!F15)</f>
        <v>0.60793505275121262</v>
      </c>
      <c r="G15" s="112">
        <f>IF(RES_hhdet_tes!G15=0,"",RES_hhdet_tes!G15/RES_hhdet_fec!G15)</f>
        <v>0.61083507717087415</v>
      </c>
      <c r="H15" s="112">
        <f>IF(RES_hhdet_tes!H15=0,"",RES_hhdet_tes!H15/RES_hhdet_fec!H15)</f>
        <v>0.61316817906976695</v>
      </c>
      <c r="I15" s="112">
        <f>IF(RES_hhdet_tes!I15=0,"",RES_hhdet_tes!I15/RES_hhdet_fec!I15)</f>
        <v>0.61413294738316637</v>
      </c>
      <c r="J15" s="112">
        <f>IF(RES_hhdet_tes!J15=0,"",RES_hhdet_tes!J15/RES_hhdet_fec!J15)</f>
        <v>0.61520632544581766</v>
      </c>
      <c r="K15" s="112">
        <f>IF(RES_hhdet_tes!K15=0,"",RES_hhdet_tes!K15/RES_hhdet_fec!K15)</f>
        <v>0.61603479828378072</v>
      </c>
      <c r="L15" s="112">
        <f>IF(RES_hhdet_tes!L15=0,"",RES_hhdet_tes!L15/RES_hhdet_fec!L15)</f>
        <v>0.61956198951776498</v>
      </c>
      <c r="M15" s="112">
        <f>IF(RES_hhdet_tes!M15=0,"",RES_hhdet_tes!M15/RES_hhdet_fec!M15)</f>
        <v>0.62524859411461486</v>
      </c>
      <c r="N15" s="112">
        <f>IF(RES_hhdet_tes!N15=0,"",RES_hhdet_tes!N15/RES_hhdet_fec!N15)</f>
        <v>0.62976787483432306</v>
      </c>
      <c r="O15" s="112">
        <f>IF(RES_hhdet_tes!O15=0,"",RES_hhdet_tes!O15/RES_hhdet_fec!O15)</f>
        <v>0.63468774272715667</v>
      </c>
      <c r="P15" s="112">
        <f>IF(RES_hhdet_tes!P15=0,"",RES_hhdet_tes!P15/RES_hhdet_fec!P15)</f>
        <v>0.63857474521298296</v>
      </c>
      <c r="Q15" s="112">
        <f>IF(RES_hhdet_tes!Q15=0,"",RES_hhdet_tes!Q15/RES_hhdet_fec!Q15)</f>
        <v>0.64171559431630387</v>
      </c>
      <c r="R15" s="112">
        <f>IF(RES_hhdet_tes!R15=0,"",RES_hhdet_tes!R15/RES_hhdet_fec!R15)</f>
        <v>0.64504373772955115</v>
      </c>
      <c r="S15" s="112">
        <f>IF(RES_hhdet_tes!S15=0,"",RES_hhdet_tes!S15/RES_hhdet_fec!S15)</f>
        <v>0.65511987849107822</v>
      </c>
      <c r="T15" s="112">
        <f>IF(RES_hhdet_tes!T15=0,"",RES_hhdet_tes!T15/RES_hhdet_fec!T15)</f>
        <v>0.68330474426738275</v>
      </c>
      <c r="U15" s="112">
        <f>IF(RES_hhdet_tes!U15=0,"",RES_hhdet_tes!U15/RES_hhdet_fec!U15)</f>
        <v>0.7162530425628274</v>
      </c>
      <c r="V15" s="112">
        <f>IF(RES_hhdet_tes!V15=0,"",RES_hhdet_tes!V15/RES_hhdet_fec!V15)</f>
        <v>0.73525009241235906</v>
      </c>
      <c r="W15" s="112">
        <f>IF(RES_hhdet_tes!W15=0,"",RES_hhdet_tes!W15/RES_hhdet_fec!W15)</f>
        <v>0.74978391231628239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0.57701518581163824</v>
      </c>
      <c r="C19" s="124">
        <f>IF(RES_hhdet_tes!C19=0,"",RES_hhdet_tes!C19/RES_hhdet_fec!C19)</f>
        <v>0.5794851483228296</v>
      </c>
      <c r="D19" s="124">
        <f>IF(RES_hhdet_tes!D19=0,"",RES_hhdet_tes!D19/RES_hhdet_fec!D19)</f>
        <v>0.58004680302728984</v>
      </c>
      <c r="E19" s="124">
        <f>IF(RES_hhdet_tes!E19=0,"",RES_hhdet_tes!E19/RES_hhdet_fec!E19)</f>
        <v>0.58908533798690899</v>
      </c>
      <c r="F19" s="124">
        <f>IF(RES_hhdet_tes!F19=0,"",RES_hhdet_tes!F19/RES_hhdet_fec!F19)</f>
        <v>0.60665680624538132</v>
      </c>
      <c r="G19" s="124">
        <f>IF(RES_hhdet_tes!G19=0,"",RES_hhdet_tes!G19/RES_hhdet_fec!G19)</f>
        <v>0.60922667850437273</v>
      </c>
      <c r="H19" s="124">
        <f>IF(RES_hhdet_tes!H19=0,"",RES_hhdet_tes!H19/RES_hhdet_fec!H19)</f>
        <v>0.63214237168058318</v>
      </c>
      <c r="I19" s="124">
        <f>IF(RES_hhdet_tes!I19=0,"",RES_hhdet_tes!I19/RES_hhdet_fec!I19)</f>
        <v>0.65858605237187273</v>
      </c>
      <c r="J19" s="124">
        <f>IF(RES_hhdet_tes!J19=0,"",RES_hhdet_tes!J19/RES_hhdet_fec!J19)</f>
        <v>0.66823191213505184</v>
      </c>
      <c r="K19" s="124">
        <f>IF(RES_hhdet_tes!K19=0,"",RES_hhdet_tes!K19/RES_hhdet_fec!K19)</f>
        <v>0.66363541684863614</v>
      </c>
      <c r="L19" s="124">
        <f>IF(RES_hhdet_tes!L19=0,"",RES_hhdet_tes!L19/RES_hhdet_fec!L19)</f>
        <v>0.64173363710170983</v>
      </c>
      <c r="M19" s="124">
        <f>IF(RES_hhdet_tes!M19=0,"",RES_hhdet_tes!M19/RES_hhdet_fec!M19)</f>
        <v>0.63918276136490193</v>
      </c>
      <c r="N19" s="124">
        <f>IF(RES_hhdet_tes!N19=0,"",RES_hhdet_tes!N19/RES_hhdet_fec!N19)</f>
        <v>0.63973664071932335</v>
      </c>
      <c r="O19" s="124">
        <f>IF(RES_hhdet_tes!O19=0,"",RES_hhdet_tes!O19/RES_hhdet_fec!O19)</f>
        <v>0.64075621261809046</v>
      </c>
      <c r="P19" s="124">
        <f>IF(RES_hhdet_tes!P19=0,"",RES_hhdet_tes!P19/RES_hhdet_fec!P19)</f>
        <v>0.64071952275950805</v>
      </c>
      <c r="Q19" s="124">
        <f>IF(RES_hhdet_tes!Q19=0,"",RES_hhdet_tes!Q19/RES_hhdet_fec!Q19)</f>
        <v>0.63199801211591167</v>
      </c>
      <c r="R19" s="124">
        <f>IF(RES_hhdet_tes!R19=0,"",RES_hhdet_tes!R19/RES_hhdet_fec!R19)</f>
        <v>0.6270849327357354</v>
      </c>
      <c r="S19" s="124">
        <f>IF(RES_hhdet_tes!S19=0,"",RES_hhdet_tes!S19/RES_hhdet_fec!S19)</f>
        <v>0.61431673723983049</v>
      </c>
      <c r="T19" s="124">
        <f>IF(RES_hhdet_tes!T19=0,"",RES_hhdet_tes!T19/RES_hhdet_fec!T19)</f>
        <v>0.64054648127906566</v>
      </c>
      <c r="U19" s="124">
        <f>IF(RES_hhdet_tes!U19=0,"",RES_hhdet_tes!U19/RES_hhdet_fec!U19)</f>
        <v>0.63973777643917806</v>
      </c>
      <c r="V19" s="124">
        <f>IF(RES_hhdet_tes!V19=0,"",RES_hhdet_tes!V19/RES_hhdet_fec!V19)</f>
        <v>0.64175921408412295</v>
      </c>
      <c r="W19" s="124">
        <f>IF(RES_hhdet_tes!W19=0,"",RES_hhdet_tes!W19/RES_hhdet_fec!W19)</f>
        <v>0.65752377496324632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0.5742743224786595</v>
      </c>
      <c r="C20" s="111">
        <f>IF(RES_hhdet_tes!C20=0,"",RES_hhdet_tes!C20/RES_hhdet_fec!C20)</f>
        <v>0.57553189556873641</v>
      </c>
      <c r="D20" s="111">
        <f>IF(RES_hhdet_tes!D20=0,"",RES_hhdet_tes!D20/RES_hhdet_fec!D20)</f>
        <v>0.5770983798282282</v>
      </c>
      <c r="E20" s="111">
        <f>IF(RES_hhdet_tes!E20=0,"",RES_hhdet_tes!E20/RES_hhdet_fec!E20)</f>
        <v>0.57825889831656618</v>
      </c>
      <c r="F20" s="111">
        <f>IF(RES_hhdet_tes!F20=0,"",RES_hhdet_tes!F20/RES_hhdet_fec!F20)</f>
        <v>0.57922435019423946</v>
      </c>
      <c r="G20" s="111">
        <f>IF(RES_hhdet_tes!G20=0,"",RES_hhdet_tes!G20/RES_hhdet_fec!G20)</f>
        <v>0.58023650809740013</v>
      </c>
      <c r="H20" s="111">
        <f>IF(RES_hhdet_tes!H20=0,"",RES_hhdet_tes!H20/RES_hhdet_fec!H20)</f>
        <v>0.58123985458303395</v>
      </c>
      <c r="I20" s="111">
        <f>IF(RES_hhdet_tes!I20=0,"",RES_hhdet_tes!I20/RES_hhdet_fec!I20)</f>
        <v>0.58175177350924256</v>
      </c>
      <c r="J20" s="111">
        <f>IF(RES_hhdet_tes!J20=0,"",RES_hhdet_tes!J20/RES_hhdet_fec!J20)</f>
        <v>0.58208084455164655</v>
      </c>
      <c r="K20" s="111">
        <f>IF(RES_hhdet_tes!K20=0,"",RES_hhdet_tes!K20/RES_hhdet_fec!K20)</f>
        <v>0.58249767737763891</v>
      </c>
      <c r="L20" s="111">
        <f>IF(RES_hhdet_tes!L20=0,"",RES_hhdet_tes!L20/RES_hhdet_fec!L20)</f>
        <v>0.58297732252119927</v>
      </c>
      <c r="M20" s="111">
        <f>IF(RES_hhdet_tes!M20=0,"",RES_hhdet_tes!M20/RES_hhdet_fec!M20)</f>
        <v>0.58329625786353445</v>
      </c>
      <c r="N20" s="111">
        <f>IF(RES_hhdet_tes!N20=0,"",RES_hhdet_tes!N20/RES_hhdet_fec!N20)</f>
        <v>0.58352254637614331</v>
      </c>
      <c r="O20" s="111">
        <f>IF(RES_hhdet_tes!O20=0,"",RES_hhdet_tes!O20/RES_hhdet_fec!O20)</f>
        <v>0.5836998872734086</v>
      </c>
      <c r="P20" s="111">
        <f>IF(RES_hhdet_tes!P20=0,"",RES_hhdet_tes!P20/RES_hhdet_fec!P20)</f>
        <v>0.58379357464319015</v>
      </c>
      <c r="Q20" s="111">
        <f>IF(RES_hhdet_tes!Q20=0,"",RES_hhdet_tes!Q20/RES_hhdet_fec!Q20)</f>
        <v>0.58386113263537986</v>
      </c>
      <c r="R20" s="111">
        <f>IF(RES_hhdet_tes!R20=0,"",RES_hhdet_tes!R20/RES_hhdet_fec!R20)</f>
        <v>0.58407732932113821</v>
      </c>
      <c r="S20" s="111">
        <f>IF(RES_hhdet_tes!S20=0,"",RES_hhdet_tes!S20/RES_hhdet_fec!S20)</f>
        <v>0.58467965892260831</v>
      </c>
      <c r="T20" s="111">
        <f>IF(RES_hhdet_tes!T20=0,"",RES_hhdet_tes!T20/RES_hhdet_fec!T20)</f>
        <v>0.58558618250076777</v>
      </c>
      <c r="U20" s="111">
        <f>IF(RES_hhdet_tes!U20=0,"",RES_hhdet_tes!U20/RES_hhdet_fec!U20)</f>
        <v>0.58637265102887259</v>
      </c>
      <c r="V20" s="111">
        <f>IF(RES_hhdet_tes!V20=0,"",RES_hhdet_tes!V20/RES_hhdet_fec!V20)</f>
        <v>0.58746212859061309</v>
      </c>
      <c r="W20" s="111">
        <f>IF(RES_hhdet_tes!W20=0,"",RES_hhdet_tes!W20/RES_hhdet_fec!W20)</f>
        <v>0.58883591386690093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0.57053142652158806</v>
      </c>
      <c r="C21" s="111">
        <f>IF(RES_hhdet_tes!C21=0,"",RES_hhdet_tes!C21/RES_hhdet_fec!C21)</f>
        <v>0.57175424642433381</v>
      </c>
      <c r="D21" s="111">
        <f>IF(RES_hhdet_tes!D21=0,"",RES_hhdet_tes!D21/RES_hhdet_fec!D21)</f>
        <v>0.57332568662739303</v>
      </c>
      <c r="E21" s="111">
        <f>IF(RES_hhdet_tes!E21=0,"",RES_hhdet_tes!E21/RES_hhdet_fec!E21)</f>
        <v>0.57457260712281522</v>
      </c>
      <c r="F21" s="111">
        <f>IF(RES_hhdet_tes!F21=0,"",RES_hhdet_tes!F21/RES_hhdet_fec!F21)</f>
        <v>0.57566383565403934</v>
      </c>
      <c r="G21" s="111">
        <f>IF(RES_hhdet_tes!G21=0,"",RES_hhdet_tes!G21/RES_hhdet_fec!G21)</f>
        <v>0.5770191408358295</v>
      </c>
      <c r="H21" s="111">
        <f>IF(RES_hhdet_tes!H21=0,"",RES_hhdet_tes!H21/RES_hhdet_fec!H21)</f>
        <v>0.57840732109843362</v>
      </c>
      <c r="I21" s="111">
        <f>IF(RES_hhdet_tes!I21=0,"",RES_hhdet_tes!I21/RES_hhdet_fec!I21)</f>
        <v>0.57911731118537102</v>
      </c>
      <c r="J21" s="111">
        <f>IF(RES_hhdet_tes!J21=0,"",RES_hhdet_tes!J21/RES_hhdet_fec!J21)</f>
        <v>0.57957316678433823</v>
      </c>
      <c r="K21" s="111">
        <f>IF(RES_hhdet_tes!K21=0,"",RES_hhdet_tes!K21/RES_hhdet_fec!K21)</f>
        <v>0.58098793962596995</v>
      </c>
      <c r="L21" s="111">
        <f>IF(RES_hhdet_tes!L21=0,"",RES_hhdet_tes!L21/RES_hhdet_fec!L21)</f>
        <v>0.58243663767626497</v>
      </c>
      <c r="M21" s="111">
        <f>IF(RES_hhdet_tes!M21=0,"",RES_hhdet_tes!M21/RES_hhdet_fec!M21)</f>
        <v>0.58322391624507142</v>
      </c>
      <c r="N21" s="111">
        <f>IF(RES_hhdet_tes!N21=0,"",RES_hhdet_tes!N21/RES_hhdet_fec!N21)</f>
        <v>0.58360858604952326</v>
      </c>
      <c r="O21" s="111">
        <f>IF(RES_hhdet_tes!O21=0,"",RES_hhdet_tes!O21/RES_hhdet_fec!O21)</f>
        <v>0.58386688290061728</v>
      </c>
      <c r="P21" s="111">
        <f>IF(RES_hhdet_tes!P21=0,"",RES_hhdet_tes!P21/RES_hhdet_fec!P21)</f>
        <v>0.58397994848678536</v>
      </c>
      <c r="Q21" s="111">
        <f>IF(RES_hhdet_tes!Q21=0,"",RES_hhdet_tes!Q21/RES_hhdet_fec!Q21)</f>
        <v>0.58406575913485825</v>
      </c>
      <c r="R21" s="111">
        <f>IF(RES_hhdet_tes!R21=0,"",RES_hhdet_tes!R21/RES_hhdet_fec!R21)</f>
        <v>0.5845184720371438</v>
      </c>
      <c r="S21" s="111">
        <f>IF(RES_hhdet_tes!S21=0,"",RES_hhdet_tes!S21/RES_hhdet_fec!S21)</f>
        <v>0.5860335659752467</v>
      </c>
      <c r="T21" s="111">
        <f>IF(RES_hhdet_tes!T21=0,"",RES_hhdet_tes!T21/RES_hhdet_fec!T21)</f>
        <v>0.58830033881899302</v>
      </c>
      <c r="U21" s="111">
        <f>IF(RES_hhdet_tes!U21=0,"",RES_hhdet_tes!U21/RES_hhdet_fec!U21)</f>
        <v>0.58971763866058458</v>
      </c>
      <c r="V21" s="111">
        <f>IF(RES_hhdet_tes!V21=0,"",RES_hhdet_tes!V21/RES_hhdet_fec!V21)</f>
        <v>0.59050643103877687</v>
      </c>
      <c r="W21" s="111">
        <f>IF(RES_hhdet_tes!W21=0,"",RES_hhdet_tes!W21/RES_hhdet_fec!W21)</f>
        <v>0.59162268508759519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0.72912771883765737</v>
      </c>
      <c r="C22" s="45">
        <f>IF(RES_hhdet_tes!C22=0,"",RES_hhdet_tes!C22/RES_hhdet_fec!C22)</f>
        <v>0.73161992183660529</v>
      </c>
      <c r="D22" s="45">
        <f>IF(RES_hhdet_tes!D22=0,"",RES_hhdet_tes!D22/RES_hhdet_fec!D22)</f>
        <v>0.73882782946824388</v>
      </c>
      <c r="E22" s="45">
        <f>IF(RES_hhdet_tes!E22=0,"",RES_hhdet_tes!E22/RES_hhdet_fec!E22)</f>
        <v>0.74286665741360225</v>
      </c>
      <c r="F22" s="45">
        <f>IF(RES_hhdet_tes!F22=0,"",RES_hhdet_tes!F22/RES_hhdet_fec!F22)</f>
        <v>0.74535986841932123</v>
      </c>
      <c r="G22" s="45">
        <f>IF(RES_hhdet_tes!G22=0,"",RES_hhdet_tes!G22/RES_hhdet_fec!G22)</f>
        <v>0.74719373764380514</v>
      </c>
      <c r="H22" s="45">
        <f>IF(RES_hhdet_tes!H22=0,"",RES_hhdet_tes!H22/RES_hhdet_fec!H22)</f>
        <v>0.74904455655464586</v>
      </c>
      <c r="I22" s="45">
        <f>IF(RES_hhdet_tes!I22=0,"",RES_hhdet_tes!I22/RES_hhdet_fec!I22)</f>
        <v>0.7502642277458319</v>
      </c>
      <c r="J22" s="45">
        <f>IF(RES_hhdet_tes!J22=0,"",RES_hhdet_tes!J22/RES_hhdet_fec!J22)</f>
        <v>0.75125869180966154</v>
      </c>
      <c r="K22" s="45">
        <f>IF(RES_hhdet_tes!K22=0,"",RES_hhdet_tes!K22/RES_hhdet_fec!K22)</f>
        <v>0.75175312404886296</v>
      </c>
      <c r="L22" s="45">
        <f>IF(RES_hhdet_tes!L22=0,"",RES_hhdet_tes!L22/RES_hhdet_fec!L22)</f>
        <v>0.75260765774743044</v>
      </c>
      <c r="M22" s="45">
        <f>IF(RES_hhdet_tes!M22=0,"",RES_hhdet_tes!M22/RES_hhdet_fec!M22)</f>
        <v>0.75407412881071501</v>
      </c>
      <c r="N22" s="45">
        <f>IF(RES_hhdet_tes!N22=0,"",RES_hhdet_tes!N22/RES_hhdet_fec!N22)</f>
        <v>0.75672643401576922</v>
      </c>
      <c r="O22" s="45">
        <f>IF(RES_hhdet_tes!O22=0,"",RES_hhdet_tes!O22/RES_hhdet_fec!O22)</f>
        <v>0.76013066155845632</v>
      </c>
      <c r="P22" s="45">
        <f>IF(RES_hhdet_tes!P22=0,"",RES_hhdet_tes!P22/RES_hhdet_fec!P22)</f>
        <v>0.76317271178568358</v>
      </c>
      <c r="Q22" s="45">
        <f>IF(RES_hhdet_tes!Q22=0,"",RES_hhdet_tes!Q22/RES_hhdet_fec!Q22)</f>
        <v>0.76614196706166049</v>
      </c>
      <c r="R22" s="45">
        <f>IF(RES_hhdet_tes!R22=0,"",RES_hhdet_tes!R22/RES_hhdet_fec!R22)</f>
        <v>0.77147076055225738</v>
      </c>
      <c r="S22" s="45">
        <f>IF(RES_hhdet_tes!S22=0,"",RES_hhdet_tes!S22/RES_hhdet_fec!S22)</f>
        <v>0.77869441790412242</v>
      </c>
      <c r="T22" s="45">
        <f>IF(RES_hhdet_tes!T22=0,"",RES_hhdet_tes!T22/RES_hhdet_fec!T22)</f>
        <v>0.78748537612669789</v>
      </c>
      <c r="U22" s="45">
        <f>IF(RES_hhdet_tes!U22=0,"",RES_hhdet_tes!U22/RES_hhdet_fec!U22)</f>
        <v>0.80014053904232119</v>
      </c>
      <c r="V22" s="45">
        <f>IF(RES_hhdet_tes!V22=0,"",RES_hhdet_tes!V22/RES_hhdet_fec!V22)</f>
        <v>0.81202755001393911</v>
      </c>
      <c r="W22" s="45">
        <f>IF(RES_hhdet_tes!W22=0,"",RES_hhdet_tes!W22/RES_hhdet_fec!W22)</f>
        <v>0.82999259638054212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0.4993561581527281</v>
      </c>
      <c r="C24" s="119">
        <f>IF(RES_hhdet_tes!C24=0,"",RES_hhdet_tes!C24/RES_hhdet_fec!C24)</f>
        <v>0.50290739207960045</v>
      </c>
      <c r="D24" s="119">
        <f>IF(RES_hhdet_tes!D24=0,"",RES_hhdet_tes!D24/RES_hhdet_fec!D24)</f>
        <v>0.50359544078535912</v>
      </c>
      <c r="E24" s="119">
        <f>IF(RES_hhdet_tes!E24=0,"",RES_hhdet_tes!E24/RES_hhdet_fec!E24)</f>
        <v>0.50643463066014471</v>
      </c>
      <c r="F24" s="119">
        <f>IF(RES_hhdet_tes!F24=0,"",RES_hhdet_tes!F24/RES_hhdet_fec!F24)</f>
        <v>0.50986447846301464</v>
      </c>
      <c r="G24" s="119">
        <f>IF(RES_hhdet_tes!G24=0,"",RES_hhdet_tes!G24/RES_hhdet_fec!G24)</f>
        <v>0.51012217801924298</v>
      </c>
      <c r="H24" s="119">
        <f>IF(RES_hhdet_tes!H24=0,"",RES_hhdet_tes!H24/RES_hhdet_fec!H24)</f>
        <v>0.51372842830796395</v>
      </c>
      <c r="I24" s="119">
        <f>IF(RES_hhdet_tes!I24=0,"",RES_hhdet_tes!I24/RES_hhdet_fec!I24)</f>
        <v>0.51729450886039785</v>
      </c>
      <c r="J24" s="119">
        <f>IF(RES_hhdet_tes!J24=0,"",RES_hhdet_tes!J24/RES_hhdet_fec!J24)</f>
        <v>0.52899517432211685</v>
      </c>
      <c r="K24" s="119">
        <f>IF(RES_hhdet_tes!K24=0,"",RES_hhdet_tes!K24/RES_hhdet_fec!K24)</f>
        <v>0.54133976698354491</v>
      </c>
      <c r="L24" s="119">
        <f>IF(RES_hhdet_tes!L24=0,"",RES_hhdet_tes!L24/RES_hhdet_fec!L24)</f>
        <v>0.55241513319142599</v>
      </c>
      <c r="M24" s="119">
        <f>IF(RES_hhdet_tes!M24=0,"",RES_hhdet_tes!M24/RES_hhdet_fec!M24)</f>
        <v>0.57190814034001214</v>
      </c>
      <c r="N24" s="119">
        <f>IF(RES_hhdet_tes!N24=0,"",RES_hhdet_tes!N24/RES_hhdet_fec!N24)</f>
        <v>0.5983480329943156</v>
      </c>
      <c r="O24" s="119">
        <f>IF(RES_hhdet_tes!O24=0,"",RES_hhdet_tes!O24/RES_hhdet_fec!O24)</f>
        <v>0.62174249155391204</v>
      </c>
      <c r="P24" s="119">
        <f>IF(RES_hhdet_tes!P24=0,"",RES_hhdet_tes!P24/RES_hhdet_fec!P24)</f>
        <v>0.62389622715098314</v>
      </c>
      <c r="Q24" s="119">
        <f>IF(RES_hhdet_tes!Q24=0,"",RES_hhdet_tes!Q24/RES_hhdet_fec!Q24)</f>
        <v>0.62524746255655417</v>
      </c>
      <c r="R24" s="119">
        <f>IF(RES_hhdet_tes!R24=0,"",RES_hhdet_tes!R24/RES_hhdet_fec!R24)</f>
        <v>0.62761238723898605</v>
      </c>
      <c r="S24" s="119">
        <f>IF(RES_hhdet_tes!S24=0,"",RES_hhdet_tes!S24/RES_hhdet_fec!S24)</f>
        <v>0.63103084094054274</v>
      </c>
      <c r="T24" s="119">
        <f>IF(RES_hhdet_tes!T24=0,"",RES_hhdet_tes!T24/RES_hhdet_fec!T24)</f>
        <v>0.63651979609817022</v>
      </c>
      <c r="U24" s="119">
        <f>IF(RES_hhdet_tes!U24=0,"",RES_hhdet_tes!U24/RES_hhdet_fec!U24)</f>
        <v>0.63779838947293199</v>
      </c>
      <c r="V24" s="119">
        <f>IF(RES_hhdet_tes!V24=0,"",RES_hhdet_tes!V24/RES_hhdet_fec!V24)</f>
        <v>0.63995012349502245</v>
      </c>
      <c r="W24" s="119">
        <f>IF(RES_hhdet_tes!W24=0,"",RES_hhdet_tes!W24/RES_hhdet_fec!W24)</f>
        <v>0.6449021951118542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0.48969710959554641</v>
      </c>
      <c r="C25" s="124">
        <f>IF(RES_hhdet_tes!C25=0,"",RES_hhdet_tes!C25/RES_hhdet_fec!C25)</f>
        <v>0.49317905074555363</v>
      </c>
      <c r="D25" s="124">
        <f>IF(RES_hhdet_tes!D25=0,"",RES_hhdet_tes!D25/RES_hhdet_fec!D25)</f>
        <v>0.49564858615953911</v>
      </c>
      <c r="E25" s="124">
        <f>IF(RES_hhdet_tes!E25=0,"",RES_hhdet_tes!E25/RES_hhdet_fec!E25)</f>
        <v>0.49795010725347028</v>
      </c>
      <c r="F25" s="124">
        <f>IF(RES_hhdet_tes!F25=0,"",RES_hhdet_tes!F25/RES_hhdet_fec!F25)</f>
        <v>0.49892354281242179</v>
      </c>
      <c r="G25" s="124">
        <f>IF(RES_hhdet_tes!G25=0,"",RES_hhdet_tes!G25/RES_hhdet_fec!G25)</f>
        <v>0.49985578050976792</v>
      </c>
      <c r="H25" s="124">
        <f>IF(RES_hhdet_tes!H25=0,"",RES_hhdet_tes!H25/RES_hhdet_fec!H25)</f>
        <v>0.50100142124656244</v>
      </c>
      <c r="I25" s="124">
        <f>IF(RES_hhdet_tes!I25=0,"",RES_hhdet_tes!I25/RES_hhdet_fec!I25)</f>
        <v>0.50236432676635512</v>
      </c>
      <c r="J25" s="124">
        <f>IF(RES_hhdet_tes!J25=0,"",RES_hhdet_tes!J25/RES_hhdet_fec!J25)</f>
        <v>0.51148236491450916</v>
      </c>
      <c r="K25" s="124">
        <f>IF(RES_hhdet_tes!K25=0,"",RES_hhdet_tes!K25/RES_hhdet_fec!K25)</f>
        <v>0.52614607387667944</v>
      </c>
      <c r="L25" s="124">
        <f>IF(RES_hhdet_tes!L25=0,"",RES_hhdet_tes!L25/RES_hhdet_fec!L25)</f>
        <v>0.54306486680113175</v>
      </c>
      <c r="M25" s="124">
        <f>IF(RES_hhdet_tes!M25=0,"",RES_hhdet_tes!M25/RES_hhdet_fec!M25)</f>
        <v>0.56428572475567274</v>
      </c>
      <c r="N25" s="124">
        <f>IF(RES_hhdet_tes!N25=0,"",RES_hhdet_tes!N25/RES_hhdet_fec!N25)</f>
        <v>0.5932506490936621</v>
      </c>
      <c r="O25" s="124">
        <f>IF(RES_hhdet_tes!O25=0,"",RES_hhdet_tes!O25/RES_hhdet_fec!O25)</f>
        <v>0.61920468467751422</v>
      </c>
      <c r="P25" s="124">
        <f>IF(RES_hhdet_tes!P25=0,"",RES_hhdet_tes!P25/RES_hhdet_fec!P25)</f>
        <v>0.62092432920144214</v>
      </c>
      <c r="Q25" s="124">
        <f>IF(RES_hhdet_tes!Q25=0,"",RES_hhdet_tes!Q25/RES_hhdet_fec!Q25)</f>
        <v>0.62252986601292903</v>
      </c>
      <c r="R25" s="124">
        <f>IF(RES_hhdet_tes!R25=0,"",RES_hhdet_tes!R25/RES_hhdet_fec!R25)</f>
        <v>0.62485884474521847</v>
      </c>
      <c r="S25" s="124">
        <f>IF(RES_hhdet_tes!S25=0,"",RES_hhdet_tes!S25/RES_hhdet_fec!S25)</f>
        <v>0.62841084155480409</v>
      </c>
      <c r="T25" s="124">
        <f>IF(RES_hhdet_tes!T25=0,"",RES_hhdet_tes!T25/RES_hhdet_fec!T25)</f>
        <v>0.63075235426557785</v>
      </c>
      <c r="U25" s="124">
        <f>IF(RES_hhdet_tes!U25=0,"",RES_hhdet_tes!U25/RES_hhdet_fec!U25)</f>
        <v>0.63180091868575172</v>
      </c>
      <c r="V25" s="124">
        <f>IF(RES_hhdet_tes!V25=0,"",RES_hhdet_tes!V25/RES_hhdet_fec!V25)</f>
        <v>0.63247812878067389</v>
      </c>
      <c r="W25" s="124">
        <f>IF(RES_hhdet_tes!W25=0,"",RES_hhdet_tes!W25/RES_hhdet_fec!W25)</f>
        <v>0.63359506817038225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0.48758516764023291</v>
      </c>
      <c r="D26" s="111">
        <f>IF(RES_hhdet_tes!D26=0,"",RES_hhdet_tes!D26/RES_hhdet_fec!D26)</f>
        <v>0.49016894165662944</v>
      </c>
      <c r="E26" s="111">
        <f>IF(RES_hhdet_tes!E26=0,"",RES_hhdet_tes!E26/RES_hhdet_fec!E26)</f>
        <v>0.4925787366466618</v>
      </c>
      <c r="F26" s="111">
        <f>IF(RES_hhdet_tes!F26=0,"",RES_hhdet_tes!F26/RES_hhdet_fec!F26)</f>
        <v>0.49363641474179026</v>
      </c>
      <c r="G26" s="111">
        <f>IF(RES_hhdet_tes!G26=0,"",RES_hhdet_tes!G26/RES_hhdet_fec!G26)</f>
        <v>0.49465145618338913</v>
      </c>
      <c r="H26" s="111">
        <f>IF(RES_hhdet_tes!H26=0,"",RES_hhdet_tes!H26/RES_hhdet_fec!H26)</f>
        <v>0.49585096166058262</v>
      </c>
      <c r="I26" s="111">
        <f>IF(RES_hhdet_tes!I26=0,"",RES_hhdet_tes!I26/RES_hhdet_fec!I26)</f>
        <v>0.49731419974249569</v>
      </c>
      <c r="J26" s="111">
        <f>IF(RES_hhdet_tes!J26=0,"",RES_hhdet_tes!J26/RES_hhdet_fec!J26)</f>
        <v>0.50648675513521713</v>
      </c>
      <c r="K26" s="111">
        <f>IF(RES_hhdet_tes!K26=0,"",RES_hhdet_tes!K26/RES_hhdet_fec!K26)</f>
        <v>0.52122776072048826</v>
      </c>
      <c r="L26" s="111">
        <f>IF(RES_hhdet_tes!L26=0,"",RES_hhdet_tes!L26/RES_hhdet_fec!L26)</f>
        <v>0.53826368717513728</v>
      </c>
      <c r="M26" s="111">
        <f>IF(RES_hhdet_tes!M26=0,"",RES_hhdet_tes!M26/RES_hhdet_fec!M26)</f>
        <v>0.55957165804938069</v>
      </c>
      <c r="N26" s="111">
        <f>IF(RES_hhdet_tes!N26=0,"",RES_hhdet_tes!N26/RES_hhdet_fec!N26)</f>
        <v>0.58866401311980854</v>
      </c>
      <c r="O26" s="111">
        <f>IF(RES_hhdet_tes!O26=0,"",RES_hhdet_tes!O26/RES_hhdet_fec!O26)</f>
        <v>0.61475801839795741</v>
      </c>
      <c r="P26" s="111">
        <f>IF(RES_hhdet_tes!P26=0,"",RES_hhdet_tes!P26/RES_hhdet_fec!P26)</f>
        <v>0.61655570780620783</v>
      </c>
      <c r="Q26" s="111">
        <f>IF(RES_hhdet_tes!Q26=0,"",RES_hhdet_tes!Q26/RES_hhdet_fec!Q26)</f>
        <v>0.61824239891968669</v>
      </c>
      <c r="R26" s="111">
        <f>IF(RES_hhdet_tes!R26=0,"",RES_hhdet_tes!R26/RES_hhdet_fec!R26)</f>
        <v>0.62065398583348008</v>
      </c>
      <c r="S26" s="111">
        <f>IF(RES_hhdet_tes!S26=0,"",RES_hhdet_tes!S26/RES_hhdet_fec!S26)</f>
        <v>0.6242768126829038</v>
      </c>
      <c r="T26" s="111">
        <f>IF(RES_hhdet_tes!T26=0,"",RES_hhdet_tes!T26/RES_hhdet_fec!T26)</f>
        <v>0.62663653018370657</v>
      </c>
      <c r="U26" s="111">
        <f>IF(RES_hhdet_tes!U26=0,"",RES_hhdet_tes!U26/RES_hhdet_fec!U26)</f>
        <v>0.62769949651871271</v>
      </c>
      <c r="V26" s="111">
        <f>IF(RES_hhdet_tes!V26=0,"",RES_hhdet_tes!V26/RES_hhdet_fec!V26)</f>
        <v>0.62843630311450871</v>
      </c>
      <c r="W26" s="111">
        <f>IF(RES_hhdet_tes!W26=0,"",RES_hhdet_tes!W26/RES_hhdet_fec!W26)</f>
        <v>0.62960610417683094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1.9787424596204706</v>
      </c>
      <c r="C28" s="124">
        <f>IF(RES_hhdet_tes!C28=0,"",RES_hhdet_tes!C28/RES_hhdet_fec!C28)</f>
        <v>1.9787424596204704</v>
      </c>
      <c r="D28" s="124">
        <f>IF(RES_hhdet_tes!D28=0,"",RES_hhdet_tes!D28/RES_hhdet_fec!D28)</f>
        <v>1.9787424596204704</v>
      </c>
      <c r="E28" s="124">
        <f>IF(RES_hhdet_tes!E28=0,"",RES_hhdet_tes!E28/RES_hhdet_fec!E28)</f>
        <v>2.3329377753039688</v>
      </c>
      <c r="F28" s="124">
        <f>IF(RES_hhdet_tes!F28=0,"",RES_hhdet_tes!F28/RES_hhdet_fec!F28)</f>
        <v>2.8896121928255138</v>
      </c>
      <c r="G28" s="124">
        <f>IF(RES_hhdet_tes!G28=0,"",RES_hhdet_tes!G28/RES_hhdet_fec!G28)</f>
        <v>2.9374176202175213</v>
      </c>
      <c r="H28" s="124">
        <f>IF(RES_hhdet_tes!H28=0,"",RES_hhdet_tes!H28/RES_hhdet_fec!H28)</f>
        <v>2.9374176202175204</v>
      </c>
      <c r="I28" s="124">
        <f>IF(RES_hhdet_tes!I28=0,"",RES_hhdet_tes!I28/RES_hhdet_fec!I28)</f>
        <v>2.9374176202175208</v>
      </c>
      <c r="J28" s="124">
        <f>IF(RES_hhdet_tes!J28=0,"",RES_hhdet_tes!J28/RES_hhdet_fec!J28)</f>
        <v>3.1319420476162443</v>
      </c>
      <c r="K28" s="124">
        <f>IF(RES_hhdet_tes!K28=0,"",RES_hhdet_tes!K28/RES_hhdet_fec!K28)</f>
        <v>3.2932228659682448</v>
      </c>
      <c r="L28" s="124">
        <f>IF(RES_hhdet_tes!L28=0,"",RES_hhdet_tes!L28/RES_hhdet_fec!L28)</f>
        <v>3.4222521526854668</v>
      </c>
      <c r="M28" s="124">
        <f>IF(RES_hhdet_tes!M28=0,"",RES_hhdet_tes!M28/RES_hhdet_fec!M28)</f>
        <v>3.5045951458393518</v>
      </c>
      <c r="N28" s="124">
        <f>IF(RES_hhdet_tes!N28=0,"",RES_hhdet_tes!N28/RES_hhdet_fec!N28)</f>
        <v>3.6126051534012253</v>
      </c>
      <c r="O28" s="124">
        <f>IF(RES_hhdet_tes!O28=0,"",RES_hhdet_tes!O28/RES_hhdet_fec!O28)</f>
        <v>3.7102985311136893</v>
      </c>
      <c r="P28" s="124">
        <f>IF(RES_hhdet_tes!P28=0,"",RES_hhdet_tes!P28/RES_hhdet_fec!P28)</f>
        <v>3.7836705901541294</v>
      </c>
      <c r="Q28" s="124">
        <f>IF(RES_hhdet_tes!Q28=0,"",RES_hhdet_tes!Q28/RES_hhdet_fec!Q28)</f>
        <v>3.8347715983304842</v>
      </c>
      <c r="R28" s="124">
        <f>IF(RES_hhdet_tes!R28=0,"",RES_hhdet_tes!R28/RES_hhdet_fec!R28)</f>
        <v>3.8830802540539113</v>
      </c>
      <c r="S28" s="124">
        <f>IF(RES_hhdet_tes!S28=0,"",RES_hhdet_tes!S28/RES_hhdet_fec!S28)</f>
        <v>3.9470787123844109</v>
      </c>
      <c r="T28" s="124">
        <f>IF(RES_hhdet_tes!T28=0,"",RES_hhdet_tes!T28/RES_hhdet_fec!T28)</f>
        <v>4.0199980279221439</v>
      </c>
      <c r="U28" s="124">
        <f>IF(RES_hhdet_tes!U28=0,"",RES_hhdet_tes!U28/RES_hhdet_fec!U28)</f>
        <v>4.084682565575271</v>
      </c>
      <c r="V28" s="124">
        <f>IF(RES_hhdet_tes!V28=0,"",RES_hhdet_tes!V28/RES_hhdet_fec!V28)</f>
        <v>4.1984857220185043</v>
      </c>
      <c r="W28" s="124">
        <f>IF(RES_hhdet_tes!W28=0,"",RES_hhdet_tes!W28/RES_hhdet_fec!W28)</f>
        <v>4.2811997973290161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1.9787424596204706</v>
      </c>
      <c r="C29" s="111">
        <f>IF(RES_hhdet_tes!C29=0,"",RES_hhdet_tes!C29/RES_hhdet_fec!C29)</f>
        <v>1.9787424596204704</v>
      </c>
      <c r="D29" s="111">
        <f>IF(RES_hhdet_tes!D29=0,"",RES_hhdet_tes!D29/RES_hhdet_fec!D29)</f>
        <v>1.9787424596204704</v>
      </c>
      <c r="E29" s="111">
        <f>IF(RES_hhdet_tes!E29=0,"",RES_hhdet_tes!E29/RES_hhdet_fec!E29)</f>
        <v>2.3329377753039688</v>
      </c>
      <c r="F29" s="111">
        <f>IF(RES_hhdet_tes!F29=0,"",RES_hhdet_tes!F29/RES_hhdet_fec!F29)</f>
        <v>2.8896121928255138</v>
      </c>
      <c r="G29" s="111">
        <f>IF(RES_hhdet_tes!G29=0,"",RES_hhdet_tes!G29/RES_hhdet_fec!G29)</f>
        <v>2.9374176202175213</v>
      </c>
      <c r="H29" s="111">
        <f>IF(RES_hhdet_tes!H29=0,"",RES_hhdet_tes!H29/RES_hhdet_fec!H29)</f>
        <v>2.9374176202175204</v>
      </c>
      <c r="I29" s="111">
        <f>IF(RES_hhdet_tes!I29=0,"",RES_hhdet_tes!I29/RES_hhdet_fec!I29)</f>
        <v>2.9374176202175208</v>
      </c>
      <c r="J29" s="111">
        <f>IF(RES_hhdet_tes!J29=0,"",RES_hhdet_tes!J29/RES_hhdet_fec!J29)</f>
        <v>3.1319420476162443</v>
      </c>
      <c r="K29" s="111">
        <f>IF(RES_hhdet_tes!K29=0,"",RES_hhdet_tes!K29/RES_hhdet_fec!K29)</f>
        <v>3.2932228659682448</v>
      </c>
      <c r="L29" s="111">
        <f>IF(RES_hhdet_tes!L29=0,"",RES_hhdet_tes!L29/RES_hhdet_fec!L29)</f>
        <v>3.4222521526854668</v>
      </c>
      <c r="M29" s="111">
        <f>IF(RES_hhdet_tes!M29=0,"",RES_hhdet_tes!M29/RES_hhdet_fec!M29)</f>
        <v>3.5045951458393518</v>
      </c>
      <c r="N29" s="111">
        <f>IF(RES_hhdet_tes!N29=0,"",RES_hhdet_tes!N29/RES_hhdet_fec!N29)</f>
        <v>3.6126051534012253</v>
      </c>
      <c r="O29" s="111">
        <f>IF(RES_hhdet_tes!O29=0,"",RES_hhdet_tes!O29/RES_hhdet_fec!O29)</f>
        <v>3.7102985311136893</v>
      </c>
      <c r="P29" s="111">
        <f>IF(RES_hhdet_tes!P29=0,"",RES_hhdet_tes!P29/RES_hhdet_fec!P29)</f>
        <v>3.7836705901541294</v>
      </c>
      <c r="Q29" s="111">
        <f>IF(RES_hhdet_tes!Q29=0,"",RES_hhdet_tes!Q29/RES_hhdet_fec!Q29)</f>
        <v>3.8347715983304842</v>
      </c>
      <c r="R29" s="111">
        <f>IF(RES_hhdet_tes!R29=0,"",RES_hhdet_tes!R29/RES_hhdet_fec!R29)</f>
        <v>3.8830802540539113</v>
      </c>
      <c r="S29" s="111">
        <f>IF(RES_hhdet_tes!S29=0,"",RES_hhdet_tes!S29/RES_hhdet_fec!S29)</f>
        <v>3.9470787123844109</v>
      </c>
      <c r="T29" s="111">
        <f>IF(RES_hhdet_tes!T29=0,"",RES_hhdet_tes!T29/RES_hhdet_fec!T29)</f>
        <v>4.0199980279221439</v>
      </c>
      <c r="U29" s="111">
        <f>IF(RES_hhdet_tes!U29=0,"",RES_hhdet_tes!U29/RES_hhdet_fec!U29)</f>
        <v>4.084682565575271</v>
      </c>
      <c r="V29" s="111">
        <f>IF(RES_hhdet_tes!V29=0,"",RES_hhdet_tes!V29/RES_hhdet_fec!V29)</f>
        <v>4.1984857220185043</v>
      </c>
      <c r="W29" s="111">
        <f>IF(RES_hhdet_tes!W29=0,"",RES_hhdet_tes!W29/RES_hhdet_fec!W29)</f>
        <v>4.2811997973290161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0.58212344284120865</v>
      </c>
      <c r="C30" s="124">
        <f>IF(RES_hhdet_tes!C30=0,"",RES_hhdet_tes!C30/RES_hhdet_fec!C30)</f>
        <v>0.58532169813288715</v>
      </c>
      <c r="D30" s="124">
        <f>IF(RES_hhdet_tes!D30=0,"",RES_hhdet_tes!D30/RES_hhdet_fec!D30)</f>
        <v>0.58752636812824921</v>
      </c>
      <c r="E30" s="124">
        <f>IF(RES_hhdet_tes!E30=0,"",RES_hhdet_tes!E30/RES_hhdet_fec!E30)</f>
        <v>0.59109433811101009</v>
      </c>
      <c r="F30" s="124">
        <f>IF(RES_hhdet_tes!F30=0,"",RES_hhdet_tes!F30/RES_hhdet_fec!F30)</f>
        <v>0.59564391887198009</v>
      </c>
      <c r="G30" s="124">
        <f>IF(RES_hhdet_tes!G30=0,"",RES_hhdet_tes!G30/RES_hhdet_fec!G30)</f>
        <v>0.60039672370037078</v>
      </c>
      <c r="H30" s="124">
        <f>IF(RES_hhdet_tes!H30=0,"",RES_hhdet_tes!H30/RES_hhdet_fec!H30)</f>
        <v>0.60726991777785877</v>
      </c>
      <c r="I30" s="124">
        <f>IF(RES_hhdet_tes!I30=0,"",RES_hhdet_tes!I30/RES_hhdet_fec!I30)</f>
        <v>0.61075200269320695</v>
      </c>
      <c r="J30" s="124">
        <f>IF(RES_hhdet_tes!J30=0,"",RES_hhdet_tes!J30/RES_hhdet_fec!J30)</f>
        <v>0.61292658493317875</v>
      </c>
      <c r="K30" s="124">
        <f>IF(RES_hhdet_tes!K30=0,"",RES_hhdet_tes!K30/RES_hhdet_fec!K30)</f>
        <v>0.61617190078721706</v>
      </c>
      <c r="L30" s="124">
        <f>IF(RES_hhdet_tes!L30=0,"",RES_hhdet_tes!L30/RES_hhdet_fec!L30)</f>
        <v>0.61928536740890761</v>
      </c>
      <c r="M30" s="124">
        <f>IF(RES_hhdet_tes!M30=0,"",RES_hhdet_tes!M30/RES_hhdet_fec!M30)</f>
        <v>0.62315549841540907</v>
      </c>
      <c r="N30" s="124">
        <f>IF(RES_hhdet_tes!N30=0,"",RES_hhdet_tes!N30/RES_hhdet_fec!N30)</f>
        <v>0.62893377553935881</v>
      </c>
      <c r="O30" s="124">
        <f>IF(RES_hhdet_tes!O30=0,"",RES_hhdet_tes!O30/RES_hhdet_fec!O30)</f>
        <v>0.63482078341879744</v>
      </c>
      <c r="P30" s="124">
        <f>IF(RES_hhdet_tes!P30=0,"",RES_hhdet_tes!P30/RES_hhdet_fec!P30)</f>
        <v>0.63665599183183985</v>
      </c>
      <c r="Q30" s="124">
        <f>IF(RES_hhdet_tes!Q30=0,"",RES_hhdet_tes!Q30/RES_hhdet_fec!Q30)</f>
        <v>0.64169306465736087</v>
      </c>
      <c r="R30" s="124">
        <f>IF(RES_hhdet_tes!R30=0,"",RES_hhdet_tes!R30/RES_hhdet_fec!R30)</f>
        <v>0.65482050459435415</v>
      </c>
      <c r="S30" s="124">
        <f>IF(RES_hhdet_tes!S30=0,"",RES_hhdet_tes!S30/RES_hhdet_fec!S30)</f>
        <v>0.67274128526751442</v>
      </c>
      <c r="T30" s="124">
        <f>IF(RES_hhdet_tes!T30=0,"",RES_hhdet_tes!T30/RES_hhdet_fec!T30)</f>
        <v>0.69086963958063474</v>
      </c>
      <c r="U30" s="124">
        <f>IF(RES_hhdet_tes!U30=0,"",RES_hhdet_tes!U30/RES_hhdet_fec!U30)</f>
        <v>0.71231983438742508</v>
      </c>
      <c r="V30" s="124">
        <f>IF(RES_hhdet_tes!V30=0,"",RES_hhdet_tes!V30/RES_hhdet_fec!V30)</f>
        <v>0.73236239982173634</v>
      </c>
      <c r="W30" s="124">
        <f>IF(RES_hhdet_tes!W30=0,"",RES_hhdet_tes!W30/RES_hhdet_fec!W30)</f>
        <v>0.74302154651016283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0.52177786197639409</v>
      </c>
      <c r="C31" s="111">
        <f>IF(RES_hhdet_tes!C31=0,"",RES_hhdet_tes!C31/RES_hhdet_fec!C31)</f>
        <v>0.52473971437070033</v>
      </c>
      <c r="D31" s="111">
        <f>IF(RES_hhdet_tes!D31=0,"",RES_hhdet_tes!D31/RES_hhdet_fec!D31)</f>
        <v>0.52711599484776095</v>
      </c>
      <c r="E31" s="111">
        <f>IF(RES_hhdet_tes!E31=0,"",RES_hhdet_tes!E31/RES_hhdet_fec!E31)</f>
        <v>0.52893357036132116</v>
      </c>
      <c r="F31" s="111">
        <f>IF(RES_hhdet_tes!F31=0,"",RES_hhdet_tes!F31/RES_hhdet_fec!F31)</f>
        <v>0.53075747674879581</v>
      </c>
      <c r="G31" s="111">
        <f>IF(RES_hhdet_tes!G31=0,"",RES_hhdet_tes!G31/RES_hhdet_fec!G31)</f>
        <v>0.53416668104936693</v>
      </c>
      <c r="H31" s="111">
        <f>IF(RES_hhdet_tes!H31=0,"",RES_hhdet_tes!H31/RES_hhdet_fec!H31)</f>
        <v>0.54061787411004336</v>
      </c>
      <c r="I31" s="111">
        <f>IF(RES_hhdet_tes!I31=0,"",RES_hhdet_tes!I31/RES_hhdet_fec!I31)</f>
        <v>0.5454475508197616</v>
      </c>
      <c r="J31" s="111">
        <f>IF(RES_hhdet_tes!J31=0,"",RES_hhdet_tes!J31/RES_hhdet_fec!J31)</f>
        <v>0.54658509987710424</v>
      </c>
      <c r="K31" s="111">
        <f>IF(RES_hhdet_tes!K31=0,"",RES_hhdet_tes!K31/RES_hhdet_fec!K31)</f>
        <v>0.56296756811137427</v>
      </c>
      <c r="L31" s="111">
        <f>IF(RES_hhdet_tes!L31=0,"",RES_hhdet_tes!L31/RES_hhdet_fec!L31)</f>
        <v>0.57249737485698327</v>
      </c>
      <c r="M31" s="111">
        <f>IF(RES_hhdet_tes!M31=0,"",RES_hhdet_tes!M31/RES_hhdet_fec!M31)</f>
        <v>0.57897748514385705</v>
      </c>
      <c r="N31" s="111">
        <f>IF(RES_hhdet_tes!N31=0,"",RES_hhdet_tes!N31/RES_hhdet_fec!N31)</f>
        <v>0.58542830464797935</v>
      </c>
      <c r="O31" s="111">
        <f>IF(RES_hhdet_tes!O31=0,"",RES_hhdet_tes!O31/RES_hhdet_fec!O31)</f>
        <v>0.58917994591714318</v>
      </c>
      <c r="P31" s="111">
        <f>IF(RES_hhdet_tes!P31=0,"",RES_hhdet_tes!P31/RES_hhdet_fec!P31)</f>
        <v>0.59027143852028952</v>
      </c>
      <c r="Q31" s="111">
        <f>IF(RES_hhdet_tes!Q31=0,"",RES_hhdet_tes!Q31/RES_hhdet_fec!Q31)</f>
        <v>0.59178954269826067</v>
      </c>
      <c r="R31" s="111">
        <f>IF(RES_hhdet_tes!R31=0,"",RES_hhdet_tes!R31/RES_hhdet_fec!R31)</f>
        <v>0.62902209156829636</v>
      </c>
      <c r="S31" s="111">
        <f>IF(RES_hhdet_tes!S31=0,"",RES_hhdet_tes!S31/RES_hhdet_fec!S31)</f>
        <v>0.71065212859946403</v>
      </c>
      <c r="T31" s="111">
        <f>IF(RES_hhdet_tes!T31=0,"",RES_hhdet_tes!T31/RES_hhdet_fec!T31)</f>
        <v>0.76930492816344509</v>
      </c>
      <c r="U31" s="111">
        <f>IF(RES_hhdet_tes!U31=0,"",RES_hhdet_tes!U31/RES_hhdet_fec!U31)</f>
        <v>0.81929086181273159</v>
      </c>
      <c r="V31" s="111">
        <f>IF(RES_hhdet_tes!V31=0,"",RES_hhdet_tes!V31/RES_hhdet_fec!V31)</f>
        <v>0.85578065006478687</v>
      </c>
      <c r="W31" s="111">
        <f>IF(RES_hhdet_tes!W31=0,"",RES_hhdet_tes!W31/RES_hhdet_fec!W31)</f>
        <v>0.85826742130191236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0.58456302397247817</v>
      </c>
      <c r="C35" s="112">
        <f>IF(RES_hhdet_tes!C35=0,"",RES_hhdet_tes!C35/RES_hhdet_fec!C35)</f>
        <v>0.58748111490402943</v>
      </c>
      <c r="D35" s="112">
        <f>IF(RES_hhdet_tes!D35=0,"",RES_hhdet_tes!D35/RES_hhdet_fec!D35)</f>
        <v>0.59040253921666608</v>
      </c>
      <c r="E35" s="112">
        <f>IF(RES_hhdet_tes!E35=0,"",RES_hhdet_tes!E35/RES_hhdet_fec!E35)</f>
        <v>0.59375101525651219</v>
      </c>
      <c r="F35" s="112">
        <f>IF(RES_hhdet_tes!F35=0,"",RES_hhdet_tes!F35/RES_hhdet_fec!F35)</f>
        <v>0.59743961901570952</v>
      </c>
      <c r="G35" s="112">
        <f>IF(RES_hhdet_tes!G35=0,"",RES_hhdet_tes!G35/RES_hhdet_fec!G35)</f>
        <v>0.60220898349874319</v>
      </c>
      <c r="H35" s="112">
        <f>IF(RES_hhdet_tes!H35=0,"",RES_hhdet_tes!H35/RES_hhdet_fec!H35)</f>
        <v>0.6085419954200435</v>
      </c>
      <c r="I35" s="112">
        <f>IF(RES_hhdet_tes!I35=0,"",RES_hhdet_tes!I35/RES_hhdet_fec!I35)</f>
        <v>0.61183977652697352</v>
      </c>
      <c r="J35" s="112">
        <f>IF(RES_hhdet_tes!J35=0,"",RES_hhdet_tes!J35/RES_hhdet_fec!J35)</f>
        <v>0.61365686139230546</v>
      </c>
      <c r="K35" s="112">
        <f>IF(RES_hhdet_tes!K35=0,"",RES_hhdet_tes!K35/RES_hhdet_fec!K35)</f>
        <v>0.61680183591596038</v>
      </c>
      <c r="L35" s="112">
        <f>IF(RES_hhdet_tes!L35=0,"",RES_hhdet_tes!L35/RES_hhdet_fec!L35)</f>
        <v>0.61994739346956806</v>
      </c>
      <c r="M35" s="112">
        <f>IF(RES_hhdet_tes!M35=0,"",RES_hhdet_tes!M35/RES_hhdet_fec!M35)</f>
        <v>0.62378350207006428</v>
      </c>
      <c r="N35" s="112">
        <f>IF(RES_hhdet_tes!N35=0,"",RES_hhdet_tes!N35/RES_hhdet_fec!N35)</f>
        <v>0.62949080748587893</v>
      </c>
      <c r="O35" s="112">
        <f>IF(RES_hhdet_tes!O35=0,"",RES_hhdet_tes!O35/RES_hhdet_fec!O35)</f>
        <v>0.63545301450901259</v>
      </c>
      <c r="P35" s="112">
        <f>IF(RES_hhdet_tes!P35=0,"",RES_hhdet_tes!P35/RES_hhdet_fec!P35)</f>
        <v>0.63722773524021969</v>
      </c>
      <c r="Q35" s="112">
        <f>IF(RES_hhdet_tes!Q35=0,"",RES_hhdet_tes!Q35/RES_hhdet_fec!Q35)</f>
        <v>0.6422693328647946</v>
      </c>
      <c r="R35" s="112">
        <f>IF(RES_hhdet_tes!R35=0,"",RES_hhdet_tes!R35/RES_hhdet_fec!R35)</f>
        <v>0.65505132264613675</v>
      </c>
      <c r="S35" s="112">
        <f>IF(RES_hhdet_tes!S35=0,"",RES_hhdet_tes!S35/RES_hhdet_fec!S35)</f>
        <v>0.67244627920590361</v>
      </c>
      <c r="T35" s="112">
        <f>IF(RES_hhdet_tes!T35=0,"",RES_hhdet_tes!T35/RES_hhdet_fec!T35)</f>
        <v>0.69023235190670629</v>
      </c>
      <c r="U35" s="112">
        <f>IF(RES_hhdet_tes!U35=0,"",RES_hhdet_tes!U35/RES_hhdet_fec!U35)</f>
        <v>0.711409347414101</v>
      </c>
      <c r="V35" s="112">
        <f>IF(RES_hhdet_tes!V35=0,"",RES_hhdet_tes!V35/RES_hhdet_fec!V35)</f>
        <v>0.73124135507454213</v>
      </c>
      <c r="W35" s="112">
        <f>IF(RES_hhdet_tes!W35=0,"",RES_hhdet_tes!W35/RES_hhdet_fec!W35)</f>
        <v>0.74163511460234399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0.57740608922798176</v>
      </c>
      <c r="C39" s="124">
        <f>IF(RES_hhdet_tes!C39=0,"",RES_hhdet_tes!C39/RES_hhdet_fec!C39)</f>
        <v>0.57970836092217848</v>
      </c>
      <c r="D39" s="124">
        <f>IF(RES_hhdet_tes!D39=0,"",RES_hhdet_tes!D39/RES_hhdet_fec!D39)</f>
        <v>0.57790264884833131</v>
      </c>
      <c r="E39" s="124">
        <f>IF(RES_hhdet_tes!E39=0,"",RES_hhdet_tes!E39/RES_hhdet_fec!E39)</f>
        <v>0.58476238978106054</v>
      </c>
      <c r="F39" s="124">
        <f>IF(RES_hhdet_tes!F39=0,"",RES_hhdet_tes!F39/RES_hhdet_fec!F39)</f>
        <v>0.59893791033876331</v>
      </c>
      <c r="G39" s="124">
        <f>IF(RES_hhdet_tes!G39=0,"",RES_hhdet_tes!G39/RES_hhdet_fec!G39)</f>
        <v>0.60188398268182131</v>
      </c>
      <c r="H39" s="124">
        <f>IF(RES_hhdet_tes!H39=0,"",RES_hhdet_tes!H39/RES_hhdet_fec!H39)</f>
        <v>0.62559619502514097</v>
      </c>
      <c r="I39" s="124">
        <f>IF(RES_hhdet_tes!I39=0,"",RES_hhdet_tes!I39/RES_hhdet_fec!I39)</f>
        <v>0.64950245655463523</v>
      </c>
      <c r="J39" s="124">
        <f>IF(RES_hhdet_tes!J39=0,"",RES_hhdet_tes!J39/RES_hhdet_fec!J39)</f>
        <v>0.66302678195417153</v>
      </c>
      <c r="K39" s="124">
        <f>IF(RES_hhdet_tes!K39=0,"",RES_hhdet_tes!K39/RES_hhdet_fec!K39)</f>
        <v>0.66128154809745621</v>
      </c>
      <c r="L39" s="124">
        <f>IF(RES_hhdet_tes!L39=0,"",RES_hhdet_tes!L39/RES_hhdet_fec!L39)</f>
        <v>0.64510479438667734</v>
      </c>
      <c r="M39" s="124">
        <f>IF(RES_hhdet_tes!M39=0,"",RES_hhdet_tes!M39/RES_hhdet_fec!M39)</f>
        <v>0.64320489259142455</v>
      </c>
      <c r="N39" s="124">
        <f>IF(RES_hhdet_tes!N39=0,"",RES_hhdet_tes!N39/RES_hhdet_fec!N39)</f>
        <v>0.64414057695290594</v>
      </c>
      <c r="O39" s="124">
        <f>IF(RES_hhdet_tes!O39=0,"",RES_hhdet_tes!O39/RES_hhdet_fec!O39)</f>
        <v>0.64623877310267042</v>
      </c>
      <c r="P39" s="124">
        <f>IF(RES_hhdet_tes!P39=0,"",RES_hhdet_tes!P39/RES_hhdet_fec!P39)</f>
        <v>0.64881697473463407</v>
      </c>
      <c r="Q39" s="124">
        <f>IF(RES_hhdet_tes!Q39=0,"",RES_hhdet_tes!Q39/RES_hhdet_fec!Q39)</f>
        <v>0.64267101707957808</v>
      </c>
      <c r="R39" s="124">
        <f>IF(RES_hhdet_tes!R39=0,"",RES_hhdet_tes!R39/RES_hhdet_fec!R39)</f>
        <v>0.63737748924386084</v>
      </c>
      <c r="S39" s="124">
        <f>IF(RES_hhdet_tes!S39=0,"",RES_hhdet_tes!S39/RES_hhdet_fec!S39)</f>
        <v>0.62415202624581412</v>
      </c>
      <c r="T39" s="124">
        <f>IF(RES_hhdet_tes!T39=0,"",RES_hhdet_tes!T39/RES_hhdet_fec!T39)</f>
        <v>0.65780434803506382</v>
      </c>
      <c r="U39" s="124">
        <f>IF(RES_hhdet_tes!U39=0,"",RES_hhdet_tes!U39/RES_hhdet_fec!U39)</f>
        <v>0.6595366068768066</v>
      </c>
      <c r="V39" s="124">
        <f>IF(RES_hhdet_tes!V39=0,"",RES_hhdet_tes!V39/RES_hhdet_fec!V39)</f>
        <v>0.67496956087095328</v>
      </c>
      <c r="W39" s="124">
        <f>IF(RES_hhdet_tes!W39=0,"",RES_hhdet_tes!W39/RES_hhdet_fec!W39)</f>
        <v>0.70076219611945223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0.57053142652158806</v>
      </c>
      <c r="C40" s="111">
        <f>IF(RES_hhdet_tes!C40=0,"",RES_hhdet_tes!C40/RES_hhdet_fec!C40)</f>
        <v>0.57143993214514333</v>
      </c>
      <c r="D40" s="111">
        <f>IF(RES_hhdet_tes!D40=0,"",RES_hhdet_tes!D40/RES_hhdet_fec!D40)</f>
        <v>0.57226794286366667</v>
      </c>
      <c r="E40" s="111">
        <f>IF(RES_hhdet_tes!E40=0,"",RES_hhdet_tes!E40/RES_hhdet_fec!E40)</f>
        <v>0.57314940542342618</v>
      </c>
      <c r="F40" s="111">
        <f>IF(RES_hhdet_tes!F40=0,"",RES_hhdet_tes!F40/RES_hhdet_fec!F40)</f>
        <v>0.57407816224133579</v>
      </c>
      <c r="G40" s="111">
        <f>IF(RES_hhdet_tes!G40=0,"",RES_hhdet_tes!G40/RES_hhdet_fec!G40)</f>
        <v>0.57542424379319157</v>
      </c>
      <c r="H40" s="111">
        <f>IF(RES_hhdet_tes!H40=0,"",RES_hhdet_tes!H40/RES_hhdet_fec!H40)</f>
        <v>0.5773850867255802</v>
      </c>
      <c r="I40" s="111">
        <f>IF(RES_hhdet_tes!I40=0,"",RES_hhdet_tes!I40/RES_hhdet_fec!I40)</f>
        <v>0.57867358949882119</v>
      </c>
      <c r="J40" s="111">
        <f>IF(RES_hhdet_tes!J40=0,"",RES_hhdet_tes!J40/RES_hhdet_fec!J40)</f>
        <v>0.57910579517138439</v>
      </c>
      <c r="K40" s="111">
        <f>IF(RES_hhdet_tes!K40=0,"",RES_hhdet_tes!K40/RES_hhdet_fec!K40)</f>
        <v>0.58082335364854776</v>
      </c>
      <c r="L40" s="111">
        <f>IF(RES_hhdet_tes!L40=0,"",RES_hhdet_tes!L40/RES_hhdet_fec!L40)</f>
        <v>0.5821677379990875</v>
      </c>
      <c r="M40" s="111">
        <f>IF(RES_hhdet_tes!M40=0,"",RES_hhdet_tes!M40/RES_hhdet_fec!M40)</f>
        <v>0.58307688307316774</v>
      </c>
      <c r="N40" s="111">
        <f>IF(RES_hhdet_tes!N40=0,"",RES_hhdet_tes!N40/RES_hhdet_fec!N40)</f>
        <v>0.58360289389084796</v>
      </c>
      <c r="O40" s="111">
        <f>IF(RES_hhdet_tes!O40=0,"",RES_hhdet_tes!O40/RES_hhdet_fec!O40)</f>
        <v>0.58388640551209525</v>
      </c>
      <c r="P40" s="111">
        <f>IF(RES_hhdet_tes!P40=0,"",RES_hhdet_tes!P40/RES_hhdet_fec!P40)</f>
        <v>0.58392699246759738</v>
      </c>
      <c r="Q40" s="111">
        <f>IF(RES_hhdet_tes!Q40=0,"",RES_hhdet_tes!Q40/RES_hhdet_fec!Q40)</f>
        <v>0.58400595158756763</v>
      </c>
      <c r="R40" s="111">
        <f>IF(RES_hhdet_tes!R40=0,"",RES_hhdet_tes!R40/RES_hhdet_fec!R40)</f>
        <v>0.58449304398418211</v>
      </c>
      <c r="S40" s="111">
        <f>IF(RES_hhdet_tes!S40=0,"",RES_hhdet_tes!S40/RES_hhdet_fec!S40)</f>
        <v>0.58587733431329714</v>
      </c>
      <c r="T40" s="111">
        <f>IF(RES_hhdet_tes!T40=0,"",RES_hhdet_tes!T40/RES_hhdet_fec!T40)</f>
        <v>0.58787173161925954</v>
      </c>
      <c r="U40" s="111">
        <f>IF(RES_hhdet_tes!U40=0,"",RES_hhdet_tes!U40/RES_hhdet_fec!U40)</f>
        <v>0.58989642202429582</v>
      </c>
      <c r="V40" s="111">
        <f>IF(RES_hhdet_tes!V40=0,"",RES_hhdet_tes!V40/RES_hhdet_fec!V40)</f>
        <v>0.59133910749777774</v>
      </c>
      <c r="W40" s="111">
        <f>IF(RES_hhdet_tes!W40=0,"",RES_hhdet_tes!W40/RES_hhdet_fec!W40)</f>
        <v>0.59249508125334427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0.72912771883765737</v>
      </c>
      <c r="C41" s="45">
        <f>IF(RES_hhdet_tes!C41=0,"",RES_hhdet_tes!C41/RES_hhdet_fec!C41)</f>
        <v>0.73098240886532118</v>
      </c>
      <c r="D41" s="45">
        <f>IF(RES_hhdet_tes!D41=0,"",RES_hhdet_tes!D41/RES_hhdet_fec!D41)</f>
        <v>0.73548015848963388</v>
      </c>
      <c r="E41" s="45">
        <f>IF(RES_hhdet_tes!E41=0,"",RES_hhdet_tes!E41/RES_hhdet_fec!E41)</f>
        <v>0.74004758606501586</v>
      </c>
      <c r="F41" s="45">
        <f>IF(RES_hhdet_tes!F41=0,"",RES_hhdet_tes!F41/RES_hhdet_fec!F41)</f>
        <v>0.7435108479479321</v>
      </c>
      <c r="G41" s="45">
        <f>IF(RES_hhdet_tes!G41=0,"",RES_hhdet_tes!G41/RES_hhdet_fec!G41)</f>
        <v>0.74601572267653593</v>
      </c>
      <c r="H41" s="45">
        <f>IF(RES_hhdet_tes!H41=0,"",RES_hhdet_tes!H41/RES_hhdet_fec!H41)</f>
        <v>0.74834909462202193</v>
      </c>
      <c r="I41" s="45">
        <f>IF(RES_hhdet_tes!I41=0,"",RES_hhdet_tes!I41/RES_hhdet_fec!I41)</f>
        <v>0.74913814168165993</v>
      </c>
      <c r="J41" s="45">
        <f>IF(RES_hhdet_tes!J41=0,"",RES_hhdet_tes!J41/RES_hhdet_fec!J41)</f>
        <v>0.75044973155802064</v>
      </c>
      <c r="K41" s="45">
        <f>IF(RES_hhdet_tes!K41=0,"",RES_hhdet_tes!K41/RES_hhdet_fec!K41)</f>
        <v>0.75120841454374732</v>
      </c>
      <c r="L41" s="45">
        <f>IF(RES_hhdet_tes!L41=0,"",RES_hhdet_tes!L41/RES_hhdet_fec!L41)</f>
        <v>0.75220034138334657</v>
      </c>
      <c r="M41" s="45">
        <f>IF(RES_hhdet_tes!M41=0,"",RES_hhdet_tes!M41/RES_hhdet_fec!M41)</f>
        <v>0.7539436663282465</v>
      </c>
      <c r="N41" s="45">
        <f>IF(RES_hhdet_tes!N41=0,"",RES_hhdet_tes!N41/RES_hhdet_fec!N41)</f>
        <v>0.75771792916771963</v>
      </c>
      <c r="O41" s="45">
        <f>IF(RES_hhdet_tes!O41=0,"",RES_hhdet_tes!O41/RES_hhdet_fec!O41)</f>
        <v>0.76182949684643309</v>
      </c>
      <c r="P41" s="45">
        <f>IF(RES_hhdet_tes!P41=0,"",RES_hhdet_tes!P41/RES_hhdet_fec!P41)</f>
        <v>0.76294114926776246</v>
      </c>
      <c r="Q41" s="45">
        <f>IF(RES_hhdet_tes!Q41=0,"",RES_hhdet_tes!Q41/RES_hhdet_fec!Q41)</f>
        <v>0.76478109096825786</v>
      </c>
      <c r="R41" s="45">
        <f>IF(RES_hhdet_tes!R41=0,"",RES_hhdet_tes!R41/RES_hhdet_fec!R41)</f>
        <v>0.77040145120431303</v>
      </c>
      <c r="S41" s="45">
        <f>IF(RES_hhdet_tes!S41=0,"",RES_hhdet_tes!S41/RES_hhdet_fec!S41)</f>
        <v>0.77697644849527814</v>
      </c>
      <c r="T41" s="45">
        <f>IF(RES_hhdet_tes!T41=0,"",RES_hhdet_tes!T41/RES_hhdet_fec!T41)</f>
        <v>0.78458891522628027</v>
      </c>
      <c r="U41" s="45">
        <f>IF(RES_hhdet_tes!U41=0,"",RES_hhdet_tes!U41/RES_hhdet_fec!U41)</f>
        <v>0.80341007930622987</v>
      </c>
      <c r="V41" s="45">
        <f>IF(RES_hhdet_tes!V41=0,"",RES_hhdet_tes!V41/RES_hhdet_fec!V41)</f>
        <v>0.82555908577774684</v>
      </c>
      <c r="W41" s="45">
        <f>IF(RES_hhdet_tes!W41=0,"",RES_hhdet_tes!W41/RES_hhdet_fec!W41)</f>
        <v>0.83805066592159339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 t="str">
        <f>IF(RES_hhdet_tes!B43=0,"",RES_hhdet_tes!B43/RES_hhdet_fec!B43)</f>
        <v/>
      </c>
      <c r="C43" s="119" t="str">
        <f>IF(RES_hhdet_tes!C43=0,"",RES_hhdet_tes!C43/RES_hhdet_fec!C43)</f>
        <v/>
      </c>
      <c r="D43" s="119" t="str">
        <f>IF(RES_hhdet_tes!D43=0,"",RES_hhdet_tes!D43/RES_hhdet_fec!D43)</f>
        <v/>
      </c>
      <c r="E43" s="119" t="str">
        <f>IF(RES_hhdet_tes!E43=0,"",RES_hhdet_tes!E43/RES_hhdet_fec!E43)</f>
        <v/>
      </c>
      <c r="F43" s="119" t="str">
        <f>IF(RES_hhdet_tes!F43=0,"",RES_hhdet_tes!F43/RES_hhdet_fec!F43)</f>
        <v/>
      </c>
      <c r="G43" s="119">
        <f>IF(RES_hhdet_tes!G43=0,"",RES_hhdet_tes!G43/RES_hhdet_fec!G43)</f>
        <v>0.55363925563697702</v>
      </c>
      <c r="H43" s="119">
        <f>IF(RES_hhdet_tes!H43=0,"",RES_hhdet_tes!H43/RES_hhdet_fec!H43)</f>
        <v>0.5585540177307603</v>
      </c>
      <c r="I43" s="119">
        <f>IF(RES_hhdet_tes!I43=0,"",RES_hhdet_tes!I43/RES_hhdet_fec!I43)</f>
        <v>0.56564104069894705</v>
      </c>
      <c r="J43" s="119">
        <f>IF(RES_hhdet_tes!J43=0,"",RES_hhdet_tes!J43/RES_hhdet_fec!J43)</f>
        <v>0.57040017853305869</v>
      </c>
      <c r="K43" s="119">
        <f>IF(RES_hhdet_tes!K43=0,"",RES_hhdet_tes!K43/RES_hhdet_fec!K43)</f>
        <v>0.57332053550832474</v>
      </c>
      <c r="L43" s="119">
        <f>IF(RES_hhdet_tes!L43=0,"",RES_hhdet_tes!L43/RES_hhdet_fec!L43)</f>
        <v>0.57524629669067606</v>
      </c>
      <c r="M43" s="119">
        <f>IF(RES_hhdet_tes!M43=0,"",RES_hhdet_tes!M43/RES_hhdet_fec!M43)</f>
        <v>0.58090461797425219</v>
      </c>
      <c r="N43" s="119">
        <f>IF(RES_hhdet_tes!N43=0,"",RES_hhdet_tes!N43/RES_hhdet_fec!N43)</f>
        <v>0.58586642689256185</v>
      </c>
      <c r="O43" s="119">
        <f>IF(RES_hhdet_tes!O43=0,"",RES_hhdet_tes!O43/RES_hhdet_fec!O43)</f>
        <v>0.59153796567607564</v>
      </c>
      <c r="P43" s="119">
        <f>IF(RES_hhdet_tes!P43=0,"",RES_hhdet_tes!P43/RES_hhdet_fec!P43)</f>
        <v>0.59822203520545125</v>
      </c>
      <c r="Q43" s="119">
        <f>IF(RES_hhdet_tes!Q43=0,"",RES_hhdet_tes!Q43/RES_hhdet_fec!Q43)</f>
        <v>0.60548624030367848</v>
      </c>
      <c r="R43" s="119">
        <f>IF(RES_hhdet_tes!R43=0,"",RES_hhdet_tes!R43/RES_hhdet_fec!R43)</f>
        <v>0.62356986712224305</v>
      </c>
      <c r="S43" s="119">
        <f>IF(RES_hhdet_tes!S43=0,"",RES_hhdet_tes!S43/RES_hhdet_fec!S43)</f>
        <v>0.63891383087869047</v>
      </c>
      <c r="T43" s="119">
        <f>IF(RES_hhdet_tes!T43=0,"",RES_hhdet_tes!T43/RES_hhdet_fec!T43)</f>
        <v>0.65179004281213593</v>
      </c>
      <c r="U43" s="119">
        <f>IF(RES_hhdet_tes!U43=0,"",RES_hhdet_tes!U43/RES_hhdet_fec!U43)</f>
        <v>0.65939962265205854</v>
      </c>
      <c r="V43" s="119">
        <f>IF(RES_hhdet_tes!V43=0,"",RES_hhdet_tes!V43/RES_hhdet_fec!V43)</f>
        <v>0.66700405321189338</v>
      </c>
      <c r="W43" s="119">
        <f>IF(RES_hhdet_tes!W43=0,"",RES_hhdet_tes!W43/RES_hhdet_fec!W43)</f>
        <v>0.67637551607853841</v>
      </c>
      <c r="DA43" s="129" t="s">
        <v>1945</v>
      </c>
    </row>
    <row r="44" spans="1:105" ht="12.95" customHeight="1" x14ac:dyDescent="0.25">
      <c r="A44" s="121" t="s">
        <v>57</v>
      </c>
      <c r="B44" s="124" t="str">
        <f>IF(RES_hhdet_tes!B44=0,"",RES_hhdet_tes!B44/RES_hhdet_fec!B44)</f>
        <v/>
      </c>
      <c r="C44" s="124" t="str">
        <f>IF(RES_hhdet_tes!C44=0,"",RES_hhdet_tes!C44/RES_hhdet_fec!C44)</f>
        <v/>
      </c>
      <c r="D44" s="124" t="str">
        <f>IF(RES_hhdet_tes!D44=0,"",RES_hhdet_tes!D44/RES_hhdet_fec!D44)</f>
        <v/>
      </c>
      <c r="E44" s="124" t="str">
        <f>IF(RES_hhdet_tes!E44=0,"",RES_hhdet_tes!E44/RES_hhdet_fec!E44)</f>
        <v/>
      </c>
      <c r="F44" s="124" t="str">
        <f>IF(RES_hhdet_tes!F44=0,"",RES_hhdet_tes!F44/RES_hhdet_fec!F44)</f>
        <v/>
      </c>
      <c r="G44" s="124">
        <f>IF(RES_hhdet_tes!G44=0,"",RES_hhdet_tes!G44/RES_hhdet_fec!G44)</f>
        <v>0.54810338596904484</v>
      </c>
      <c r="H44" s="124">
        <f>IF(RES_hhdet_tes!H44=0,"",RES_hhdet_tes!H44/RES_hhdet_fec!H44)</f>
        <v>0.54978216170214667</v>
      </c>
      <c r="I44" s="124">
        <f>IF(RES_hhdet_tes!I44=0,"",RES_hhdet_tes!I44/RES_hhdet_fec!I44)</f>
        <v>0.55256418480317238</v>
      </c>
      <c r="J44" s="124">
        <f>IF(RES_hhdet_tes!J44=0,"",RES_hhdet_tes!J44/RES_hhdet_fec!J44)</f>
        <v>0.55826420162509471</v>
      </c>
      <c r="K44" s="124">
        <f>IF(RES_hhdet_tes!K44=0,"",RES_hhdet_tes!K44/RES_hhdet_fec!K44)</f>
        <v>0.56410919580508945</v>
      </c>
      <c r="L44" s="124">
        <f>IF(RES_hhdet_tes!L44=0,"",RES_hhdet_tes!L44/RES_hhdet_fec!L44)</f>
        <v>0.57066811927512229</v>
      </c>
      <c r="M44" s="124">
        <f>IF(RES_hhdet_tes!M44=0,"",RES_hhdet_tes!M44/RES_hhdet_fec!M44)</f>
        <v>0.57609603835694445</v>
      </c>
      <c r="N44" s="124">
        <f>IF(RES_hhdet_tes!N44=0,"",RES_hhdet_tes!N44/RES_hhdet_fec!N44)</f>
        <v>0.58166697442255788</v>
      </c>
      <c r="O44" s="124">
        <f>IF(RES_hhdet_tes!O44=0,"",RES_hhdet_tes!O44/RES_hhdet_fec!O44)</f>
        <v>0.58686774618474036</v>
      </c>
      <c r="P44" s="124">
        <f>IF(RES_hhdet_tes!P44=0,"",RES_hhdet_tes!P44/RES_hhdet_fec!P44)</f>
        <v>0.59347801602342054</v>
      </c>
      <c r="Q44" s="124">
        <f>IF(RES_hhdet_tes!Q44=0,"",RES_hhdet_tes!Q44/RES_hhdet_fec!Q44)</f>
        <v>0.60132396437271474</v>
      </c>
      <c r="R44" s="124">
        <f>IF(RES_hhdet_tes!R44=0,"",RES_hhdet_tes!R44/RES_hhdet_fec!R44)</f>
        <v>0.62078116095062041</v>
      </c>
      <c r="S44" s="124">
        <f>IF(RES_hhdet_tes!S44=0,"",RES_hhdet_tes!S44/RES_hhdet_fec!S44)</f>
        <v>0.63727839345701764</v>
      </c>
      <c r="T44" s="124">
        <f>IF(RES_hhdet_tes!T44=0,"",RES_hhdet_tes!T44/RES_hhdet_fec!T44)</f>
        <v>0.64911162826736424</v>
      </c>
      <c r="U44" s="124">
        <f>IF(RES_hhdet_tes!U44=0,"",RES_hhdet_tes!U44/RES_hhdet_fec!U44)</f>
        <v>0.65688093613837573</v>
      </c>
      <c r="V44" s="124">
        <f>IF(RES_hhdet_tes!V44=0,"",RES_hhdet_tes!V44/RES_hhdet_fec!V44)</f>
        <v>0.66397061175004057</v>
      </c>
      <c r="W44" s="124">
        <f>IF(RES_hhdet_tes!W44=0,"",RES_hhdet_tes!W44/RES_hhdet_fec!W44)</f>
        <v>0.67091546688210146</v>
      </c>
      <c r="DA44" s="130" t="s">
        <v>1946</v>
      </c>
    </row>
    <row r="45" spans="1:105" ht="12" customHeight="1" x14ac:dyDescent="0.25">
      <c r="A45" s="97" t="s">
        <v>216</v>
      </c>
      <c r="B45" s="111" t="str">
        <f>IF(RES_hhdet_tes!B45=0,"",RES_hhdet_tes!B45/RES_hhdet_fec!B45)</f>
        <v/>
      </c>
      <c r="C45" s="111" t="str">
        <f>IF(RES_hhdet_tes!C45=0,"",RES_hhdet_tes!C45/RES_hhdet_fec!C45)</f>
        <v/>
      </c>
      <c r="D45" s="111" t="str">
        <f>IF(RES_hhdet_tes!D45=0,"",RES_hhdet_tes!D45/RES_hhdet_fec!D45)</f>
        <v/>
      </c>
      <c r="E45" s="111" t="str">
        <f>IF(RES_hhdet_tes!E45=0,"",RES_hhdet_tes!E45/RES_hhdet_fec!E45)</f>
        <v/>
      </c>
      <c r="F45" s="111" t="str">
        <f>IF(RES_hhdet_tes!F45=0,"",RES_hhdet_tes!F45/RES_hhdet_fec!F45)</f>
        <v/>
      </c>
      <c r="G45" s="111">
        <f>IF(RES_hhdet_tes!G45=0,"",RES_hhdet_tes!G45/RES_hhdet_fec!G45)</f>
        <v>0.54294204713153527</v>
      </c>
      <c r="H45" s="111">
        <f>IF(RES_hhdet_tes!H45=0,"",RES_hhdet_tes!H45/RES_hhdet_fec!H45)</f>
        <v>0.54467760848862901</v>
      </c>
      <c r="I45" s="111">
        <f>IF(RES_hhdet_tes!I45=0,"",RES_hhdet_tes!I45/RES_hhdet_fec!I45)</f>
        <v>0.54756469006200992</v>
      </c>
      <c r="J45" s="111">
        <f>IF(RES_hhdet_tes!J45=0,"",RES_hhdet_tes!J45/RES_hhdet_fec!J45)</f>
        <v>0.55332921066111573</v>
      </c>
      <c r="K45" s="111">
        <f>IF(RES_hhdet_tes!K45=0,"",RES_hhdet_tes!K45/RES_hhdet_fec!K45)</f>
        <v>0.55925483990119185</v>
      </c>
      <c r="L45" s="111">
        <f>IF(RES_hhdet_tes!L45=0,"",RES_hhdet_tes!L45/RES_hhdet_fec!L45)</f>
        <v>0.56592514845185071</v>
      </c>
      <c r="M45" s="111">
        <f>IF(RES_hhdet_tes!M45=0,"",RES_hhdet_tes!M45/RES_hhdet_fec!M45)</f>
        <v>0.5714126994250206</v>
      </c>
      <c r="N45" s="111">
        <f>IF(RES_hhdet_tes!N45=0,"",RES_hhdet_tes!N45/RES_hhdet_fec!N45)</f>
        <v>0.57704284342896073</v>
      </c>
      <c r="O45" s="111">
        <f>IF(RES_hhdet_tes!O45=0,"",RES_hhdet_tes!O45/RES_hhdet_fec!O45)</f>
        <v>0.58229819773569036</v>
      </c>
      <c r="P45" s="111">
        <f>IF(RES_hhdet_tes!P45=0,"",RES_hhdet_tes!P45/RES_hhdet_fec!P45)</f>
        <v>0.5890024567185318</v>
      </c>
      <c r="Q45" s="111">
        <f>IF(RES_hhdet_tes!Q45=0,"",RES_hhdet_tes!Q45/RES_hhdet_fec!Q45)</f>
        <v>0.59695157677567612</v>
      </c>
      <c r="R45" s="111">
        <f>IF(RES_hhdet_tes!R45=0,"",RES_hhdet_tes!R45/RES_hhdet_fec!R45)</f>
        <v>0.61655864340642397</v>
      </c>
      <c r="S45" s="111">
        <f>IF(RES_hhdet_tes!S45=0,"",RES_hhdet_tes!S45/RES_hhdet_fec!S45)</f>
        <v>0.63318543244720515</v>
      </c>
      <c r="T45" s="111">
        <f>IF(RES_hhdet_tes!T45=0,"",RES_hhdet_tes!T45/RES_hhdet_fec!T45)</f>
        <v>0.64508529722092056</v>
      </c>
      <c r="U45" s="111">
        <f>IF(RES_hhdet_tes!U45=0,"",RES_hhdet_tes!U45/RES_hhdet_fec!U45)</f>
        <v>0.65290540548904563</v>
      </c>
      <c r="V45" s="111">
        <f>IF(RES_hhdet_tes!V45=0,"",RES_hhdet_tes!V45/RES_hhdet_fec!V45)</f>
        <v>0.66008899301402657</v>
      </c>
      <c r="W45" s="111">
        <f>IF(RES_hhdet_tes!W45=0,"",RES_hhdet_tes!W45/RES_hhdet_fec!W45)</f>
        <v>0.66711933862790018</v>
      </c>
      <c r="DA45" s="63" t="s">
        <v>1947</v>
      </c>
    </row>
    <row r="46" spans="1:105" ht="12" customHeight="1" x14ac:dyDescent="0.25">
      <c r="A46" s="97" t="s">
        <v>53</v>
      </c>
      <c r="B46" s="111" t="str">
        <f>IF(RES_hhdet_tes!B46=0,"",RES_hhdet_tes!B46/RES_hhdet_fec!B46)</f>
        <v/>
      </c>
      <c r="C46" s="111" t="str">
        <f>IF(RES_hhdet_tes!C46=0,"",RES_hhdet_tes!C46/RES_hhdet_fec!C46)</f>
        <v/>
      </c>
      <c r="D46" s="111" t="str">
        <f>IF(RES_hhdet_tes!D46=0,"",RES_hhdet_tes!D46/RES_hhdet_fec!D46)</f>
        <v/>
      </c>
      <c r="E46" s="111" t="str">
        <f>IF(RES_hhdet_tes!E46=0,"",RES_hhdet_tes!E46/RES_hhdet_fec!E46)</f>
        <v/>
      </c>
      <c r="F46" s="111" t="str">
        <f>IF(RES_hhdet_tes!F46=0,"",RES_hhdet_tes!F46/RES_hhdet_fec!F46)</f>
        <v/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>
        <f>IF(RES_hhdet_tes!G47=0,"",RES_hhdet_tes!G47/RES_hhdet_fec!G47)</f>
        <v>3.0379361867989827</v>
      </c>
      <c r="H47" s="124">
        <f>IF(RES_hhdet_tes!H47=0,"",RES_hhdet_tes!H47/RES_hhdet_fec!H47)</f>
        <v>3.107991366688629</v>
      </c>
      <c r="I47" s="124">
        <f>IF(RES_hhdet_tes!I47=0,"",RES_hhdet_tes!I47/RES_hhdet_fec!I47)</f>
        <v>3.1783774341328153</v>
      </c>
      <c r="J47" s="124">
        <f>IF(RES_hhdet_tes!J47=0,"",RES_hhdet_tes!J47/RES_hhdet_fec!J47)</f>
        <v>3.242361940110603</v>
      </c>
      <c r="K47" s="124">
        <f>IF(RES_hhdet_tes!K47=0,"",RES_hhdet_tes!K47/RES_hhdet_fec!K47)</f>
        <v>3.3242585936552738</v>
      </c>
      <c r="L47" s="124">
        <f>IF(RES_hhdet_tes!L47=0,"",RES_hhdet_tes!L47/RES_hhdet_fec!L47)</f>
        <v>3.4077067394764917</v>
      </c>
      <c r="M47" s="124">
        <f>IF(RES_hhdet_tes!M47=0,"",RES_hhdet_tes!M47/RES_hhdet_fec!M47)</f>
        <v>3.4824151541096611</v>
      </c>
      <c r="N47" s="124">
        <f>IF(RES_hhdet_tes!N47=0,"",RES_hhdet_tes!N47/RES_hhdet_fec!N47)</f>
        <v>3.5734581736349438</v>
      </c>
      <c r="O47" s="124">
        <f>IF(RES_hhdet_tes!O47=0,"",RES_hhdet_tes!O47/RES_hhdet_fec!O47)</f>
        <v>3.6668753264147673</v>
      </c>
      <c r="P47" s="124">
        <f>IF(RES_hhdet_tes!P47=0,"",RES_hhdet_tes!P47/RES_hhdet_fec!P47)</f>
        <v>3.7834812145891168</v>
      </c>
      <c r="Q47" s="124">
        <f>IF(RES_hhdet_tes!Q47=0,"",RES_hhdet_tes!Q47/RES_hhdet_fec!Q47)</f>
        <v>3.9098087199687068</v>
      </c>
      <c r="R47" s="124">
        <f>IF(RES_hhdet_tes!R47=0,"",RES_hhdet_tes!R47/RES_hhdet_fec!R47)</f>
        <v>4.0758510863886466</v>
      </c>
      <c r="S47" s="124">
        <f>IF(RES_hhdet_tes!S47=0,"",RES_hhdet_tes!S47/RES_hhdet_fec!S47)</f>
        <v>4.2380570290578072</v>
      </c>
      <c r="T47" s="124">
        <f>IF(RES_hhdet_tes!T47=0,"",RES_hhdet_tes!T47/RES_hhdet_fec!T47)</f>
        <v>4.3936865991379097</v>
      </c>
      <c r="U47" s="124">
        <f>IF(RES_hhdet_tes!U47=0,"",RES_hhdet_tes!U47/RES_hhdet_fec!U47)</f>
        <v>4.5038907092608582</v>
      </c>
      <c r="V47" s="124">
        <f>IF(RES_hhdet_tes!V47=0,"",RES_hhdet_tes!V47/RES_hhdet_fec!V47)</f>
        <v>4.5886781128204399</v>
      </c>
      <c r="W47" s="124">
        <f>IF(RES_hhdet_tes!W47=0,"",RES_hhdet_tes!W47/RES_hhdet_fec!W47)</f>
        <v>4.6487097160069419</v>
      </c>
      <c r="DA47" s="130" t="s">
        <v>1949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>
        <f>IF(RES_hhdet_tes!G48=0,"",RES_hhdet_tes!G48/RES_hhdet_fec!G48)</f>
        <v>3.0379361867989827</v>
      </c>
      <c r="H48" s="111">
        <f>IF(RES_hhdet_tes!H48=0,"",RES_hhdet_tes!H48/RES_hhdet_fec!H48)</f>
        <v>3.107991366688629</v>
      </c>
      <c r="I48" s="111">
        <f>IF(RES_hhdet_tes!I48=0,"",RES_hhdet_tes!I48/RES_hhdet_fec!I48)</f>
        <v>3.1783774341328153</v>
      </c>
      <c r="J48" s="111">
        <f>IF(RES_hhdet_tes!J48=0,"",RES_hhdet_tes!J48/RES_hhdet_fec!J48)</f>
        <v>3.242361940110603</v>
      </c>
      <c r="K48" s="111">
        <f>IF(RES_hhdet_tes!K48=0,"",RES_hhdet_tes!K48/RES_hhdet_fec!K48)</f>
        <v>3.3242585936552738</v>
      </c>
      <c r="L48" s="111">
        <f>IF(RES_hhdet_tes!L48=0,"",RES_hhdet_tes!L48/RES_hhdet_fec!L48)</f>
        <v>3.4077067394764917</v>
      </c>
      <c r="M48" s="111">
        <f>IF(RES_hhdet_tes!M48=0,"",RES_hhdet_tes!M48/RES_hhdet_fec!M48)</f>
        <v>3.4824151541096611</v>
      </c>
      <c r="N48" s="111">
        <f>IF(RES_hhdet_tes!N48=0,"",RES_hhdet_tes!N48/RES_hhdet_fec!N48)</f>
        <v>3.5734581736349438</v>
      </c>
      <c r="O48" s="111">
        <f>IF(RES_hhdet_tes!O48=0,"",RES_hhdet_tes!O48/RES_hhdet_fec!O48)</f>
        <v>3.6668753264147673</v>
      </c>
      <c r="P48" s="111">
        <f>IF(RES_hhdet_tes!P48=0,"",RES_hhdet_tes!P48/RES_hhdet_fec!P48)</f>
        <v>3.7834812145891168</v>
      </c>
      <c r="Q48" s="111">
        <f>IF(RES_hhdet_tes!Q48=0,"",RES_hhdet_tes!Q48/RES_hhdet_fec!Q48)</f>
        <v>3.9098087199687068</v>
      </c>
      <c r="R48" s="111">
        <f>IF(RES_hhdet_tes!R48=0,"",RES_hhdet_tes!R48/RES_hhdet_fec!R48)</f>
        <v>4.0758510863886466</v>
      </c>
      <c r="S48" s="111">
        <f>IF(RES_hhdet_tes!S48=0,"",RES_hhdet_tes!S48/RES_hhdet_fec!S48)</f>
        <v>4.2380570290578072</v>
      </c>
      <c r="T48" s="111">
        <f>IF(RES_hhdet_tes!T48=0,"",RES_hhdet_tes!T48/RES_hhdet_fec!T48)</f>
        <v>4.3936865991379097</v>
      </c>
      <c r="U48" s="111">
        <f>IF(RES_hhdet_tes!U48=0,"",RES_hhdet_tes!U48/RES_hhdet_fec!U48)</f>
        <v>4.5038907092608582</v>
      </c>
      <c r="V48" s="111">
        <f>IF(RES_hhdet_tes!V48=0,"",RES_hhdet_tes!V48/RES_hhdet_fec!V48)</f>
        <v>4.5886781128204399</v>
      </c>
      <c r="W48" s="111">
        <f>IF(RES_hhdet_tes!W48=0,"",RES_hhdet_tes!W48/RES_hhdet_fec!W48)</f>
        <v>4.6487097160069419</v>
      </c>
      <c r="DA48" s="63" t="s">
        <v>1950</v>
      </c>
    </row>
    <row r="49" spans="1:105" ht="12" customHeight="1" x14ac:dyDescent="0.25">
      <c r="A49" s="121" t="s">
        <v>55</v>
      </c>
      <c r="B49" s="124" t="str">
        <f>IF(RES_hhdet_tes!B49=0,"",RES_hhdet_tes!B49/RES_hhdet_fec!B49)</f>
        <v/>
      </c>
      <c r="C49" s="124" t="str">
        <f>IF(RES_hhdet_tes!C49=0,"",RES_hhdet_tes!C49/RES_hhdet_fec!C49)</f>
        <v/>
      </c>
      <c r="D49" s="124" t="str">
        <f>IF(RES_hhdet_tes!D49=0,"",RES_hhdet_tes!D49/RES_hhdet_fec!D49)</f>
        <v/>
      </c>
      <c r="E49" s="124" t="str">
        <f>IF(RES_hhdet_tes!E49=0,"",RES_hhdet_tes!E49/RES_hhdet_fec!E49)</f>
        <v/>
      </c>
      <c r="F49" s="124" t="str">
        <f>IF(RES_hhdet_tes!F49=0,"",RES_hhdet_tes!F49/RES_hhdet_fec!F49)</f>
        <v/>
      </c>
      <c r="G49" s="124">
        <f>IF(RES_hhdet_tes!G49=0,"",RES_hhdet_tes!G49/RES_hhdet_fec!G49)</f>
        <v>0.57986083527672883</v>
      </c>
      <c r="H49" s="124">
        <f>IF(RES_hhdet_tes!H49=0,"",RES_hhdet_tes!H49/RES_hhdet_fec!H49)</f>
        <v>0.58123858116810345</v>
      </c>
      <c r="I49" s="124">
        <f>IF(RES_hhdet_tes!I49=0,"",RES_hhdet_tes!I49/RES_hhdet_fec!I49)</f>
        <v>0.58297512857459244</v>
      </c>
      <c r="J49" s="124">
        <f>IF(RES_hhdet_tes!J49=0,"",RES_hhdet_tes!J49/RES_hhdet_fec!J49)</f>
        <v>0.58599538372343907</v>
      </c>
      <c r="K49" s="124">
        <f>IF(RES_hhdet_tes!K49=0,"",RES_hhdet_tes!K49/RES_hhdet_fec!K49)</f>
        <v>0.58966965468434362</v>
      </c>
      <c r="L49" s="124">
        <f>IF(RES_hhdet_tes!L49=0,"",RES_hhdet_tes!L49/RES_hhdet_fec!L49)</f>
        <v>0.59344316569758726</v>
      </c>
      <c r="M49" s="124">
        <f>IF(RES_hhdet_tes!M49=0,"",RES_hhdet_tes!M49/RES_hhdet_fec!M49)</f>
        <v>0.59799772795777861</v>
      </c>
      <c r="N49" s="124">
        <f>IF(RES_hhdet_tes!N49=0,"",RES_hhdet_tes!N49/RES_hhdet_fec!N49)</f>
        <v>0.60290412806957605</v>
      </c>
      <c r="O49" s="124">
        <f>IF(RES_hhdet_tes!O49=0,"",RES_hhdet_tes!O49/RES_hhdet_fec!O49)</f>
        <v>0.60814956711106782</v>
      </c>
      <c r="P49" s="124">
        <f>IF(RES_hhdet_tes!P49=0,"",RES_hhdet_tes!P49/RES_hhdet_fec!P49)</f>
        <v>0.6148637728781754</v>
      </c>
      <c r="Q49" s="124">
        <f>IF(RES_hhdet_tes!Q49=0,"",RES_hhdet_tes!Q49/RES_hhdet_fec!Q49)</f>
        <v>0.62393427824426317</v>
      </c>
      <c r="R49" s="124">
        <f>IF(RES_hhdet_tes!R49=0,"",RES_hhdet_tes!R49/RES_hhdet_fec!R49)</f>
        <v>0.64715393930710441</v>
      </c>
      <c r="S49" s="124">
        <f>IF(RES_hhdet_tes!S49=0,"",RES_hhdet_tes!S49/RES_hhdet_fec!S49)</f>
        <v>0.66897329483889534</v>
      </c>
      <c r="T49" s="124">
        <f>IF(RES_hhdet_tes!T49=0,"",RES_hhdet_tes!T49/RES_hhdet_fec!T49)</f>
        <v>0.68632185664626222</v>
      </c>
      <c r="U49" s="124">
        <f>IF(RES_hhdet_tes!U49=0,"",RES_hhdet_tes!U49/RES_hhdet_fec!U49)</f>
        <v>0.69835305031110206</v>
      </c>
      <c r="V49" s="124">
        <f>IF(RES_hhdet_tes!V49=0,"",RES_hhdet_tes!V49/RES_hhdet_fec!V49)</f>
        <v>0.70975979147566959</v>
      </c>
      <c r="W49" s="124">
        <f>IF(RES_hhdet_tes!W49=0,"",RES_hhdet_tes!W49/RES_hhdet_fec!W49)</f>
        <v>0.72105869596709815</v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>
        <f>IF(RES_hhdet_tes!G50=0,"",RES_hhdet_tes!G50/RES_hhdet_fec!G50)</f>
        <v>0.5790674964380782</v>
      </c>
      <c r="H50" s="111">
        <f>IF(RES_hhdet_tes!H50=0,"",RES_hhdet_tes!H50/RES_hhdet_fec!H50)</f>
        <v>0.57989785494204882</v>
      </c>
      <c r="I50" s="111">
        <f>IF(RES_hhdet_tes!I50=0,"",RES_hhdet_tes!I50/RES_hhdet_fec!I50)</f>
        <v>0.58141840350738971</v>
      </c>
      <c r="J50" s="111">
        <f>IF(RES_hhdet_tes!J50=0,"",RES_hhdet_tes!J50/RES_hhdet_fec!J50)</f>
        <v>0.58457417654801103</v>
      </c>
      <c r="K50" s="111">
        <f>IF(RES_hhdet_tes!K50=0,"",RES_hhdet_tes!K50/RES_hhdet_fec!K50)</f>
        <v>0.58813098422958954</v>
      </c>
      <c r="L50" s="111">
        <f>IF(RES_hhdet_tes!L50=0,"",RES_hhdet_tes!L50/RES_hhdet_fec!L50)</f>
        <v>0.59255000237155397</v>
      </c>
      <c r="M50" s="111">
        <f>IF(RES_hhdet_tes!M50=0,"",RES_hhdet_tes!M50/RES_hhdet_fec!M50)</f>
        <v>0.59698286339006423</v>
      </c>
      <c r="N50" s="111">
        <f>IF(RES_hhdet_tes!N50=0,"",RES_hhdet_tes!N50/RES_hhdet_fec!N50)</f>
        <v>0.60203189791932088</v>
      </c>
      <c r="O50" s="111">
        <f>IF(RES_hhdet_tes!O50=0,"",RES_hhdet_tes!O50/RES_hhdet_fec!O50)</f>
        <v>0.60721958616956206</v>
      </c>
      <c r="P50" s="111">
        <f>IF(RES_hhdet_tes!P50=0,"",RES_hhdet_tes!P50/RES_hhdet_fec!P50)</f>
        <v>0.61391227016470307</v>
      </c>
      <c r="Q50" s="111">
        <f>IF(RES_hhdet_tes!Q50=0,"",RES_hhdet_tes!Q50/RES_hhdet_fec!Q50)</f>
        <v>0.62270823504440931</v>
      </c>
      <c r="R50" s="111">
        <f>IF(RES_hhdet_tes!R50=0,"",RES_hhdet_tes!R50/RES_hhdet_fec!R50)</f>
        <v>0.6462883219493547</v>
      </c>
      <c r="S50" s="111">
        <f>IF(RES_hhdet_tes!S50=0,"",RES_hhdet_tes!S50/RES_hhdet_fec!S50)</f>
        <v>0.6682486172117299</v>
      </c>
      <c r="T50" s="111">
        <f>IF(RES_hhdet_tes!T50=0,"",RES_hhdet_tes!T50/RES_hhdet_fec!T50)</f>
        <v>0.68560528159780576</v>
      </c>
      <c r="U50" s="111">
        <f>IF(RES_hhdet_tes!U50=0,"",RES_hhdet_tes!U50/RES_hhdet_fec!U50)</f>
        <v>0.6976348729801759</v>
      </c>
      <c r="V50" s="111">
        <f>IF(RES_hhdet_tes!V50=0,"",RES_hhdet_tes!V50/RES_hhdet_fec!V50)</f>
        <v>0.7091347136958267</v>
      </c>
      <c r="W50" s="111">
        <f>IF(RES_hhdet_tes!W50=0,"",RES_hhdet_tes!W50/RES_hhdet_fec!W50)</f>
        <v>0.72058464086782603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 t="str">
        <f>IF(RES_hhdet_tes!B54=0,"",RES_hhdet_tes!B54/RES_hhdet_fec!B54)</f>
        <v/>
      </c>
      <c r="C54" s="112" t="str">
        <f>IF(RES_hhdet_tes!C54=0,"",RES_hhdet_tes!C54/RES_hhdet_fec!C54)</f>
        <v/>
      </c>
      <c r="D54" s="112" t="str">
        <f>IF(RES_hhdet_tes!D54=0,"",RES_hhdet_tes!D54/RES_hhdet_fec!D54)</f>
        <v/>
      </c>
      <c r="E54" s="112" t="str">
        <f>IF(RES_hhdet_tes!E54=0,"",RES_hhdet_tes!E54/RES_hhdet_fec!E54)</f>
        <v/>
      </c>
      <c r="F54" s="112" t="str">
        <f>IF(RES_hhdet_tes!F54=0,"",RES_hhdet_tes!F54/RES_hhdet_fec!F54)</f>
        <v/>
      </c>
      <c r="G54" s="112">
        <f>IF(RES_hhdet_tes!G54=0,"",RES_hhdet_tes!G54/RES_hhdet_fec!G54)</f>
        <v>0.61441644916635907</v>
      </c>
      <c r="H54" s="112">
        <f>IF(RES_hhdet_tes!H54=0,"",RES_hhdet_tes!H54/RES_hhdet_fec!H54)</f>
        <v>0.61518206063579617</v>
      </c>
      <c r="I54" s="112">
        <f>IF(RES_hhdet_tes!I54=0,"",RES_hhdet_tes!I54/RES_hhdet_fec!I54)</f>
        <v>0.61629494303096655</v>
      </c>
      <c r="J54" s="112">
        <f>IF(RES_hhdet_tes!J54=0,"",RES_hhdet_tes!J54/RES_hhdet_fec!J54)</f>
        <v>0.61860010875537685</v>
      </c>
      <c r="K54" s="112">
        <f>IF(RES_hhdet_tes!K54=0,"",RES_hhdet_tes!K54/RES_hhdet_fec!K54)</f>
        <v>0.62112783997540366</v>
      </c>
      <c r="L54" s="112">
        <f>IF(RES_hhdet_tes!L54=0,"",RES_hhdet_tes!L54/RES_hhdet_fec!L54)</f>
        <v>0.62423360183877952</v>
      </c>
      <c r="M54" s="112">
        <f>IF(RES_hhdet_tes!M54=0,"",RES_hhdet_tes!M54/RES_hhdet_fec!M54)</f>
        <v>0.62730506747828485</v>
      </c>
      <c r="N54" s="112">
        <f>IF(RES_hhdet_tes!N54=0,"",RES_hhdet_tes!N54/RES_hhdet_fec!N54)</f>
        <v>0.63182389969598984</v>
      </c>
      <c r="O54" s="112">
        <f>IF(RES_hhdet_tes!O54=0,"",RES_hhdet_tes!O54/RES_hhdet_fec!O54)</f>
        <v>0.63565841134686052</v>
      </c>
      <c r="P54" s="112">
        <f>IF(RES_hhdet_tes!P54=0,"",RES_hhdet_tes!P54/RES_hhdet_fec!P54)</f>
        <v>0.64270807112268702</v>
      </c>
      <c r="Q54" s="112">
        <f>IF(RES_hhdet_tes!Q54=0,"",RES_hhdet_tes!Q54/RES_hhdet_fec!Q54)</f>
        <v>0.6524767842102015</v>
      </c>
      <c r="R54" s="112">
        <f>IF(RES_hhdet_tes!R54=0,"",RES_hhdet_tes!R54/RES_hhdet_fec!R54)</f>
        <v>0.67212547451442806</v>
      </c>
      <c r="S54" s="112">
        <f>IF(RES_hhdet_tes!S54=0,"",RES_hhdet_tes!S54/RES_hhdet_fec!S54)</f>
        <v>0.69190464612060432</v>
      </c>
      <c r="T54" s="112">
        <f>IF(RES_hhdet_tes!T54=0,"",RES_hhdet_tes!T54/RES_hhdet_fec!T54)</f>
        <v>0.70889426330341321</v>
      </c>
      <c r="U54" s="112">
        <f>IF(RES_hhdet_tes!U54=0,"",RES_hhdet_tes!U54/RES_hhdet_fec!U54)</f>
        <v>0.72091476705656887</v>
      </c>
      <c r="V54" s="112">
        <f>IF(RES_hhdet_tes!V54=0,"",RES_hhdet_tes!V54/RES_hhdet_fec!V54)</f>
        <v>0.73012679867814023</v>
      </c>
      <c r="W54" s="112">
        <f>IF(RES_hhdet_tes!W54=0,"",RES_hhdet_tes!W54/RES_hhdet_fec!W54)</f>
        <v>0.73719313097556582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 t="str">
        <f>IF(RES_hhdet_tes!B58=0,"",RES_hhdet_tes!B58/RES_hhdet_fec!B58)</f>
        <v/>
      </c>
      <c r="C58" s="124" t="str">
        <f>IF(RES_hhdet_tes!C58=0,"",RES_hhdet_tes!C58/RES_hhdet_fec!C58)</f>
        <v/>
      </c>
      <c r="D58" s="124" t="str">
        <f>IF(RES_hhdet_tes!D58=0,"",RES_hhdet_tes!D58/RES_hhdet_fec!D58)</f>
        <v/>
      </c>
      <c r="E58" s="124" t="str">
        <f>IF(RES_hhdet_tes!E58=0,"",RES_hhdet_tes!E58/RES_hhdet_fec!E58)</f>
        <v/>
      </c>
      <c r="F58" s="124" t="str">
        <f>IF(RES_hhdet_tes!F58=0,"",RES_hhdet_tes!F58/RES_hhdet_fec!F58)</f>
        <v/>
      </c>
      <c r="G58" s="124">
        <f>IF(RES_hhdet_tes!G58=0,"",RES_hhdet_tes!G58/RES_hhdet_fec!G58)</f>
        <v>0.64761817733943861</v>
      </c>
      <c r="H58" s="124">
        <f>IF(RES_hhdet_tes!H58=0,"",RES_hhdet_tes!H58/RES_hhdet_fec!H58)</f>
        <v>0.66565960128616464</v>
      </c>
      <c r="I58" s="124">
        <f>IF(RES_hhdet_tes!I58=0,"",RES_hhdet_tes!I58/RES_hhdet_fec!I58)</f>
        <v>0.69475655363055266</v>
      </c>
      <c r="J58" s="124">
        <f>IF(RES_hhdet_tes!J58=0,"",RES_hhdet_tes!J58/RES_hhdet_fec!J58)</f>
        <v>0.70354672977079413</v>
      </c>
      <c r="K58" s="124">
        <f>IF(RES_hhdet_tes!K58=0,"",RES_hhdet_tes!K58/RES_hhdet_fec!K58)</f>
        <v>0.66500391242380352</v>
      </c>
      <c r="L58" s="124">
        <f>IF(RES_hhdet_tes!L58=0,"",RES_hhdet_tes!L58/RES_hhdet_fec!L58)</f>
        <v>0.63171505467560618</v>
      </c>
      <c r="M58" s="124">
        <f>IF(RES_hhdet_tes!M58=0,"",RES_hhdet_tes!M58/RES_hhdet_fec!M58)</f>
        <v>0.63027150292857459</v>
      </c>
      <c r="N58" s="124">
        <f>IF(RES_hhdet_tes!N58=0,"",RES_hhdet_tes!N58/RES_hhdet_fec!N58)</f>
        <v>0.63609797574405613</v>
      </c>
      <c r="O58" s="124">
        <f>IF(RES_hhdet_tes!O58=0,"",RES_hhdet_tes!O58/RES_hhdet_fec!O58)</f>
        <v>0.64445582042712957</v>
      </c>
      <c r="P58" s="124">
        <f>IF(RES_hhdet_tes!P58=0,"",RES_hhdet_tes!P58/RES_hhdet_fec!P58)</f>
        <v>0.65194705056593338</v>
      </c>
      <c r="Q58" s="124">
        <f>IF(RES_hhdet_tes!Q58=0,"",RES_hhdet_tes!Q58/RES_hhdet_fec!Q58)</f>
        <v>0.64378553321692711</v>
      </c>
      <c r="R58" s="124">
        <f>IF(RES_hhdet_tes!R58=0,"",RES_hhdet_tes!R58/RES_hhdet_fec!R58)</f>
        <v>0.63871975784610535</v>
      </c>
      <c r="S58" s="124">
        <f>IF(RES_hhdet_tes!S58=0,"",RES_hhdet_tes!S58/RES_hhdet_fec!S58)</f>
        <v>0.62224210860918283</v>
      </c>
      <c r="T58" s="124">
        <f>IF(RES_hhdet_tes!T58=0,"",RES_hhdet_tes!T58/RES_hhdet_fec!T58)</f>
        <v>0.65254692820087423</v>
      </c>
      <c r="U58" s="124">
        <f>IF(RES_hhdet_tes!U58=0,"",RES_hhdet_tes!U58/RES_hhdet_fec!U58)</f>
        <v>0.65314604236814999</v>
      </c>
      <c r="V58" s="124">
        <f>IF(RES_hhdet_tes!V58=0,"",RES_hhdet_tes!V58/RES_hhdet_fec!V58)</f>
        <v>0.66740911249922086</v>
      </c>
      <c r="W58" s="124">
        <f>IF(RES_hhdet_tes!W58=0,"",RES_hhdet_tes!W58/RES_hhdet_fec!W58)</f>
        <v>0.69790108218769331</v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>
        <f>IF(RES_hhdet_tes!G59=0,"",RES_hhdet_tes!G59/RES_hhdet_fec!G59)</f>
        <v>0.58028058918645364</v>
      </c>
      <c r="H59" s="111">
        <f>IF(RES_hhdet_tes!H59=0,"",RES_hhdet_tes!H59/RES_hhdet_fec!H59)</f>
        <v>0.58041414857460183</v>
      </c>
      <c r="I59" s="111">
        <f>IF(RES_hhdet_tes!I59=0,"",RES_hhdet_tes!I59/RES_hhdet_fec!I59)</f>
        <v>0.5805331355838651</v>
      </c>
      <c r="J59" s="111">
        <f>IF(RES_hhdet_tes!J59=0,"",RES_hhdet_tes!J59/RES_hhdet_fec!J59)</f>
        <v>0.58119484052104731</v>
      </c>
      <c r="K59" s="111">
        <f>IF(RES_hhdet_tes!K59=0,"",RES_hhdet_tes!K59/RES_hhdet_fec!K59)</f>
        <v>0.58258601413037614</v>
      </c>
      <c r="L59" s="111">
        <f>IF(RES_hhdet_tes!L59=0,"",RES_hhdet_tes!L59/RES_hhdet_fec!L59)</f>
        <v>0.5833467300183437</v>
      </c>
      <c r="M59" s="111">
        <f>IF(RES_hhdet_tes!M59=0,"",RES_hhdet_tes!M59/RES_hhdet_fec!M59)</f>
        <v>0.5836693344567927</v>
      </c>
      <c r="N59" s="111">
        <f>IF(RES_hhdet_tes!N59=0,"",RES_hhdet_tes!N59/RES_hhdet_fec!N59)</f>
        <v>0.58382355528930074</v>
      </c>
      <c r="O59" s="111">
        <f>IF(RES_hhdet_tes!O59=0,"",RES_hhdet_tes!O59/RES_hhdet_fec!O59)</f>
        <v>0.58395931479347418</v>
      </c>
      <c r="P59" s="111">
        <f>IF(RES_hhdet_tes!P59=0,"",RES_hhdet_tes!P59/RES_hhdet_fec!P59)</f>
        <v>0.58403276885513566</v>
      </c>
      <c r="Q59" s="111">
        <f>IF(RES_hhdet_tes!Q59=0,"",RES_hhdet_tes!Q59/RES_hhdet_fec!Q59)</f>
        <v>0.58412814615027531</v>
      </c>
      <c r="R59" s="111">
        <f>IF(RES_hhdet_tes!R59=0,"",RES_hhdet_tes!R59/RES_hhdet_fec!R59)</f>
        <v>0.58497994487667393</v>
      </c>
      <c r="S59" s="111">
        <f>IF(RES_hhdet_tes!S59=0,"",RES_hhdet_tes!S59/RES_hhdet_fec!S59)</f>
        <v>0.58678940025636628</v>
      </c>
      <c r="T59" s="111">
        <f>IF(RES_hhdet_tes!T59=0,"",RES_hhdet_tes!T59/RES_hhdet_fec!T59)</f>
        <v>0.58906721070821522</v>
      </c>
      <c r="U59" s="111">
        <f>IF(RES_hhdet_tes!U59=0,"",RES_hhdet_tes!U59/RES_hhdet_fec!U59)</f>
        <v>0.59038649971591162</v>
      </c>
      <c r="V59" s="111">
        <f>IF(RES_hhdet_tes!V59=0,"",RES_hhdet_tes!V59/RES_hhdet_fec!V59)</f>
        <v>0.59120373339709353</v>
      </c>
      <c r="W59" s="111">
        <f>IF(RES_hhdet_tes!W59=0,"",RES_hhdet_tes!W59/RES_hhdet_fec!W59)</f>
        <v>0.59229961683596677</v>
      </c>
      <c r="DA59" s="63" t="s">
        <v>1961</v>
      </c>
    </row>
    <row r="60" spans="1:105" ht="12" customHeight="1" x14ac:dyDescent="0.25">
      <c r="A60" s="109" t="s">
        <v>120</v>
      </c>
      <c r="B60" s="45" t="str">
        <f>IF(RES_hhdet_tes!B60=0,"",RES_hhdet_tes!B60/RES_hhdet_fec!B60)</f>
        <v/>
      </c>
      <c r="C60" s="45" t="str">
        <f>IF(RES_hhdet_tes!C60=0,"",RES_hhdet_tes!C60/RES_hhdet_fec!C60)</f>
        <v/>
      </c>
      <c r="D60" s="45" t="str">
        <f>IF(RES_hhdet_tes!D60=0,"",RES_hhdet_tes!D60/RES_hhdet_fec!D60)</f>
        <v/>
      </c>
      <c r="E60" s="45" t="str">
        <f>IF(RES_hhdet_tes!E60=0,"",RES_hhdet_tes!E60/RES_hhdet_fec!E60)</f>
        <v/>
      </c>
      <c r="F60" s="45" t="str">
        <f>IF(RES_hhdet_tes!F60=0,"",RES_hhdet_tes!F60/RES_hhdet_fec!F60)</f>
        <v/>
      </c>
      <c r="G60" s="45">
        <f>IF(RES_hhdet_tes!G60=0,"",RES_hhdet_tes!G60/RES_hhdet_fec!G60)</f>
        <v>0.74951763582597097</v>
      </c>
      <c r="H60" s="45">
        <f>IF(RES_hhdet_tes!H60=0,"",RES_hhdet_tes!H60/RES_hhdet_fec!H60)</f>
        <v>0.75012192179371129</v>
      </c>
      <c r="I60" s="45">
        <f>IF(RES_hhdet_tes!I60=0,"",RES_hhdet_tes!I60/RES_hhdet_fec!I60)</f>
        <v>0.75120369647198448</v>
      </c>
      <c r="J60" s="45">
        <f>IF(RES_hhdet_tes!J60=0,"",RES_hhdet_tes!J60/RES_hhdet_fec!J60)</f>
        <v>0.75280839098056795</v>
      </c>
      <c r="K60" s="45">
        <f>IF(RES_hhdet_tes!K60=0,"",RES_hhdet_tes!K60/RES_hhdet_fec!K60)</f>
        <v>0.75339726571069343</v>
      </c>
      <c r="L60" s="45">
        <f>IF(RES_hhdet_tes!L60=0,"",RES_hhdet_tes!L60/RES_hhdet_fec!L60)</f>
        <v>0.75450111143163157</v>
      </c>
      <c r="M60" s="45">
        <f>IF(RES_hhdet_tes!M60=0,"",RES_hhdet_tes!M60/RES_hhdet_fec!M60)</f>
        <v>0.75624221374753575</v>
      </c>
      <c r="N60" s="45">
        <f>IF(RES_hhdet_tes!N60=0,"",RES_hhdet_tes!N60/RES_hhdet_fec!N60)</f>
        <v>0.75915565457419709</v>
      </c>
      <c r="O60" s="45">
        <f>IF(RES_hhdet_tes!O60=0,"",RES_hhdet_tes!O60/RES_hhdet_fec!O60)</f>
        <v>0.76244641370806021</v>
      </c>
      <c r="P60" s="45">
        <f>IF(RES_hhdet_tes!P60=0,"",RES_hhdet_tes!P60/RES_hhdet_fec!P60)</f>
        <v>0.76609776016789388</v>
      </c>
      <c r="Q60" s="45">
        <f>IF(RES_hhdet_tes!Q60=0,"",RES_hhdet_tes!Q60/RES_hhdet_fec!Q60)</f>
        <v>0.7691519160011463</v>
      </c>
      <c r="R60" s="45">
        <f>IF(RES_hhdet_tes!R60=0,"",RES_hhdet_tes!R60/RES_hhdet_fec!R60)</f>
        <v>0.77769083515466975</v>
      </c>
      <c r="S60" s="45">
        <f>IF(RES_hhdet_tes!S60=0,"",RES_hhdet_tes!S60/RES_hhdet_fec!S60)</f>
        <v>0.78661879696587877</v>
      </c>
      <c r="T60" s="45">
        <f>IF(RES_hhdet_tes!T60=0,"",RES_hhdet_tes!T60/RES_hhdet_fec!T60)</f>
        <v>0.79623272803877521</v>
      </c>
      <c r="U60" s="45">
        <f>IF(RES_hhdet_tes!U60=0,"",RES_hhdet_tes!U60/RES_hhdet_fec!U60)</f>
        <v>0.81047537583521789</v>
      </c>
      <c r="V60" s="45">
        <f>IF(RES_hhdet_tes!V60=0,"",RES_hhdet_tes!V60/RES_hhdet_fec!V60)</f>
        <v>0.82531957140945489</v>
      </c>
      <c r="W60" s="45">
        <f>IF(RES_hhdet_tes!W60=0,"",RES_hhdet_tes!W60/RES_hhdet_fec!W60)</f>
        <v>0.83733527931694285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0.47779063109042191</v>
      </c>
      <c r="C62" s="119">
        <f>IF(RES_hhdet_tes!C62=0,"",RES_hhdet_tes!C62/RES_hhdet_fec!C62)</f>
        <v>0.4827723219029979</v>
      </c>
      <c r="D62" s="119">
        <f>IF(RES_hhdet_tes!D62=0,"",RES_hhdet_tes!D62/RES_hhdet_fec!D62)</f>
        <v>0.48982620763000356</v>
      </c>
      <c r="E62" s="119">
        <f>IF(RES_hhdet_tes!E62=0,"",RES_hhdet_tes!E62/RES_hhdet_fec!E62)</f>
        <v>0.49966474087715346</v>
      </c>
      <c r="F62" s="119">
        <f>IF(RES_hhdet_tes!F62=0,"",RES_hhdet_tes!F62/RES_hhdet_fec!F62)</f>
        <v>0.51037973920481106</v>
      </c>
      <c r="G62" s="119">
        <f>IF(RES_hhdet_tes!G62=0,"",RES_hhdet_tes!G62/RES_hhdet_fec!G62)</f>
        <v>0.52087878739109628</v>
      </c>
      <c r="H62" s="119">
        <f>IF(RES_hhdet_tes!H62=0,"",RES_hhdet_tes!H62/RES_hhdet_fec!H62)</f>
        <v>0.53087353419849426</v>
      </c>
      <c r="I62" s="119">
        <f>IF(RES_hhdet_tes!I62=0,"",RES_hhdet_tes!I62/RES_hhdet_fec!I62)</f>
        <v>0.54150468990112077</v>
      </c>
      <c r="J62" s="119">
        <f>IF(RES_hhdet_tes!J62=0,"",RES_hhdet_tes!J62/RES_hhdet_fec!J62)</f>
        <v>0.5519823591466837</v>
      </c>
      <c r="K62" s="119">
        <f>IF(RES_hhdet_tes!K62=0,"",RES_hhdet_tes!K62/RES_hhdet_fec!K62)</f>
        <v>0.56266325004437134</v>
      </c>
      <c r="L62" s="119">
        <f>IF(RES_hhdet_tes!L62=0,"",RES_hhdet_tes!L62/RES_hhdet_fec!L62)</f>
        <v>0.57445603993694272</v>
      </c>
      <c r="M62" s="119">
        <f>IF(RES_hhdet_tes!M62=0,"",RES_hhdet_tes!M62/RES_hhdet_fec!M62)</f>
        <v>0.58567275602141289</v>
      </c>
      <c r="N62" s="119">
        <f>IF(RES_hhdet_tes!N62=0,"",RES_hhdet_tes!N62/RES_hhdet_fec!N62)</f>
        <v>0.59893567962010874</v>
      </c>
      <c r="O62" s="119">
        <f>IF(RES_hhdet_tes!O62=0,"",RES_hhdet_tes!O62/RES_hhdet_fec!O62)</f>
        <v>0.61360719844361866</v>
      </c>
      <c r="P62" s="119">
        <f>IF(RES_hhdet_tes!P62=0,"",RES_hhdet_tes!P62/RES_hhdet_fec!P62)</f>
        <v>0.6214996004636214</v>
      </c>
      <c r="Q62" s="119">
        <f>IF(RES_hhdet_tes!Q62=0,"",RES_hhdet_tes!Q62/RES_hhdet_fec!Q62)</f>
        <v>0.63496705460589864</v>
      </c>
      <c r="R62" s="119">
        <f>IF(RES_hhdet_tes!R62=0,"",RES_hhdet_tes!R62/RES_hhdet_fec!R62)</f>
        <v>0.65131931387397146</v>
      </c>
      <c r="S62" s="119">
        <f>IF(RES_hhdet_tes!S62=0,"",RES_hhdet_tes!S62/RES_hhdet_fec!S62)</f>
        <v>0.66797139189686983</v>
      </c>
      <c r="T62" s="119">
        <f>IF(RES_hhdet_tes!T62=0,"",RES_hhdet_tes!T62/RES_hhdet_fec!T62)</f>
        <v>0.68304146672508315</v>
      </c>
      <c r="U62" s="119">
        <f>IF(RES_hhdet_tes!U62=0,"",RES_hhdet_tes!U62/RES_hhdet_fec!U62)</f>
        <v>0.69774078630449132</v>
      </c>
      <c r="V62" s="119">
        <f>IF(RES_hhdet_tes!V62=0,"",RES_hhdet_tes!V62/RES_hhdet_fec!V62)</f>
        <v>0.71254863789067002</v>
      </c>
      <c r="W62" s="119">
        <f>IF(RES_hhdet_tes!W62=0,"",RES_hhdet_tes!W62/RES_hhdet_fec!W62)</f>
        <v>0.72606664496910922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0.47029316755339123</v>
      </c>
      <c r="C63" s="124">
        <f>IF(RES_hhdet_tes!C63=0,"",RES_hhdet_tes!C63/RES_hhdet_fec!C63)</f>
        <v>0.47583021334647735</v>
      </c>
      <c r="D63" s="124">
        <f>IF(RES_hhdet_tes!D63=0,"",RES_hhdet_tes!D63/RES_hhdet_fec!D63)</f>
        <v>0.48415138841454508</v>
      </c>
      <c r="E63" s="124">
        <f>IF(RES_hhdet_tes!E63=0,"",RES_hhdet_tes!E63/RES_hhdet_fec!E63)</f>
        <v>0.4944221494170562</v>
      </c>
      <c r="F63" s="124">
        <f>IF(RES_hhdet_tes!F63=0,"",RES_hhdet_tes!F63/RES_hhdet_fec!F63)</f>
        <v>0.50563522997414001</v>
      </c>
      <c r="G63" s="124">
        <f>IF(RES_hhdet_tes!G63=0,"",RES_hhdet_tes!G63/RES_hhdet_fec!G63)</f>
        <v>0.51705955719348606</v>
      </c>
      <c r="H63" s="124">
        <f>IF(RES_hhdet_tes!H63=0,"",RES_hhdet_tes!H63/RES_hhdet_fec!H63)</f>
        <v>0.52758226190743618</v>
      </c>
      <c r="I63" s="124">
        <f>IF(RES_hhdet_tes!I63=0,"",RES_hhdet_tes!I63/RES_hhdet_fec!I63)</f>
        <v>0.53898996316250569</v>
      </c>
      <c r="J63" s="124">
        <f>IF(RES_hhdet_tes!J63=0,"",RES_hhdet_tes!J63/RES_hhdet_fec!J63)</f>
        <v>0.55014910467460509</v>
      </c>
      <c r="K63" s="124">
        <f>IF(RES_hhdet_tes!K63=0,"",RES_hhdet_tes!K63/RES_hhdet_fec!K63)</f>
        <v>0.56179832047383271</v>
      </c>
      <c r="L63" s="124">
        <f>IF(RES_hhdet_tes!L63=0,"",RES_hhdet_tes!L63/RES_hhdet_fec!L63)</f>
        <v>0.57447462425461804</v>
      </c>
      <c r="M63" s="124">
        <f>IF(RES_hhdet_tes!M63=0,"",RES_hhdet_tes!M63/RES_hhdet_fec!M63)</f>
        <v>0.58667224000748253</v>
      </c>
      <c r="N63" s="124">
        <f>IF(RES_hhdet_tes!N63=0,"",RES_hhdet_tes!N63/RES_hhdet_fec!N63)</f>
        <v>0.60090453743355821</v>
      </c>
      <c r="O63" s="124">
        <f>IF(RES_hhdet_tes!O63=0,"",RES_hhdet_tes!O63/RES_hhdet_fec!O63)</f>
        <v>0.61662747297170417</v>
      </c>
      <c r="P63" s="124">
        <f>IF(RES_hhdet_tes!P63=0,"",RES_hhdet_tes!P63/RES_hhdet_fec!P63)</f>
        <v>0.624871300809275</v>
      </c>
      <c r="Q63" s="124">
        <f>IF(RES_hhdet_tes!Q63=0,"",RES_hhdet_tes!Q63/RES_hhdet_fec!Q63)</f>
        <v>0.63841491911651804</v>
      </c>
      <c r="R63" s="124">
        <f>IF(RES_hhdet_tes!R63=0,"",RES_hhdet_tes!R63/RES_hhdet_fec!R63)</f>
        <v>0.65515154465864289</v>
      </c>
      <c r="S63" s="124">
        <f>IF(RES_hhdet_tes!S63=0,"",RES_hhdet_tes!S63/RES_hhdet_fec!S63)</f>
        <v>0.67178543383220968</v>
      </c>
      <c r="T63" s="124">
        <f>IF(RES_hhdet_tes!T63=0,"",RES_hhdet_tes!T63/RES_hhdet_fec!T63)</f>
        <v>0.68760430422126639</v>
      </c>
      <c r="U63" s="124">
        <f>IF(RES_hhdet_tes!U63=0,"",RES_hhdet_tes!U63/RES_hhdet_fec!U63)</f>
        <v>0.70298029734787515</v>
      </c>
      <c r="V63" s="124">
        <f>IF(RES_hhdet_tes!V63=0,"",RES_hhdet_tes!V63/RES_hhdet_fec!V63)</f>
        <v>0.71754445909039355</v>
      </c>
      <c r="W63" s="124">
        <f>IF(RES_hhdet_tes!W63=0,"",RES_hhdet_tes!W63/RES_hhdet_fec!W63)</f>
        <v>0.72954222344114905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0.46461626850267262</v>
      </c>
      <c r="C64" s="111">
        <f>IF(RES_hhdet_tes!C64=0,"",RES_hhdet_tes!C64/RES_hhdet_fec!C64)</f>
        <v>0.47025052913572934</v>
      </c>
      <c r="D64" s="111">
        <f>IF(RES_hhdet_tes!D64=0,"",RES_hhdet_tes!D64/RES_hhdet_fec!D64)</f>
        <v>0.4786782141051566</v>
      </c>
      <c r="E64" s="111">
        <f>IF(RES_hhdet_tes!E64=0,"",RES_hhdet_tes!E64/RES_hhdet_fec!E64)</f>
        <v>0.4890517640833506</v>
      </c>
      <c r="F64" s="111">
        <f>IF(RES_hhdet_tes!F64=0,"",RES_hhdet_tes!F64/RES_hhdet_fec!F64)</f>
        <v>0.50034799850400224</v>
      </c>
      <c r="G64" s="111">
        <f>IF(RES_hhdet_tes!G64=0,"",RES_hhdet_tes!G64/RES_hhdet_fec!G64)</f>
        <v>0.51185942850712274</v>
      </c>
      <c r="H64" s="111">
        <f>IF(RES_hhdet_tes!H64=0,"",RES_hhdet_tes!H64/RES_hhdet_fec!H64)</f>
        <v>0.52244464176958794</v>
      </c>
      <c r="I64" s="111">
        <f>IF(RES_hhdet_tes!I64=0,"",RES_hhdet_tes!I64/RES_hhdet_fec!I64)</f>
        <v>0.53396671649691663</v>
      </c>
      <c r="J64" s="111">
        <f>IF(RES_hhdet_tes!J64=0,"",RES_hhdet_tes!J64/RES_hhdet_fec!J64)</f>
        <v>0.54519731188295995</v>
      </c>
      <c r="K64" s="111">
        <f>IF(RES_hhdet_tes!K64=0,"",RES_hhdet_tes!K64/RES_hhdet_fec!K64)</f>
        <v>0.55693844222457012</v>
      </c>
      <c r="L64" s="111">
        <f>IF(RES_hhdet_tes!L64=0,"",RES_hhdet_tes!L64/RES_hhdet_fec!L64)</f>
        <v>0.56974200005169617</v>
      </c>
      <c r="M64" s="111">
        <f>IF(RES_hhdet_tes!M64=0,"",RES_hhdet_tes!M64/RES_hhdet_fec!M64)</f>
        <v>0.58202097126604391</v>
      </c>
      <c r="N64" s="111">
        <f>IF(RES_hhdet_tes!N64=0,"",RES_hhdet_tes!N64/RES_hhdet_fec!N64)</f>
        <v>0.59634548441406965</v>
      </c>
      <c r="O64" s="111">
        <f>IF(RES_hhdet_tes!O64=0,"",RES_hhdet_tes!O64/RES_hhdet_fec!O64)</f>
        <v>0.61216956132035671</v>
      </c>
      <c r="P64" s="111">
        <f>IF(RES_hhdet_tes!P64=0,"",RES_hhdet_tes!P64/RES_hhdet_fec!P64)</f>
        <v>0.6205203667119592</v>
      </c>
      <c r="Q64" s="111">
        <f>IF(RES_hhdet_tes!Q64=0,"",RES_hhdet_tes!Q64/RES_hhdet_fec!Q64)</f>
        <v>0.63420186115322108</v>
      </c>
      <c r="R64" s="111">
        <f>IF(RES_hhdet_tes!R64=0,"",RES_hhdet_tes!R64/RES_hhdet_fec!R64)</f>
        <v>0.65109663758868053</v>
      </c>
      <c r="S64" s="111">
        <f>IF(RES_hhdet_tes!S64=0,"",RES_hhdet_tes!S64/RES_hhdet_fec!S64)</f>
        <v>0.66787892458284859</v>
      </c>
      <c r="T64" s="111">
        <f>IF(RES_hhdet_tes!T64=0,"",RES_hhdet_tes!T64/RES_hhdet_fec!T64)</f>
        <v>0.68380450752413591</v>
      </c>
      <c r="U64" s="111">
        <f>IF(RES_hhdet_tes!U64=0,"",RES_hhdet_tes!U64/RES_hhdet_fec!U64)</f>
        <v>0.69929438255025456</v>
      </c>
      <c r="V64" s="111">
        <f>IF(RES_hhdet_tes!V64=0,"",RES_hhdet_tes!V64/RES_hhdet_fec!V64)</f>
        <v>0.71401514228620122</v>
      </c>
      <c r="W64" s="111">
        <f>IF(RES_hhdet_tes!W64=0,"",RES_hhdet_tes!W64/RES_hhdet_fec!W64)</f>
        <v>0.72614633434692688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1.9787424596204706</v>
      </c>
      <c r="C66" s="124">
        <f>IF(RES_hhdet_tes!C66=0,"",RES_hhdet_tes!C66/RES_hhdet_fec!C66)</f>
        <v>2.0150958092649147</v>
      </c>
      <c r="D66" s="124">
        <f>IF(RES_hhdet_tes!D66=0,"",RES_hhdet_tes!D66/RES_hhdet_fec!D66)</f>
        <v>2.1102813062207191</v>
      </c>
      <c r="E66" s="124">
        <f>IF(RES_hhdet_tes!E66=0,"",RES_hhdet_tes!E66/RES_hhdet_fec!E66)</f>
        <v>2.6621202497023284</v>
      </c>
      <c r="F66" s="124">
        <f>IF(RES_hhdet_tes!F66=0,"",RES_hhdet_tes!F66/RES_hhdet_fec!F66)</f>
        <v>2.8326839757672824</v>
      </c>
      <c r="G66" s="124">
        <f>IF(RES_hhdet_tes!G66=0,"",RES_hhdet_tes!G66/RES_hhdet_fec!G66)</f>
        <v>2.955849095139766</v>
      </c>
      <c r="H66" s="124">
        <f>IF(RES_hhdet_tes!H66=0,"",RES_hhdet_tes!H66/RES_hhdet_fec!H66)</f>
        <v>3.0404214480976761</v>
      </c>
      <c r="I66" s="124">
        <f>IF(RES_hhdet_tes!I66=0,"",RES_hhdet_tes!I66/RES_hhdet_fec!I66)</f>
        <v>3.1203910395133927</v>
      </c>
      <c r="J66" s="124">
        <f>IF(RES_hhdet_tes!J66=0,"",RES_hhdet_tes!J66/RES_hhdet_fec!J66)</f>
        <v>3.1740000814061062</v>
      </c>
      <c r="K66" s="124">
        <f>IF(RES_hhdet_tes!K66=0,"",RES_hhdet_tes!K66/RES_hhdet_fec!K66)</f>
        <v>3.2297724991446191</v>
      </c>
      <c r="L66" s="124">
        <f>IF(RES_hhdet_tes!L66=0,"",RES_hhdet_tes!L66/RES_hhdet_fec!L66)</f>
        <v>3.2873492677228224</v>
      </c>
      <c r="M66" s="124">
        <f>IF(RES_hhdet_tes!M66=0,"",RES_hhdet_tes!M66/RES_hhdet_fec!M66)</f>
        <v>3.3451798618065371</v>
      </c>
      <c r="N66" s="124">
        <f>IF(RES_hhdet_tes!N66=0,"",RES_hhdet_tes!N66/RES_hhdet_fec!N66)</f>
        <v>3.4292932710344943</v>
      </c>
      <c r="O66" s="124">
        <f>IF(RES_hhdet_tes!O66=0,"",RES_hhdet_tes!O66/RES_hhdet_fec!O66)</f>
        <v>3.533911432837801</v>
      </c>
      <c r="P66" s="124">
        <f>IF(RES_hhdet_tes!P66=0,"",RES_hhdet_tes!P66/RES_hhdet_fec!P66)</f>
        <v>3.7249043314544572</v>
      </c>
      <c r="Q66" s="124">
        <f>IF(RES_hhdet_tes!Q66=0,"",RES_hhdet_tes!Q66/RES_hhdet_fec!Q66)</f>
        <v>3.9468647227921818</v>
      </c>
      <c r="R66" s="124">
        <f>IF(RES_hhdet_tes!R66=0,"",RES_hhdet_tes!R66/RES_hhdet_fec!R66)</f>
        <v>4.1666284532546127</v>
      </c>
      <c r="S66" s="124">
        <f>IF(RES_hhdet_tes!S66=0,"",RES_hhdet_tes!S66/RES_hhdet_fec!S66)</f>
        <v>4.3197060080565519</v>
      </c>
      <c r="T66" s="124">
        <f>IF(RES_hhdet_tes!T66=0,"",RES_hhdet_tes!T66/RES_hhdet_fec!T66)</f>
        <v>4.4269660736492922</v>
      </c>
      <c r="U66" s="124">
        <f>IF(RES_hhdet_tes!U66=0,"",RES_hhdet_tes!U66/RES_hhdet_fec!U66)</f>
        <v>4.5066736872737048</v>
      </c>
      <c r="V66" s="124">
        <f>IF(RES_hhdet_tes!V66=0,"",RES_hhdet_tes!V66/RES_hhdet_fec!V66)</f>
        <v>4.583375544280706</v>
      </c>
      <c r="W66" s="124">
        <f>IF(RES_hhdet_tes!W66=0,"",RES_hhdet_tes!W66/RES_hhdet_fec!W66)</f>
        <v>4.6522887199878662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1.9787424596204706</v>
      </c>
      <c r="C67" s="111">
        <f>IF(RES_hhdet_tes!C67=0,"",RES_hhdet_tes!C67/RES_hhdet_fec!C67)</f>
        <v>2.0150958092649147</v>
      </c>
      <c r="D67" s="111">
        <f>IF(RES_hhdet_tes!D67=0,"",RES_hhdet_tes!D67/RES_hhdet_fec!D67)</f>
        <v>2.1102813062207191</v>
      </c>
      <c r="E67" s="111">
        <f>IF(RES_hhdet_tes!E67=0,"",RES_hhdet_tes!E67/RES_hhdet_fec!E67)</f>
        <v>2.6621202497023284</v>
      </c>
      <c r="F67" s="111">
        <f>IF(RES_hhdet_tes!F67=0,"",RES_hhdet_tes!F67/RES_hhdet_fec!F67)</f>
        <v>2.8326839757672824</v>
      </c>
      <c r="G67" s="111">
        <f>IF(RES_hhdet_tes!G67=0,"",RES_hhdet_tes!G67/RES_hhdet_fec!G67)</f>
        <v>2.955849095139766</v>
      </c>
      <c r="H67" s="111">
        <f>IF(RES_hhdet_tes!H67=0,"",RES_hhdet_tes!H67/RES_hhdet_fec!H67)</f>
        <v>3.0404214480976761</v>
      </c>
      <c r="I67" s="111">
        <f>IF(RES_hhdet_tes!I67=0,"",RES_hhdet_tes!I67/RES_hhdet_fec!I67)</f>
        <v>3.1203910395133927</v>
      </c>
      <c r="J67" s="111">
        <f>IF(RES_hhdet_tes!J67=0,"",RES_hhdet_tes!J67/RES_hhdet_fec!J67)</f>
        <v>3.1740000814061062</v>
      </c>
      <c r="K67" s="111">
        <f>IF(RES_hhdet_tes!K67=0,"",RES_hhdet_tes!K67/RES_hhdet_fec!K67)</f>
        <v>3.2297724991446191</v>
      </c>
      <c r="L67" s="111">
        <f>IF(RES_hhdet_tes!L67=0,"",RES_hhdet_tes!L67/RES_hhdet_fec!L67)</f>
        <v>3.2873492677228224</v>
      </c>
      <c r="M67" s="111">
        <f>IF(RES_hhdet_tes!M67=0,"",RES_hhdet_tes!M67/RES_hhdet_fec!M67)</f>
        <v>3.3451798618065371</v>
      </c>
      <c r="N67" s="111">
        <f>IF(RES_hhdet_tes!N67=0,"",RES_hhdet_tes!N67/RES_hhdet_fec!N67)</f>
        <v>3.4292932710344943</v>
      </c>
      <c r="O67" s="111">
        <f>IF(RES_hhdet_tes!O67=0,"",RES_hhdet_tes!O67/RES_hhdet_fec!O67)</f>
        <v>3.533911432837801</v>
      </c>
      <c r="P67" s="111">
        <f>IF(RES_hhdet_tes!P67=0,"",RES_hhdet_tes!P67/RES_hhdet_fec!P67)</f>
        <v>3.7249043314544572</v>
      </c>
      <c r="Q67" s="111">
        <f>IF(RES_hhdet_tes!Q67=0,"",RES_hhdet_tes!Q67/RES_hhdet_fec!Q67)</f>
        <v>3.9468647227921818</v>
      </c>
      <c r="R67" s="111">
        <f>IF(RES_hhdet_tes!R67=0,"",RES_hhdet_tes!R67/RES_hhdet_fec!R67)</f>
        <v>4.1666284532546127</v>
      </c>
      <c r="S67" s="111">
        <f>IF(RES_hhdet_tes!S67=0,"",RES_hhdet_tes!S67/RES_hhdet_fec!S67)</f>
        <v>4.3197060080565519</v>
      </c>
      <c r="T67" s="111">
        <f>IF(RES_hhdet_tes!T67=0,"",RES_hhdet_tes!T67/RES_hhdet_fec!T67)</f>
        <v>4.4269660736492922</v>
      </c>
      <c r="U67" s="111">
        <f>IF(RES_hhdet_tes!U67=0,"",RES_hhdet_tes!U67/RES_hhdet_fec!U67)</f>
        <v>4.5066736872737048</v>
      </c>
      <c r="V67" s="111">
        <f>IF(RES_hhdet_tes!V67=0,"",RES_hhdet_tes!V67/RES_hhdet_fec!V67)</f>
        <v>4.583375544280706</v>
      </c>
      <c r="W67" s="111">
        <f>IF(RES_hhdet_tes!W67=0,"",RES_hhdet_tes!W67/RES_hhdet_fec!W67)</f>
        <v>4.6522887199878662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0.49011802844919383</v>
      </c>
      <c r="C68" s="124">
        <f>IF(RES_hhdet_tes!C68=0,"",RES_hhdet_tes!C68/RES_hhdet_fec!C68)</f>
        <v>0.4940925134120468</v>
      </c>
      <c r="D68" s="124">
        <f>IF(RES_hhdet_tes!D68=0,"",RES_hhdet_tes!D68/RES_hhdet_fec!D68)</f>
        <v>0.49886924533745403</v>
      </c>
      <c r="E68" s="124">
        <f>IF(RES_hhdet_tes!E68=0,"",RES_hhdet_tes!E68/RES_hhdet_fec!E68)</f>
        <v>0.50564370894493671</v>
      </c>
      <c r="F68" s="124">
        <f>IF(RES_hhdet_tes!F68=0,"",RES_hhdet_tes!F68/RES_hhdet_fec!F68)</f>
        <v>0.51348319490771188</v>
      </c>
      <c r="G68" s="124">
        <f>IF(RES_hhdet_tes!G68=0,"",RES_hhdet_tes!G68/RES_hhdet_fec!G68)</f>
        <v>0.52086532943740294</v>
      </c>
      <c r="H68" s="124">
        <f>IF(RES_hhdet_tes!H68=0,"",RES_hhdet_tes!H68/RES_hhdet_fec!H68)</f>
        <v>0.52825741817024174</v>
      </c>
      <c r="I68" s="124">
        <f>IF(RES_hhdet_tes!I68=0,"",RES_hhdet_tes!I68/RES_hhdet_fec!I68)</f>
        <v>0.53592316186954614</v>
      </c>
      <c r="J68" s="124">
        <f>IF(RES_hhdet_tes!J68=0,"",RES_hhdet_tes!J68/RES_hhdet_fec!J68)</f>
        <v>0.544426257003639</v>
      </c>
      <c r="K68" s="124">
        <f>IF(RES_hhdet_tes!K68=0,"",RES_hhdet_tes!K68/RES_hhdet_fec!K68)</f>
        <v>0.55335437049729985</v>
      </c>
      <c r="L68" s="124">
        <f>IF(RES_hhdet_tes!L68=0,"",RES_hhdet_tes!L68/RES_hhdet_fec!L68)</f>
        <v>0.56284600194991441</v>
      </c>
      <c r="M68" s="124">
        <f>IF(RES_hhdet_tes!M68=0,"",RES_hhdet_tes!M68/RES_hhdet_fec!M68)</f>
        <v>0.57265451759848185</v>
      </c>
      <c r="N68" s="124">
        <f>IF(RES_hhdet_tes!N68=0,"",RES_hhdet_tes!N68/RES_hhdet_fec!N68)</f>
        <v>0.58420931199161608</v>
      </c>
      <c r="O68" s="124">
        <f>IF(RES_hhdet_tes!O68=0,"",RES_hhdet_tes!O68/RES_hhdet_fec!O68)</f>
        <v>0.59701626555079956</v>
      </c>
      <c r="P68" s="124">
        <f>IF(RES_hhdet_tes!P68=0,"",RES_hhdet_tes!P68/RES_hhdet_fec!P68)</f>
        <v>0.60697793477191897</v>
      </c>
      <c r="Q68" s="124">
        <f>IF(RES_hhdet_tes!Q68=0,"",RES_hhdet_tes!Q68/RES_hhdet_fec!Q68)</f>
        <v>0.62429702485149652</v>
      </c>
      <c r="R68" s="124">
        <f>IF(RES_hhdet_tes!R68=0,"",RES_hhdet_tes!R68/RES_hhdet_fec!R68)</f>
        <v>0.64683473267213487</v>
      </c>
      <c r="S68" s="124">
        <f>IF(RES_hhdet_tes!S68=0,"",RES_hhdet_tes!S68/RES_hhdet_fec!S68)</f>
        <v>0.67035598848032918</v>
      </c>
      <c r="T68" s="124">
        <f>IF(RES_hhdet_tes!T68=0,"",RES_hhdet_tes!T68/RES_hhdet_fec!T68)</f>
        <v>0.69420189520709863</v>
      </c>
      <c r="U68" s="124">
        <f>IF(RES_hhdet_tes!U68=0,"",RES_hhdet_tes!U68/RES_hhdet_fec!U68)</f>
        <v>0.71863302719145705</v>
      </c>
      <c r="V68" s="124">
        <f>IF(RES_hhdet_tes!V68=0,"",RES_hhdet_tes!V68/RES_hhdet_fec!V68)</f>
        <v>0.7431711453622617</v>
      </c>
      <c r="W68" s="124">
        <f>IF(RES_hhdet_tes!W68=0,"",RES_hhdet_tes!W68/RES_hhdet_fec!W68)</f>
        <v>0.76448130162575878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0.48652986379629054</v>
      </c>
      <c r="C69" s="111">
        <f>IF(RES_hhdet_tes!C69=0,"",RES_hhdet_tes!C69/RES_hhdet_fec!C69)</f>
        <v>0.49018902677574028</v>
      </c>
      <c r="D69" s="111">
        <f>IF(RES_hhdet_tes!D69=0,"",RES_hhdet_tes!D69/RES_hhdet_fec!D69)</f>
        <v>0.49591107036352589</v>
      </c>
      <c r="E69" s="111">
        <f>IF(RES_hhdet_tes!E69=0,"",RES_hhdet_tes!E69/RES_hhdet_fec!E69)</f>
        <v>0.50296145517696866</v>
      </c>
      <c r="F69" s="111">
        <f>IF(RES_hhdet_tes!F69=0,"",RES_hhdet_tes!F69/RES_hhdet_fec!F69)</f>
        <v>0.5106144281589895</v>
      </c>
      <c r="G69" s="111">
        <f>IF(RES_hhdet_tes!G69=0,"",RES_hhdet_tes!G69/RES_hhdet_fec!G69)</f>
        <v>0.51825929828101935</v>
      </c>
      <c r="H69" s="111">
        <f>IF(RES_hhdet_tes!H69=0,"",RES_hhdet_tes!H69/RES_hhdet_fec!H69)</f>
        <v>0.5253578387853316</v>
      </c>
      <c r="I69" s="111">
        <f>IF(RES_hhdet_tes!I69=0,"",RES_hhdet_tes!I69/RES_hhdet_fec!I69)</f>
        <v>0.53359226231465295</v>
      </c>
      <c r="J69" s="111">
        <f>IF(RES_hhdet_tes!J69=0,"",RES_hhdet_tes!J69/RES_hhdet_fec!J69)</f>
        <v>0.54195380849382913</v>
      </c>
      <c r="K69" s="111">
        <f>IF(RES_hhdet_tes!K69=0,"",RES_hhdet_tes!K69/RES_hhdet_fec!K69)</f>
        <v>0.55098078766170022</v>
      </c>
      <c r="L69" s="111">
        <f>IF(RES_hhdet_tes!L69=0,"",RES_hhdet_tes!L69/RES_hhdet_fec!L69)</f>
        <v>0.56122470606080344</v>
      </c>
      <c r="M69" s="111">
        <f>IF(RES_hhdet_tes!M69=0,"",RES_hhdet_tes!M69/RES_hhdet_fec!M69)</f>
        <v>0.57105451592679835</v>
      </c>
      <c r="N69" s="111">
        <f>IF(RES_hhdet_tes!N69=0,"",RES_hhdet_tes!N69/RES_hhdet_fec!N69)</f>
        <v>0.58273464182482815</v>
      </c>
      <c r="O69" s="111">
        <f>IF(RES_hhdet_tes!O69=0,"",RES_hhdet_tes!O69/RES_hhdet_fec!O69)</f>
        <v>0.59580476754714817</v>
      </c>
      <c r="P69" s="111">
        <f>IF(RES_hhdet_tes!P69=0,"",RES_hhdet_tes!P69/RES_hhdet_fec!P69)</f>
        <v>0.60567541206762299</v>
      </c>
      <c r="Q69" s="111">
        <f>IF(RES_hhdet_tes!Q69=0,"",RES_hhdet_tes!Q69/RES_hhdet_fec!Q69)</f>
        <v>0.62324626798625382</v>
      </c>
      <c r="R69" s="111">
        <f>IF(RES_hhdet_tes!R69=0,"",RES_hhdet_tes!R69/RES_hhdet_fec!R69)</f>
        <v>0.64612861589369386</v>
      </c>
      <c r="S69" s="111">
        <f>IF(RES_hhdet_tes!S69=0,"",RES_hhdet_tes!S69/RES_hhdet_fec!S69)</f>
        <v>0.66986727727184225</v>
      </c>
      <c r="T69" s="111">
        <f>IF(RES_hhdet_tes!T69=0,"",RES_hhdet_tes!T69/RES_hhdet_fec!T69)</f>
        <v>0.69394648849212004</v>
      </c>
      <c r="U69" s="111">
        <f>IF(RES_hhdet_tes!U69=0,"",RES_hhdet_tes!U69/RES_hhdet_fec!U69)</f>
        <v>0.71868904453919191</v>
      </c>
      <c r="V69" s="111">
        <f>IF(RES_hhdet_tes!V69=0,"",RES_hhdet_tes!V69/RES_hhdet_fec!V69)</f>
        <v>0.74359861462597876</v>
      </c>
      <c r="W69" s="111">
        <f>IF(RES_hhdet_tes!W69=0,"",RES_hhdet_tes!W69/RES_hhdet_fec!W69)</f>
        <v>0.76514688649107043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0.58456302397247817</v>
      </c>
      <c r="C73" s="112">
        <f>IF(RES_hhdet_tes!C73=0,"",RES_hhdet_tes!C73/RES_hhdet_fec!C73)</f>
        <v>0.58756502741621197</v>
      </c>
      <c r="D73" s="112">
        <f>IF(RES_hhdet_tes!D73=0,"",RES_hhdet_tes!D73/RES_hhdet_fec!D73)</f>
        <v>0.59060156901209648</v>
      </c>
      <c r="E73" s="112">
        <f>IF(RES_hhdet_tes!E73=0,"",RES_hhdet_tes!E73/RES_hhdet_fec!E73)</f>
        <v>0.59429696902276508</v>
      </c>
      <c r="F73" s="112">
        <f>IF(RES_hhdet_tes!F73=0,"",RES_hhdet_tes!F73/RES_hhdet_fec!F73)</f>
        <v>0.59886899142828243</v>
      </c>
      <c r="G73" s="112">
        <f>IF(RES_hhdet_tes!G73=0,"",RES_hhdet_tes!G73/RES_hhdet_fec!G73)</f>
        <v>0.60423984608151393</v>
      </c>
      <c r="H73" s="112">
        <f>IF(RES_hhdet_tes!H73=0,"",RES_hhdet_tes!H73/RES_hhdet_fec!H73)</f>
        <v>0.61039178989842358</v>
      </c>
      <c r="I73" s="112">
        <f>IF(RES_hhdet_tes!I73=0,"",RES_hhdet_tes!I73/RES_hhdet_fec!I73)</f>
        <v>0.61364649546215044</v>
      </c>
      <c r="J73" s="112">
        <f>IF(RES_hhdet_tes!J73=0,"",RES_hhdet_tes!J73/RES_hhdet_fec!J73)</f>
        <v>0.61498434763268817</v>
      </c>
      <c r="K73" s="112">
        <f>IF(RES_hhdet_tes!K73=0,"",RES_hhdet_tes!K73/RES_hhdet_fec!K73)</f>
        <v>0.61713776518976049</v>
      </c>
      <c r="L73" s="112">
        <f>IF(RES_hhdet_tes!L73=0,"",RES_hhdet_tes!L73/RES_hhdet_fec!L73)</f>
        <v>0.61938804091552513</v>
      </c>
      <c r="M73" s="112">
        <f>IF(RES_hhdet_tes!M73=0,"",RES_hhdet_tes!M73/RES_hhdet_fec!M73)</f>
        <v>0.62235734462340331</v>
      </c>
      <c r="N73" s="112">
        <f>IF(RES_hhdet_tes!N73=0,"",RES_hhdet_tes!N73/RES_hhdet_fec!N73)</f>
        <v>0.62669749844694256</v>
      </c>
      <c r="O73" s="112">
        <f>IF(RES_hhdet_tes!O73=0,"",RES_hhdet_tes!O73/RES_hhdet_fec!O73)</f>
        <v>0.63365758289180141</v>
      </c>
      <c r="P73" s="112">
        <f>IF(RES_hhdet_tes!P73=0,"",RES_hhdet_tes!P73/RES_hhdet_fec!P73)</f>
        <v>0.64431424786729352</v>
      </c>
      <c r="Q73" s="112">
        <f>IF(RES_hhdet_tes!Q73=0,"",RES_hhdet_tes!Q73/RES_hhdet_fec!Q73)</f>
        <v>0.65618495963757162</v>
      </c>
      <c r="R73" s="112">
        <f>IF(RES_hhdet_tes!R73=0,"",RES_hhdet_tes!R73/RES_hhdet_fec!R73)</f>
        <v>0.66998958560131461</v>
      </c>
      <c r="S73" s="112">
        <f>IF(RES_hhdet_tes!S73=0,"",RES_hhdet_tes!S73/RES_hhdet_fec!S73)</f>
        <v>0.68591729266999779</v>
      </c>
      <c r="T73" s="112">
        <f>IF(RES_hhdet_tes!T73=0,"",RES_hhdet_tes!T73/RES_hhdet_fec!T73)</f>
        <v>0.70182965905724704</v>
      </c>
      <c r="U73" s="112">
        <f>IF(RES_hhdet_tes!U73=0,"",RES_hhdet_tes!U73/RES_hhdet_fec!U73)</f>
        <v>0.71699844587365147</v>
      </c>
      <c r="V73" s="112">
        <f>IF(RES_hhdet_tes!V73=0,"",RES_hhdet_tes!V73/RES_hhdet_fec!V73)</f>
        <v>0.73046095614063766</v>
      </c>
      <c r="W73" s="112">
        <f>IF(RES_hhdet_tes!W73=0,"",RES_hhdet_tes!W73/RES_hhdet_fec!W73)</f>
        <v>0.74321759492525286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0.56999303359923659</v>
      </c>
      <c r="C77" s="124">
        <f>IF(RES_hhdet_tes!C77=0,"",RES_hhdet_tes!C77/RES_hhdet_fec!C77)</f>
        <v>0.57192201979585833</v>
      </c>
      <c r="D77" s="124">
        <f>IF(RES_hhdet_tes!D77=0,"",RES_hhdet_tes!D77/RES_hhdet_fec!D77)</f>
        <v>0.57078780715361699</v>
      </c>
      <c r="E77" s="124">
        <f>IF(RES_hhdet_tes!E77=0,"",RES_hhdet_tes!E77/RES_hhdet_fec!E77)</f>
        <v>0.57295906272335995</v>
      </c>
      <c r="F77" s="124">
        <f>IF(RES_hhdet_tes!F77=0,"",RES_hhdet_tes!F77/RES_hhdet_fec!F77)</f>
        <v>0.5750692232804826</v>
      </c>
      <c r="G77" s="124">
        <f>IF(RES_hhdet_tes!G77=0,"",RES_hhdet_tes!G77/RES_hhdet_fec!G77)</f>
        <v>0.57561910335934308</v>
      </c>
      <c r="H77" s="124">
        <f>IF(RES_hhdet_tes!H77=0,"",RES_hhdet_tes!H77/RES_hhdet_fec!H77)</f>
        <v>0.57794753826856382</v>
      </c>
      <c r="I77" s="124">
        <f>IF(RES_hhdet_tes!I77=0,"",RES_hhdet_tes!I77/RES_hhdet_fec!I77)</f>
        <v>0.57946827955011626</v>
      </c>
      <c r="J77" s="124">
        <f>IF(RES_hhdet_tes!J77=0,"",RES_hhdet_tes!J77/RES_hhdet_fec!J77)</f>
        <v>0.58038352007991656</v>
      </c>
      <c r="K77" s="124">
        <f>IF(RES_hhdet_tes!K77=0,"",RES_hhdet_tes!K77/RES_hhdet_fec!K77)</f>
        <v>0.58160120494490963</v>
      </c>
      <c r="L77" s="124">
        <f>IF(RES_hhdet_tes!L77=0,"",RES_hhdet_tes!L77/RES_hhdet_fec!L77)</f>
        <v>0.58197400759571627</v>
      </c>
      <c r="M77" s="124">
        <f>IF(RES_hhdet_tes!M77=0,"",RES_hhdet_tes!M77/RES_hhdet_fec!M77)</f>
        <v>0.58330852919386578</v>
      </c>
      <c r="N77" s="124">
        <f>IF(RES_hhdet_tes!N77=0,"",RES_hhdet_tes!N77/RES_hhdet_fec!N77)</f>
        <v>0.58447835435852713</v>
      </c>
      <c r="O77" s="124">
        <f>IF(RES_hhdet_tes!O77=0,"",RES_hhdet_tes!O77/RES_hhdet_fec!O77)</f>
        <v>0.58547059167208171</v>
      </c>
      <c r="P77" s="124">
        <f>IF(RES_hhdet_tes!P77=0,"",RES_hhdet_tes!P77/RES_hhdet_fec!P77)</f>
        <v>0.5864224618684073</v>
      </c>
      <c r="Q77" s="124">
        <f>IF(RES_hhdet_tes!Q77=0,"",RES_hhdet_tes!Q77/RES_hhdet_fec!Q77)</f>
        <v>0.5867819662993079</v>
      </c>
      <c r="R77" s="124">
        <f>IF(RES_hhdet_tes!R77=0,"",RES_hhdet_tes!R77/RES_hhdet_fec!R77)</f>
        <v>0.58710631260432911</v>
      </c>
      <c r="S77" s="124">
        <f>IF(RES_hhdet_tes!S77=0,"",RES_hhdet_tes!S77/RES_hhdet_fec!S77)</f>
        <v>0.58742833443002818</v>
      </c>
      <c r="T77" s="124">
        <f>IF(RES_hhdet_tes!T77=0,"",RES_hhdet_tes!T77/RES_hhdet_fec!T77)</f>
        <v>0.5924005723905208</v>
      </c>
      <c r="U77" s="124">
        <f>IF(RES_hhdet_tes!U77=0,"",RES_hhdet_tes!U77/RES_hhdet_fec!U77)</f>
        <v>0.59506758032335683</v>
      </c>
      <c r="V77" s="124">
        <f>IF(RES_hhdet_tes!V77=0,"",RES_hhdet_tes!V77/RES_hhdet_fec!V77)</f>
        <v>0.59878203643698136</v>
      </c>
      <c r="W77" s="124">
        <f>IF(RES_hhdet_tes!W77=0,"",RES_hhdet_tes!W77/RES_hhdet_fec!W77)</f>
        <v>0.60365962917270799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0.56565239150020008</v>
      </c>
      <c r="C78" s="111">
        <f>IF(RES_hhdet_tes!C78=0,"",RES_hhdet_tes!C78/RES_hhdet_fec!C78)</f>
        <v>0.56668106106816407</v>
      </c>
      <c r="D78" s="111">
        <f>IF(RES_hhdet_tes!D78=0,"",RES_hhdet_tes!D78/RES_hhdet_fec!D78)</f>
        <v>0.5680551938985624</v>
      </c>
      <c r="E78" s="111">
        <f>IF(RES_hhdet_tes!E78=0,"",RES_hhdet_tes!E78/RES_hhdet_fec!E78)</f>
        <v>0.56964108429616811</v>
      </c>
      <c r="F78" s="111">
        <f>IF(RES_hhdet_tes!F78=0,"",RES_hhdet_tes!F78/RES_hhdet_fec!F78)</f>
        <v>0.57133602124484528</v>
      </c>
      <c r="G78" s="111">
        <f>IF(RES_hhdet_tes!G78=0,"",RES_hhdet_tes!G78/RES_hhdet_fec!G78)</f>
        <v>0.57307978704315454</v>
      </c>
      <c r="H78" s="111">
        <f>IF(RES_hhdet_tes!H78=0,"",RES_hhdet_tes!H78/RES_hhdet_fec!H78)</f>
        <v>0.57489755496084405</v>
      </c>
      <c r="I78" s="111">
        <f>IF(RES_hhdet_tes!I78=0,"",RES_hhdet_tes!I78/RES_hhdet_fec!I78)</f>
        <v>0.57597242775684132</v>
      </c>
      <c r="J78" s="111">
        <f>IF(RES_hhdet_tes!J78=0,"",RES_hhdet_tes!J78/RES_hhdet_fec!J78)</f>
        <v>0.57665463485749846</v>
      </c>
      <c r="K78" s="111">
        <f>IF(RES_hhdet_tes!K78=0,"",RES_hhdet_tes!K78/RES_hhdet_fec!K78)</f>
        <v>0.57760594360411377</v>
      </c>
      <c r="L78" s="111">
        <f>IF(RES_hhdet_tes!L78=0,"",RES_hhdet_tes!L78/RES_hhdet_fec!L78)</f>
        <v>0.57865049488395659</v>
      </c>
      <c r="M78" s="111">
        <f>IF(RES_hhdet_tes!M78=0,"",RES_hhdet_tes!M78/RES_hhdet_fec!M78)</f>
        <v>0.57957477459313922</v>
      </c>
      <c r="N78" s="111">
        <f>IF(RES_hhdet_tes!N78=0,"",RES_hhdet_tes!N78/RES_hhdet_fec!N78)</f>
        <v>0.58038655043398646</v>
      </c>
      <c r="O78" s="111">
        <f>IF(RES_hhdet_tes!O78=0,"",RES_hhdet_tes!O78/RES_hhdet_fec!O78)</f>
        <v>0.58105083470833263</v>
      </c>
      <c r="P78" s="111">
        <f>IF(RES_hhdet_tes!P78=0,"",RES_hhdet_tes!P78/RES_hhdet_fec!P78)</f>
        <v>0.58141507861145147</v>
      </c>
      <c r="Q78" s="111">
        <f>IF(RES_hhdet_tes!Q78=0,"",RES_hhdet_tes!Q78/RES_hhdet_fec!Q78)</f>
        <v>0.58170443018205353</v>
      </c>
      <c r="R78" s="111">
        <f>IF(RES_hhdet_tes!R78=0,"",RES_hhdet_tes!R78/RES_hhdet_fec!R78)</f>
        <v>0.58253206051595541</v>
      </c>
      <c r="S78" s="111">
        <f>IF(RES_hhdet_tes!S78=0,"",RES_hhdet_tes!S78/RES_hhdet_fec!S78)</f>
        <v>0.58415014826572109</v>
      </c>
      <c r="T78" s="111">
        <f>IF(RES_hhdet_tes!T78=0,"",RES_hhdet_tes!T78/RES_hhdet_fec!T78)</f>
        <v>0.58658944060574625</v>
      </c>
      <c r="U78" s="111">
        <f>IF(RES_hhdet_tes!U78=0,"",RES_hhdet_tes!U78/RES_hhdet_fec!U78)</f>
        <v>0.5897994944138224</v>
      </c>
      <c r="V78" s="111">
        <f>IF(RES_hhdet_tes!V78=0,"",RES_hhdet_tes!V78/RES_hhdet_fec!V78)</f>
        <v>0.59393187133377767</v>
      </c>
      <c r="W78" s="111">
        <f>IF(RES_hhdet_tes!W78=0,"",RES_hhdet_tes!W78/RES_hhdet_fec!W78)</f>
        <v>0.59853852274647612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0.72912771883765737</v>
      </c>
      <c r="C79" s="45">
        <f>IF(RES_hhdet_tes!C79=0,"",RES_hhdet_tes!C79/RES_hhdet_fec!C79)</f>
        <v>0.73122162692077164</v>
      </c>
      <c r="D79" s="45">
        <f>IF(RES_hhdet_tes!D79=0,"",RES_hhdet_tes!D79/RES_hhdet_fec!D79)</f>
        <v>0.73332557188063829</v>
      </c>
      <c r="E79" s="45">
        <f>IF(RES_hhdet_tes!E79=0,"",RES_hhdet_tes!E79/RES_hhdet_fec!E79)</f>
        <v>0.73543518051243906</v>
      </c>
      <c r="F79" s="45">
        <f>IF(RES_hhdet_tes!F79=0,"",RES_hhdet_tes!F79/RES_hhdet_fec!F79)</f>
        <v>0.73765063390004326</v>
      </c>
      <c r="G79" s="45">
        <f>IF(RES_hhdet_tes!G79=0,"",RES_hhdet_tes!G79/RES_hhdet_fec!G79)</f>
        <v>0.74112293138672947</v>
      </c>
      <c r="H79" s="45">
        <f>IF(RES_hhdet_tes!H79=0,"",RES_hhdet_tes!H79/RES_hhdet_fec!H79)</f>
        <v>0.74602576381155417</v>
      </c>
      <c r="I79" s="45">
        <f>IF(RES_hhdet_tes!I79=0,"",RES_hhdet_tes!I79/RES_hhdet_fec!I79)</f>
        <v>0.74893595000672142</v>
      </c>
      <c r="J79" s="45">
        <f>IF(RES_hhdet_tes!J79=0,"",RES_hhdet_tes!J79/RES_hhdet_fec!J79)</f>
        <v>0.75026152895293696</v>
      </c>
      <c r="K79" s="45">
        <f>IF(RES_hhdet_tes!K79=0,"",RES_hhdet_tes!K79/RES_hhdet_fec!K79)</f>
        <v>0.75213169396011803</v>
      </c>
      <c r="L79" s="45">
        <f>IF(RES_hhdet_tes!L79=0,"",RES_hhdet_tes!L79/RES_hhdet_fec!L79)</f>
        <v>0.75378905129182128</v>
      </c>
      <c r="M79" s="45">
        <f>IF(RES_hhdet_tes!M79=0,"",RES_hhdet_tes!M79/RES_hhdet_fec!M79)</f>
        <v>0.75529839817759303</v>
      </c>
      <c r="N79" s="45">
        <f>IF(RES_hhdet_tes!N79=0,"",RES_hhdet_tes!N79/RES_hhdet_fec!N79)</f>
        <v>0.75708308716557282</v>
      </c>
      <c r="O79" s="45">
        <f>IF(RES_hhdet_tes!O79=0,"",RES_hhdet_tes!O79/RES_hhdet_fec!O79)</f>
        <v>0.75988227015338439</v>
      </c>
      <c r="P79" s="45">
        <f>IF(RES_hhdet_tes!P79=0,"",RES_hhdet_tes!P79/RES_hhdet_fec!P79)</f>
        <v>0.76503797922111794</v>
      </c>
      <c r="Q79" s="45">
        <f>IF(RES_hhdet_tes!Q79=0,"",RES_hhdet_tes!Q79/RES_hhdet_fec!Q79)</f>
        <v>0.77134125419156174</v>
      </c>
      <c r="R79" s="45">
        <f>IF(RES_hhdet_tes!R79=0,"",RES_hhdet_tes!R79/RES_hhdet_fec!R79)</f>
        <v>0.77788584292873109</v>
      </c>
      <c r="S79" s="45">
        <f>IF(RES_hhdet_tes!S79=0,"",RES_hhdet_tes!S79/RES_hhdet_fec!S79)</f>
        <v>0.78552720006890941</v>
      </c>
      <c r="T79" s="45">
        <f>IF(RES_hhdet_tes!T79=0,"",RES_hhdet_tes!T79/RES_hhdet_fec!T79)</f>
        <v>0.79415583279539537</v>
      </c>
      <c r="U79" s="45">
        <f>IF(RES_hhdet_tes!U79=0,"",RES_hhdet_tes!U79/RES_hhdet_fec!U79)</f>
        <v>0.80383435214813415</v>
      </c>
      <c r="V79" s="45">
        <f>IF(RES_hhdet_tes!V79=0,"",RES_hhdet_tes!V79/RES_hhdet_fec!V79)</f>
        <v>0.81381933974457676</v>
      </c>
      <c r="W79" s="45">
        <f>IF(RES_hhdet_tes!W79=0,"",RES_hhdet_tes!W79/RES_hhdet_fec!W79)</f>
        <v>0.82661018617220705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0.4283276614802633</v>
      </c>
      <c r="C81" s="119">
        <f>IF(RES_hhdet_tes!C81=0,"",RES_hhdet_tes!C81/RES_hhdet_fec!C81)</f>
        <v>0.432908349602525</v>
      </c>
      <c r="D81" s="119">
        <f>IF(RES_hhdet_tes!D81=0,"",RES_hhdet_tes!D81/RES_hhdet_fec!D81)</f>
        <v>0.43764082261701587</v>
      </c>
      <c r="E81" s="119">
        <f>IF(RES_hhdet_tes!E81=0,"",RES_hhdet_tes!E81/RES_hhdet_fec!E81)</f>
        <v>0.44619044411396408</v>
      </c>
      <c r="F81" s="119">
        <f>IF(RES_hhdet_tes!F81=0,"",RES_hhdet_tes!F81/RES_hhdet_fec!F81)</f>
        <v>0.45751517507775985</v>
      </c>
      <c r="G81" s="119">
        <f>IF(RES_hhdet_tes!G81=0,"",RES_hhdet_tes!G81/RES_hhdet_fec!G81)</f>
        <v>0.4689091741866398</v>
      </c>
      <c r="H81" s="119">
        <f>IF(RES_hhdet_tes!H81=0,"",RES_hhdet_tes!H81/RES_hhdet_fec!H81)</f>
        <v>0.48272013811349407</v>
      </c>
      <c r="I81" s="119">
        <f>IF(RES_hhdet_tes!I81=0,"",RES_hhdet_tes!I81/RES_hhdet_fec!I81)</f>
        <v>0.49620331202089607</v>
      </c>
      <c r="J81" s="119">
        <f>IF(RES_hhdet_tes!J81=0,"",RES_hhdet_tes!J81/RES_hhdet_fec!J81)</f>
        <v>0.5153341564449303</v>
      </c>
      <c r="K81" s="119">
        <f>IF(RES_hhdet_tes!K81=0,"",RES_hhdet_tes!K81/RES_hhdet_fec!K81)</f>
        <v>0.53039149947011088</v>
      </c>
      <c r="L81" s="119">
        <f>IF(RES_hhdet_tes!L81=0,"",RES_hhdet_tes!L81/RES_hhdet_fec!L81)</f>
        <v>0.54775833814309038</v>
      </c>
      <c r="M81" s="119">
        <f>IF(RES_hhdet_tes!M81=0,"",RES_hhdet_tes!M81/RES_hhdet_fec!M81)</f>
        <v>0.56677057924696717</v>
      </c>
      <c r="N81" s="119">
        <f>IF(RES_hhdet_tes!N81=0,"",RES_hhdet_tes!N81/RES_hhdet_fec!N81)</f>
        <v>0.58912759521161451</v>
      </c>
      <c r="O81" s="119">
        <f>IF(RES_hhdet_tes!O81=0,"",RES_hhdet_tes!O81/RES_hhdet_fec!O81)</f>
        <v>0.60897815664189991</v>
      </c>
      <c r="P81" s="119">
        <f>IF(RES_hhdet_tes!P81=0,"",RES_hhdet_tes!P81/RES_hhdet_fec!P81)</f>
        <v>0.61279203573756413</v>
      </c>
      <c r="Q81" s="119">
        <f>IF(RES_hhdet_tes!Q81=0,"",RES_hhdet_tes!Q81/RES_hhdet_fec!Q81)</f>
        <v>0.61594096342037064</v>
      </c>
      <c r="R81" s="119">
        <f>IF(RES_hhdet_tes!R81=0,"",RES_hhdet_tes!R81/RES_hhdet_fec!R81)</f>
        <v>0.61982949773744467</v>
      </c>
      <c r="S81" s="119">
        <f>IF(RES_hhdet_tes!S81=0,"",RES_hhdet_tes!S81/RES_hhdet_fec!S81)</f>
        <v>0.62559537257040743</v>
      </c>
      <c r="T81" s="119">
        <f>IF(RES_hhdet_tes!T81=0,"",RES_hhdet_tes!T81/RES_hhdet_fec!T81)</f>
        <v>0.63464943277995167</v>
      </c>
      <c r="U81" s="119">
        <f>IF(RES_hhdet_tes!U81=0,"",RES_hhdet_tes!U81/RES_hhdet_fec!U81)</f>
        <v>0.6447232582803728</v>
      </c>
      <c r="V81" s="119">
        <f>IF(RES_hhdet_tes!V81=0,"",RES_hhdet_tes!V81/RES_hhdet_fec!V81)</f>
        <v>0.65463887360729345</v>
      </c>
      <c r="W81" s="119">
        <f>IF(RES_hhdet_tes!W81=0,"",RES_hhdet_tes!W81/RES_hhdet_fec!W81)</f>
        <v>0.66839850233192599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0.41693132497690821</v>
      </c>
      <c r="C82" s="124">
        <f>IF(RES_hhdet_tes!C82=0,"",RES_hhdet_tes!C82/RES_hhdet_fec!C82)</f>
        <v>0.42198124162654838</v>
      </c>
      <c r="D82" s="124">
        <f>IF(RES_hhdet_tes!D82=0,"",RES_hhdet_tes!D82/RES_hhdet_fec!D82)</f>
        <v>0.42779277551931749</v>
      </c>
      <c r="E82" s="124">
        <f>IF(RES_hhdet_tes!E82=0,"",RES_hhdet_tes!E82/RES_hhdet_fec!E82)</f>
        <v>0.43625568500332346</v>
      </c>
      <c r="F82" s="124">
        <f>IF(RES_hhdet_tes!F82=0,"",RES_hhdet_tes!F82/RES_hhdet_fec!F82)</f>
        <v>0.44684637920060505</v>
      </c>
      <c r="G82" s="124">
        <f>IF(RES_hhdet_tes!G82=0,"",RES_hhdet_tes!G82/RES_hhdet_fec!G82)</f>
        <v>0.45886058904470606</v>
      </c>
      <c r="H82" s="124">
        <f>IF(RES_hhdet_tes!H82=0,"",RES_hhdet_tes!H82/RES_hhdet_fec!H82)</f>
        <v>0.4716358033007601</v>
      </c>
      <c r="I82" s="124">
        <f>IF(RES_hhdet_tes!I82=0,"",RES_hhdet_tes!I82/RES_hhdet_fec!I82)</f>
        <v>0.48507373843493989</v>
      </c>
      <c r="J82" s="124">
        <f>IF(RES_hhdet_tes!J82=0,"",RES_hhdet_tes!J82/RES_hhdet_fec!J82)</f>
        <v>0.50364885606667265</v>
      </c>
      <c r="K82" s="124">
        <f>IF(RES_hhdet_tes!K82=0,"",RES_hhdet_tes!K82/RES_hhdet_fec!K82)</f>
        <v>0.51995406791716381</v>
      </c>
      <c r="L82" s="124">
        <f>IF(RES_hhdet_tes!L82=0,"",RES_hhdet_tes!L82/RES_hhdet_fec!L82)</f>
        <v>0.53958899565479435</v>
      </c>
      <c r="M82" s="124">
        <f>IF(RES_hhdet_tes!M82=0,"",RES_hhdet_tes!M82/RES_hhdet_fec!M82)</f>
        <v>0.55882682988130794</v>
      </c>
      <c r="N82" s="124">
        <f>IF(RES_hhdet_tes!N82=0,"",RES_hhdet_tes!N82/RES_hhdet_fec!N82)</f>
        <v>0.58223099677125434</v>
      </c>
      <c r="O82" s="124">
        <f>IF(RES_hhdet_tes!O82=0,"",RES_hhdet_tes!O82/RES_hhdet_fec!O82)</f>
        <v>0.60351128017387901</v>
      </c>
      <c r="P82" s="124">
        <f>IF(RES_hhdet_tes!P82=0,"",RES_hhdet_tes!P82/RES_hhdet_fec!P82)</f>
        <v>0.60704805437118348</v>
      </c>
      <c r="Q82" s="124">
        <f>IF(RES_hhdet_tes!Q82=0,"",RES_hhdet_tes!Q82/RES_hhdet_fec!Q82)</f>
        <v>0.6109182813640025</v>
      </c>
      <c r="R82" s="124">
        <f>IF(RES_hhdet_tes!R82=0,"",RES_hhdet_tes!R82/RES_hhdet_fec!R82)</f>
        <v>0.6150829593787398</v>
      </c>
      <c r="S82" s="124">
        <f>IF(RES_hhdet_tes!S82=0,"",RES_hhdet_tes!S82/RES_hhdet_fec!S82)</f>
        <v>0.62156405923568137</v>
      </c>
      <c r="T82" s="124">
        <f>IF(RES_hhdet_tes!T82=0,"",RES_hhdet_tes!T82/RES_hhdet_fec!T82)</f>
        <v>0.63004923375582633</v>
      </c>
      <c r="U82" s="124">
        <f>IF(RES_hhdet_tes!U82=0,"",RES_hhdet_tes!U82/RES_hhdet_fec!U82)</f>
        <v>0.64050843634819099</v>
      </c>
      <c r="V82" s="124">
        <f>IF(RES_hhdet_tes!V82=0,"",RES_hhdet_tes!V82/RES_hhdet_fec!V82)</f>
        <v>0.65043004823472761</v>
      </c>
      <c r="W82" s="124">
        <f>IF(RES_hhdet_tes!W82=0,"",RES_hhdet_tes!W82/RES_hhdet_fec!W82)</f>
        <v>0.66147372723121678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0.41470034699491931</v>
      </c>
      <c r="C83" s="111">
        <f>IF(RES_hhdet_tes!C83=0,"",RES_hhdet_tes!C83/RES_hhdet_fec!C83)</f>
        <v>0.41978420971310487</v>
      </c>
      <c r="D83" s="111">
        <f>IF(RES_hhdet_tes!D83=0,"",RES_hhdet_tes!D83/RES_hhdet_fec!D83)</f>
        <v>0.42563342866016679</v>
      </c>
      <c r="E83" s="111">
        <f>IF(RES_hhdet_tes!E83=0,"",RES_hhdet_tes!E83/RES_hhdet_fec!E83)</f>
        <v>0.43412938797726797</v>
      </c>
      <c r="F83" s="111">
        <f>IF(RES_hhdet_tes!F83=0,"",RES_hhdet_tes!F83/RES_hhdet_fec!F83)</f>
        <v>0.44474297136644636</v>
      </c>
      <c r="G83" s="111">
        <f>IF(RES_hhdet_tes!G83=0,"",RES_hhdet_tes!G83/RES_hhdet_fec!G83)</f>
        <v>0.45678066881157803</v>
      </c>
      <c r="H83" s="111">
        <f>IF(RES_hhdet_tes!H83=0,"",RES_hhdet_tes!H83/RES_hhdet_fec!H83)</f>
        <v>0.46956999875252187</v>
      </c>
      <c r="I83" s="111">
        <f>IF(RES_hhdet_tes!I83=0,"",RES_hhdet_tes!I83/RES_hhdet_fec!I83)</f>
        <v>0.48304348060167956</v>
      </c>
      <c r="J83" s="111">
        <f>IF(RES_hhdet_tes!J83=0,"",RES_hhdet_tes!J83/RES_hhdet_fec!J83)</f>
        <v>0.50163800632418631</v>
      </c>
      <c r="K83" s="111">
        <f>IF(RES_hhdet_tes!K83=0,"",RES_hhdet_tes!K83/RES_hhdet_fec!K83)</f>
        <v>0.51797347845365693</v>
      </c>
      <c r="L83" s="111">
        <f>IF(RES_hhdet_tes!L83=0,"",RES_hhdet_tes!L83/RES_hhdet_fec!L83)</f>
        <v>0.53765609922405955</v>
      </c>
      <c r="M83" s="111">
        <f>IF(RES_hhdet_tes!M83=0,"",RES_hhdet_tes!M83/RES_hhdet_fec!M83)</f>
        <v>0.55692660380416226</v>
      </c>
      <c r="N83" s="111">
        <f>IF(RES_hhdet_tes!N83=0,"",RES_hhdet_tes!N83/RES_hhdet_fec!N83)</f>
        <v>0.58037317753314144</v>
      </c>
      <c r="O83" s="111">
        <f>IF(RES_hhdet_tes!O83=0,"",RES_hhdet_tes!O83/RES_hhdet_fec!O83)</f>
        <v>0.6016986525074085</v>
      </c>
      <c r="P83" s="111">
        <f>IF(RES_hhdet_tes!P83=0,"",RES_hhdet_tes!P83/RES_hhdet_fec!P83)</f>
        <v>0.60526979702483563</v>
      </c>
      <c r="Q83" s="111">
        <f>IF(RES_hhdet_tes!Q83=0,"",RES_hhdet_tes!Q83/RES_hhdet_fec!Q83)</f>
        <v>0.60917646105711543</v>
      </c>
      <c r="R83" s="111">
        <f>IF(RES_hhdet_tes!R83=0,"",RES_hhdet_tes!R83/RES_hhdet_fec!R83)</f>
        <v>0.61337741870494467</v>
      </c>
      <c r="S83" s="111">
        <f>IF(RES_hhdet_tes!S83=0,"",RES_hhdet_tes!S83/RES_hhdet_fec!S83)</f>
        <v>0.61989180798114918</v>
      </c>
      <c r="T83" s="111">
        <f>IF(RES_hhdet_tes!T83=0,"",RES_hhdet_tes!T83/RES_hhdet_fec!T83)</f>
        <v>0.62839514008352382</v>
      </c>
      <c r="U83" s="111">
        <f>IF(RES_hhdet_tes!U83=0,"",RES_hhdet_tes!U83/RES_hhdet_fec!U83)</f>
        <v>0.63887813939878535</v>
      </c>
      <c r="V83" s="111">
        <f>IF(RES_hhdet_tes!V83=0,"",RES_hhdet_tes!V83/RES_hhdet_fec!V83)</f>
        <v>0.64884235570446458</v>
      </c>
      <c r="W83" s="111">
        <f>IF(RES_hhdet_tes!W83=0,"",RES_hhdet_tes!W83/RES_hhdet_fec!W83)</f>
        <v>0.65992854693395575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1.9787424596204704</v>
      </c>
      <c r="C85" s="124">
        <f>IF(RES_hhdet_tes!C85=0,"",RES_hhdet_tes!C85/RES_hhdet_fec!C85)</f>
        <v>2.0252433533248779</v>
      </c>
      <c r="D85" s="124">
        <f>IF(RES_hhdet_tes!D85=0,"",RES_hhdet_tes!D85/RES_hhdet_fec!D85)</f>
        <v>2.1333652139059844</v>
      </c>
      <c r="E85" s="124">
        <f>IF(RES_hhdet_tes!E85=0,"",RES_hhdet_tes!E85/RES_hhdet_fec!E85)</f>
        <v>2.6185601229019828</v>
      </c>
      <c r="F85" s="124">
        <f>IF(RES_hhdet_tes!F85=0,"",RES_hhdet_tes!F85/RES_hhdet_fec!F85)</f>
        <v>2.80557409075888</v>
      </c>
      <c r="G85" s="124">
        <f>IF(RES_hhdet_tes!G85=0,"",RES_hhdet_tes!G85/RES_hhdet_fec!G85)</f>
        <v>2.941619987352484</v>
      </c>
      <c r="H85" s="124">
        <f>IF(RES_hhdet_tes!H85=0,"",RES_hhdet_tes!H85/RES_hhdet_fec!H85)</f>
        <v>3.0400777214145172</v>
      </c>
      <c r="I85" s="124">
        <f>IF(RES_hhdet_tes!I85=0,"",RES_hhdet_tes!I85/RES_hhdet_fec!I85)</f>
        <v>3.1234268765716791</v>
      </c>
      <c r="J85" s="124">
        <f>IF(RES_hhdet_tes!J85=0,"",RES_hhdet_tes!J85/RES_hhdet_fec!J85)</f>
        <v>3.1896680640507893</v>
      </c>
      <c r="K85" s="124">
        <f>IF(RES_hhdet_tes!K85=0,"",RES_hhdet_tes!K85/RES_hhdet_fec!K85)</f>
        <v>3.2504801387401012</v>
      </c>
      <c r="L85" s="124">
        <f>IF(RES_hhdet_tes!L85=0,"",RES_hhdet_tes!L85/RES_hhdet_fec!L85)</f>
        <v>3.3154478765795679</v>
      </c>
      <c r="M85" s="124">
        <f>IF(RES_hhdet_tes!M85=0,"",RES_hhdet_tes!M85/RES_hhdet_fec!M85)</f>
        <v>3.3755236303404494</v>
      </c>
      <c r="N85" s="124">
        <f>IF(RES_hhdet_tes!N85=0,"",RES_hhdet_tes!N85/RES_hhdet_fec!N85)</f>
        <v>3.4732413881079842</v>
      </c>
      <c r="O85" s="124">
        <f>IF(RES_hhdet_tes!O85=0,"",RES_hhdet_tes!O85/RES_hhdet_fec!O85)</f>
        <v>3.5904847026429145</v>
      </c>
      <c r="P85" s="124">
        <f>IF(RES_hhdet_tes!P85=0,"",RES_hhdet_tes!P85/RES_hhdet_fec!P85)</f>
        <v>3.7468101942593539</v>
      </c>
      <c r="Q85" s="124">
        <f>IF(RES_hhdet_tes!Q85=0,"",RES_hhdet_tes!Q85/RES_hhdet_fec!Q85)</f>
        <v>3.8951836563870046</v>
      </c>
      <c r="R85" s="124">
        <f>IF(RES_hhdet_tes!R85=0,"",RES_hhdet_tes!R85/RES_hhdet_fec!R85)</f>
        <v>4.030733323088004</v>
      </c>
      <c r="S85" s="124">
        <f>IF(RES_hhdet_tes!S85=0,"",RES_hhdet_tes!S85/RES_hhdet_fec!S85)</f>
        <v>4.1444439006384606</v>
      </c>
      <c r="T85" s="124">
        <f>IF(RES_hhdet_tes!T85=0,"",RES_hhdet_tes!T85/RES_hhdet_fec!T85)</f>
        <v>4.2543509357347231</v>
      </c>
      <c r="U85" s="124">
        <f>IF(RES_hhdet_tes!U85=0,"",RES_hhdet_tes!U85/RES_hhdet_fec!U85)</f>
        <v>4.3657033914915315</v>
      </c>
      <c r="V85" s="124">
        <f>IF(RES_hhdet_tes!V85=0,"",RES_hhdet_tes!V85/RES_hhdet_fec!V85)</f>
        <v>4.4982114534451476</v>
      </c>
      <c r="W85" s="124">
        <f>IF(RES_hhdet_tes!W85=0,"",RES_hhdet_tes!W85/RES_hhdet_fec!W85)</f>
        <v>4.6161566559673561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1.9787424596204704</v>
      </c>
      <c r="C86" s="111">
        <f>IF(RES_hhdet_tes!C86=0,"",RES_hhdet_tes!C86/RES_hhdet_fec!C86)</f>
        <v>2.0252433533248779</v>
      </c>
      <c r="D86" s="111">
        <f>IF(RES_hhdet_tes!D86=0,"",RES_hhdet_tes!D86/RES_hhdet_fec!D86)</f>
        <v>2.1333652139059844</v>
      </c>
      <c r="E86" s="111">
        <f>IF(RES_hhdet_tes!E86=0,"",RES_hhdet_tes!E86/RES_hhdet_fec!E86)</f>
        <v>2.6185601229019828</v>
      </c>
      <c r="F86" s="111">
        <f>IF(RES_hhdet_tes!F86=0,"",RES_hhdet_tes!F86/RES_hhdet_fec!F86)</f>
        <v>2.80557409075888</v>
      </c>
      <c r="G86" s="111">
        <f>IF(RES_hhdet_tes!G86=0,"",RES_hhdet_tes!G86/RES_hhdet_fec!G86)</f>
        <v>2.941619987352484</v>
      </c>
      <c r="H86" s="111">
        <f>IF(RES_hhdet_tes!H86=0,"",RES_hhdet_tes!H86/RES_hhdet_fec!H86)</f>
        <v>3.0400777214145172</v>
      </c>
      <c r="I86" s="111">
        <f>IF(RES_hhdet_tes!I86=0,"",RES_hhdet_tes!I86/RES_hhdet_fec!I86)</f>
        <v>3.1234268765716791</v>
      </c>
      <c r="J86" s="111">
        <f>IF(RES_hhdet_tes!J86=0,"",RES_hhdet_tes!J86/RES_hhdet_fec!J86)</f>
        <v>3.1896680640507893</v>
      </c>
      <c r="K86" s="111">
        <f>IF(RES_hhdet_tes!K86=0,"",RES_hhdet_tes!K86/RES_hhdet_fec!K86)</f>
        <v>3.2504801387401012</v>
      </c>
      <c r="L86" s="111">
        <f>IF(RES_hhdet_tes!L86=0,"",RES_hhdet_tes!L86/RES_hhdet_fec!L86)</f>
        <v>3.3154478765795679</v>
      </c>
      <c r="M86" s="111">
        <f>IF(RES_hhdet_tes!M86=0,"",RES_hhdet_tes!M86/RES_hhdet_fec!M86)</f>
        <v>3.3755236303404494</v>
      </c>
      <c r="N86" s="111">
        <f>IF(RES_hhdet_tes!N86=0,"",RES_hhdet_tes!N86/RES_hhdet_fec!N86)</f>
        <v>3.4732413881079842</v>
      </c>
      <c r="O86" s="111">
        <f>IF(RES_hhdet_tes!O86=0,"",RES_hhdet_tes!O86/RES_hhdet_fec!O86)</f>
        <v>3.5904847026429145</v>
      </c>
      <c r="P86" s="111">
        <f>IF(RES_hhdet_tes!P86=0,"",RES_hhdet_tes!P86/RES_hhdet_fec!P86)</f>
        <v>3.7468101942593539</v>
      </c>
      <c r="Q86" s="111">
        <f>IF(RES_hhdet_tes!Q86=0,"",RES_hhdet_tes!Q86/RES_hhdet_fec!Q86)</f>
        <v>3.8951836563870046</v>
      </c>
      <c r="R86" s="111">
        <f>IF(RES_hhdet_tes!R86=0,"",RES_hhdet_tes!R86/RES_hhdet_fec!R86)</f>
        <v>4.030733323088004</v>
      </c>
      <c r="S86" s="111">
        <f>IF(RES_hhdet_tes!S86=0,"",RES_hhdet_tes!S86/RES_hhdet_fec!S86)</f>
        <v>4.1444439006384606</v>
      </c>
      <c r="T86" s="111">
        <f>IF(RES_hhdet_tes!T86=0,"",RES_hhdet_tes!T86/RES_hhdet_fec!T86)</f>
        <v>4.2543509357347231</v>
      </c>
      <c r="U86" s="111">
        <f>IF(RES_hhdet_tes!U86=0,"",RES_hhdet_tes!U86/RES_hhdet_fec!U86)</f>
        <v>4.3657033914915315</v>
      </c>
      <c r="V86" s="111">
        <f>IF(RES_hhdet_tes!V86=0,"",RES_hhdet_tes!V86/RES_hhdet_fec!V86)</f>
        <v>4.4982114534451476</v>
      </c>
      <c r="W86" s="111">
        <f>IF(RES_hhdet_tes!W86=0,"",RES_hhdet_tes!W86/RES_hhdet_fec!W86)</f>
        <v>4.6161566559673561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0.46624418938838819</v>
      </c>
      <c r="C87" s="124">
        <f>IF(RES_hhdet_tes!C87=0,"",RES_hhdet_tes!C87/RES_hhdet_fec!C87)</f>
        <v>0.47428656700126104</v>
      </c>
      <c r="D87" s="124">
        <f>IF(RES_hhdet_tes!D87=0,"",RES_hhdet_tes!D87/RES_hhdet_fec!D87)</f>
        <v>0.47463885165917835</v>
      </c>
      <c r="E87" s="124">
        <f>IF(RES_hhdet_tes!E87=0,"",RES_hhdet_tes!E87/RES_hhdet_fec!E87)</f>
        <v>0.48364621002407415</v>
      </c>
      <c r="F87" s="124">
        <f>IF(RES_hhdet_tes!F87=0,"",RES_hhdet_tes!F87/RES_hhdet_fec!F87)</f>
        <v>0.50094709626736622</v>
      </c>
      <c r="G87" s="124">
        <f>IF(RES_hhdet_tes!G87=0,"",RES_hhdet_tes!G87/RES_hhdet_fec!G87)</f>
        <v>0.5105681723810398</v>
      </c>
      <c r="H87" s="124">
        <f>IF(RES_hhdet_tes!H87=0,"",RES_hhdet_tes!H87/RES_hhdet_fec!H87)</f>
        <v>0.52688042313006889</v>
      </c>
      <c r="I87" s="124">
        <f>IF(RES_hhdet_tes!I87=0,"",RES_hhdet_tes!I87/RES_hhdet_fec!I87)</f>
        <v>0.53468521366346689</v>
      </c>
      <c r="J87" s="124">
        <f>IF(RES_hhdet_tes!J87=0,"",RES_hhdet_tes!J87/RES_hhdet_fec!J87)</f>
        <v>0.55846071521436036</v>
      </c>
      <c r="K87" s="124">
        <f>IF(RES_hhdet_tes!K87=0,"",RES_hhdet_tes!K87/RES_hhdet_fec!K87)</f>
        <v>0.57822258093161127</v>
      </c>
      <c r="L87" s="124">
        <f>IF(RES_hhdet_tes!L87=0,"",RES_hhdet_tes!L87/RES_hhdet_fec!L87)</f>
        <v>0.59892637510242464</v>
      </c>
      <c r="M87" s="124">
        <f>IF(RES_hhdet_tes!M87=0,"",RES_hhdet_tes!M87/RES_hhdet_fec!M87)</f>
        <v>0.6229536477826696</v>
      </c>
      <c r="N87" s="124">
        <f>IF(RES_hhdet_tes!N87=0,"",RES_hhdet_tes!N87/RES_hhdet_fec!N87)</f>
        <v>0.64790931419339848</v>
      </c>
      <c r="O87" s="124">
        <f>IF(RES_hhdet_tes!O87=0,"",RES_hhdet_tes!O87/RES_hhdet_fec!O87)</f>
        <v>0.66899555765976981</v>
      </c>
      <c r="P87" s="124">
        <f>IF(RES_hhdet_tes!P87=0,"",RES_hhdet_tes!P87/RES_hhdet_fec!P87)</f>
        <v>0.67307116889703589</v>
      </c>
      <c r="Q87" s="124">
        <f>IF(RES_hhdet_tes!Q87=0,"",RES_hhdet_tes!Q87/RES_hhdet_fec!Q87)</f>
        <v>0.67867071892907116</v>
      </c>
      <c r="R87" s="124">
        <f>IF(RES_hhdet_tes!R87=0,"",RES_hhdet_tes!R87/RES_hhdet_fec!R87)</f>
        <v>0.68579902133476367</v>
      </c>
      <c r="S87" s="124">
        <f>IF(RES_hhdet_tes!S87=0,"",RES_hhdet_tes!S87/RES_hhdet_fec!S87)</f>
        <v>0.6942345322105925</v>
      </c>
      <c r="T87" s="124">
        <f>IF(RES_hhdet_tes!T87=0,"",RES_hhdet_tes!T87/RES_hhdet_fec!T87)</f>
        <v>0.70500546234774897</v>
      </c>
      <c r="U87" s="124">
        <f>IF(RES_hhdet_tes!U87=0,"",RES_hhdet_tes!U87/RES_hhdet_fec!U87)</f>
        <v>0.71832824270058471</v>
      </c>
      <c r="V87" s="124">
        <f>IF(RES_hhdet_tes!V87=0,"",RES_hhdet_tes!V87/RES_hhdet_fec!V87)</f>
        <v>0.7329053891283972</v>
      </c>
      <c r="W87" s="124">
        <f>IF(RES_hhdet_tes!W87=0,"",RES_hhdet_tes!W87/RES_hhdet_fec!W87)</f>
        <v>0.74739708043956277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0.438337713732807</v>
      </c>
      <c r="C88" s="111">
        <f>IF(RES_hhdet_tes!C88=0,"",RES_hhdet_tes!C88/RES_hhdet_fec!C88)</f>
        <v>0.44424964767415731</v>
      </c>
      <c r="D88" s="111">
        <f>IF(RES_hhdet_tes!D88=0,"",RES_hhdet_tes!D88/RES_hhdet_fec!D88)</f>
        <v>0.45065501355210913</v>
      </c>
      <c r="E88" s="111">
        <f>IF(RES_hhdet_tes!E88=0,"",RES_hhdet_tes!E88/RES_hhdet_fec!E88)</f>
        <v>0.45584339452536116</v>
      </c>
      <c r="F88" s="111">
        <f>IF(RES_hhdet_tes!F88=0,"",RES_hhdet_tes!F88/RES_hhdet_fec!F88)</f>
        <v>0.45905216389616577</v>
      </c>
      <c r="G88" s="111">
        <f>IF(RES_hhdet_tes!G88=0,"",RES_hhdet_tes!G88/RES_hhdet_fec!G88)</f>
        <v>0.46608338807204436</v>
      </c>
      <c r="H88" s="111">
        <f>IF(RES_hhdet_tes!H88=0,"",RES_hhdet_tes!H88/RES_hhdet_fec!H88)</f>
        <v>0.47625333360745808</v>
      </c>
      <c r="I88" s="111">
        <f>IF(RES_hhdet_tes!I88=0,"",RES_hhdet_tes!I88/RES_hhdet_fec!I88)</f>
        <v>0.49730090194312282</v>
      </c>
      <c r="J88" s="111">
        <f>IF(RES_hhdet_tes!J88=0,"",RES_hhdet_tes!J88/RES_hhdet_fec!J88)</f>
        <v>0.52532966368825362</v>
      </c>
      <c r="K88" s="111">
        <f>IF(RES_hhdet_tes!K88=0,"",RES_hhdet_tes!K88/RES_hhdet_fec!K88)</f>
        <v>0.55748497852446632</v>
      </c>
      <c r="L88" s="111">
        <f>IF(RES_hhdet_tes!L88=0,"",RES_hhdet_tes!L88/RES_hhdet_fec!L88)</f>
        <v>0.59064320494661982</v>
      </c>
      <c r="M88" s="111">
        <f>IF(RES_hhdet_tes!M88=0,"",RES_hhdet_tes!M88/RES_hhdet_fec!M88)</f>
        <v>0.62381815283600173</v>
      </c>
      <c r="N88" s="111">
        <f>IF(RES_hhdet_tes!N88=0,"",RES_hhdet_tes!N88/RES_hhdet_fec!N88)</f>
        <v>0.65689374280342772</v>
      </c>
      <c r="O88" s="111">
        <f>IF(RES_hhdet_tes!O88=0,"",RES_hhdet_tes!O88/RES_hhdet_fec!O88)</f>
        <v>0.6820154218580825</v>
      </c>
      <c r="P88" s="111">
        <f>IF(RES_hhdet_tes!P88=0,"",RES_hhdet_tes!P88/RES_hhdet_fec!P88)</f>
        <v>0.68514518193212992</v>
      </c>
      <c r="Q88" s="111">
        <f>IF(RES_hhdet_tes!Q88=0,"",RES_hhdet_tes!Q88/RES_hhdet_fec!Q88)</f>
        <v>0.68915898759101923</v>
      </c>
      <c r="R88" s="111">
        <f>IF(RES_hhdet_tes!R88=0,"",RES_hhdet_tes!R88/RES_hhdet_fec!R88)</f>
        <v>0.69502955675695965</v>
      </c>
      <c r="S88" s="111">
        <f>IF(RES_hhdet_tes!S88=0,"",RES_hhdet_tes!S88/RES_hhdet_fec!S88)</f>
        <v>0.70285504838923585</v>
      </c>
      <c r="T88" s="111">
        <f>IF(RES_hhdet_tes!T88=0,"",RES_hhdet_tes!T88/RES_hhdet_fec!T88)</f>
        <v>0.71131043071103262</v>
      </c>
      <c r="U88" s="111">
        <f>IF(RES_hhdet_tes!U88=0,"",RES_hhdet_tes!U88/RES_hhdet_fec!U88)</f>
        <v>0.72292715565737176</v>
      </c>
      <c r="V88" s="111">
        <f>IF(RES_hhdet_tes!V88=0,"",RES_hhdet_tes!V88/RES_hhdet_fec!V88)</f>
        <v>0.73643246148643682</v>
      </c>
      <c r="W88" s="111">
        <f>IF(RES_hhdet_tes!W88=0,"",RES_hhdet_tes!W88/RES_hhdet_fec!W88)</f>
        <v>0.74933175311800126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0.52177786197639409</v>
      </c>
      <c r="C92" s="112">
        <f>IF(RES_hhdet_tes!C92=0,"",RES_hhdet_tes!C92/RES_hhdet_fec!C92)</f>
        <v>0.5244129269563208</v>
      </c>
      <c r="D92" s="112">
        <f>IF(RES_hhdet_tes!D92=0,"",RES_hhdet_tes!D92/RES_hhdet_fec!D92)</f>
        <v>0.52720080578365436</v>
      </c>
      <c r="E92" s="112">
        <f>IF(RES_hhdet_tes!E92=0,"",RES_hhdet_tes!E92/RES_hhdet_fec!E92)</f>
        <v>0.52996784188960055</v>
      </c>
      <c r="F92" s="112">
        <f>IF(RES_hhdet_tes!F92=0,"",RES_hhdet_tes!F92/RES_hhdet_fec!F92)</f>
        <v>0.53269033727339288</v>
      </c>
      <c r="G92" s="112">
        <f>IF(RES_hhdet_tes!G92=0,"",RES_hhdet_tes!G92/RES_hhdet_fec!G92)</f>
        <v>0.53742295445451471</v>
      </c>
      <c r="H92" s="112">
        <f>IF(RES_hhdet_tes!H92=0,"",RES_hhdet_tes!H92/RES_hhdet_fec!H92)</f>
        <v>0.54476469050289511</v>
      </c>
      <c r="I92" s="112">
        <f>IF(RES_hhdet_tes!I92=0,"",RES_hhdet_tes!I92/RES_hhdet_fec!I92)</f>
        <v>0.54939002018526994</v>
      </c>
      <c r="J92" s="112">
        <f>IF(RES_hhdet_tes!J92=0,"",RES_hhdet_tes!J92/RES_hhdet_fec!J92)</f>
        <v>0.551359775631309</v>
      </c>
      <c r="K92" s="112">
        <f>IF(RES_hhdet_tes!K92=0,"",RES_hhdet_tes!K92/RES_hhdet_fec!K92)</f>
        <v>0.55928002269778077</v>
      </c>
      <c r="L92" s="112">
        <f>IF(RES_hhdet_tes!L92=0,"",RES_hhdet_tes!L92/RES_hhdet_fec!L92)</f>
        <v>0.56856712655982233</v>
      </c>
      <c r="M92" s="112">
        <f>IF(RES_hhdet_tes!M92=0,"",RES_hhdet_tes!M92/RES_hhdet_fec!M92)</f>
        <v>0.57675826582048906</v>
      </c>
      <c r="N92" s="112">
        <f>IF(RES_hhdet_tes!N92=0,"",RES_hhdet_tes!N92/RES_hhdet_fec!N92)</f>
        <v>0.58579682585494719</v>
      </c>
      <c r="O92" s="112">
        <f>IF(RES_hhdet_tes!O92=0,"",RES_hhdet_tes!O92/RES_hhdet_fec!O92)</f>
        <v>0.59595172243496963</v>
      </c>
      <c r="P92" s="112">
        <f>IF(RES_hhdet_tes!P92=0,"",RES_hhdet_tes!P92/RES_hhdet_fec!P92)</f>
        <v>0.60691400766679826</v>
      </c>
      <c r="Q92" s="112">
        <f>IF(RES_hhdet_tes!Q92=0,"",RES_hhdet_tes!Q92/RES_hhdet_fec!Q92)</f>
        <v>0.62187467746693381</v>
      </c>
      <c r="R92" s="112">
        <f>IF(RES_hhdet_tes!R92=0,"",RES_hhdet_tes!R92/RES_hhdet_fec!R92)</f>
        <v>0.65515891704353768</v>
      </c>
      <c r="S92" s="112">
        <f>IF(RES_hhdet_tes!S92=0,"",RES_hhdet_tes!S92/RES_hhdet_fec!S92)</f>
        <v>0.70087549166976326</v>
      </c>
      <c r="T92" s="112">
        <f>IF(RES_hhdet_tes!T92=0,"",RES_hhdet_tes!T92/RES_hhdet_fec!T92)</f>
        <v>0.76170857226400346</v>
      </c>
      <c r="U92" s="112">
        <f>IF(RES_hhdet_tes!U92=0,"",RES_hhdet_tes!U92/RES_hhdet_fec!U92)</f>
        <v>0.80787510494334125</v>
      </c>
      <c r="V92" s="112">
        <f>IF(RES_hhdet_tes!V92=0,"",RES_hhdet_tes!V92/RES_hhdet_fec!V92)</f>
        <v>0.83623679347997304</v>
      </c>
      <c r="W92" s="112">
        <f>IF(RES_hhdet_tes!W92=0,"",RES_hhdet_tes!W92/RES_hhdet_fec!W92)</f>
        <v>0.85880987035437173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0.58456302397247817</v>
      </c>
      <c r="C96" s="112">
        <f>IF(RES_hhdet_tes!C96=0,"",RES_hhdet_tes!C96/RES_hhdet_fec!C96)</f>
        <v>0.58718700848160577</v>
      </c>
      <c r="D96" s="112">
        <f>IF(RES_hhdet_tes!D96=0,"",RES_hhdet_tes!D96/RES_hhdet_fec!D96)</f>
        <v>0.59056877426106935</v>
      </c>
      <c r="E96" s="112">
        <f>IF(RES_hhdet_tes!E96=0,"",RES_hhdet_tes!E96/RES_hhdet_fec!E96)</f>
        <v>0.59643879945308464</v>
      </c>
      <c r="F96" s="112">
        <f>IF(RES_hhdet_tes!F96=0,"",RES_hhdet_tes!F96/RES_hhdet_fec!F96)</f>
        <v>0.60265150411910129</v>
      </c>
      <c r="G96" s="112">
        <f>IF(RES_hhdet_tes!G96=0,"",RES_hhdet_tes!G96/RES_hhdet_fec!G96)</f>
        <v>0.6073180428058047</v>
      </c>
      <c r="H96" s="112">
        <f>IF(RES_hhdet_tes!H96=0,"",RES_hhdet_tes!H96/RES_hhdet_fec!H96)</f>
        <v>0.61148733381050835</v>
      </c>
      <c r="I96" s="112">
        <f>IF(RES_hhdet_tes!I96=0,"",RES_hhdet_tes!I96/RES_hhdet_fec!I96)</f>
        <v>0.61318377416150371</v>
      </c>
      <c r="J96" s="112">
        <f>IF(RES_hhdet_tes!J96=0,"",RES_hhdet_tes!J96/RES_hhdet_fec!J96)</f>
        <v>0.6146533212276355</v>
      </c>
      <c r="K96" s="112">
        <f>IF(RES_hhdet_tes!K96=0,"",RES_hhdet_tes!K96/RES_hhdet_fec!K96)</f>
        <v>0.61578112784738803</v>
      </c>
      <c r="L96" s="112">
        <f>IF(RES_hhdet_tes!L96=0,"",RES_hhdet_tes!L96/RES_hhdet_fec!L96)</f>
        <v>0.61831201931907098</v>
      </c>
      <c r="M96" s="112">
        <f>IF(RES_hhdet_tes!M96=0,"",RES_hhdet_tes!M96/RES_hhdet_fec!M96)</f>
        <v>0.62143052896673523</v>
      </c>
      <c r="N96" s="112">
        <f>IF(RES_hhdet_tes!N96=0,"",RES_hhdet_tes!N96/RES_hhdet_fec!N96)</f>
        <v>0.62805165189035528</v>
      </c>
      <c r="O96" s="112">
        <f>IF(RES_hhdet_tes!O96=0,"",RES_hhdet_tes!O96/RES_hhdet_fec!O96)</f>
        <v>0.63587674723028087</v>
      </c>
      <c r="P96" s="112">
        <f>IF(RES_hhdet_tes!P96=0,"",RES_hhdet_tes!P96/RES_hhdet_fec!P96)</f>
        <v>0.64550495376673289</v>
      </c>
      <c r="Q96" s="112">
        <f>IF(RES_hhdet_tes!Q96=0,"",RES_hhdet_tes!Q96/RES_hhdet_fec!Q96)</f>
        <v>0.6533521955947591</v>
      </c>
      <c r="R96" s="112">
        <f>IF(RES_hhdet_tes!R96=0,"",RES_hhdet_tes!R96/RES_hhdet_fec!R96)</f>
        <v>0.66364278182092484</v>
      </c>
      <c r="S96" s="112">
        <f>IF(RES_hhdet_tes!S96=0,"",RES_hhdet_tes!S96/RES_hhdet_fec!S96)</f>
        <v>0.67219059530718972</v>
      </c>
      <c r="T96" s="112">
        <f>IF(RES_hhdet_tes!T96=0,"",RES_hhdet_tes!T96/RES_hhdet_fec!T96)</f>
        <v>0.68764081162197266</v>
      </c>
      <c r="U96" s="112">
        <f>IF(RES_hhdet_tes!U96=0,"",RES_hhdet_tes!U96/RES_hhdet_fec!U96)</f>
        <v>0.70340082946147875</v>
      </c>
      <c r="V96" s="112">
        <f>IF(RES_hhdet_tes!V96=0,"",RES_hhdet_tes!V96/RES_hhdet_fec!V96)</f>
        <v>0.71910171480268015</v>
      </c>
      <c r="W96" s="112">
        <f>IF(RES_hhdet_tes!W96=0,"",RES_hhdet_tes!W96/RES_hhdet_fec!W96)</f>
        <v>0.73918575453485924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0.57475916155872897</v>
      </c>
      <c r="C100" s="124">
        <f>IF(RES_hhdet_tes!C100=0,"",RES_hhdet_tes!C100/RES_hhdet_fec!C100)</f>
        <v>0.57657777948058908</v>
      </c>
      <c r="D100" s="124">
        <f>IF(RES_hhdet_tes!D100=0,"",RES_hhdet_tes!D100/RES_hhdet_fec!D100)</f>
        <v>0.57581738888870504</v>
      </c>
      <c r="E100" s="124">
        <f>IF(RES_hhdet_tes!E100=0,"",RES_hhdet_tes!E100/RES_hhdet_fec!E100)</f>
        <v>0.58217899783286886</v>
      </c>
      <c r="F100" s="124">
        <f>IF(RES_hhdet_tes!F100=0,"",RES_hhdet_tes!F100/RES_hhdet_fec!F100)</f>
        <v>0.59643521809036937</v>
      </c>
      <c r="G100" s="124">
        <f>IF(RES_hhdet_tes!G100=0,"",RES_hhdet_tes!G100/RES_hhdet_fec!G100)</f>
        <v>0.59990614648771223</v>
      </c>
      <c r="H100" s="124">
        <f>IF(RES_hhdet_tes!H100=0,"",RES_hhdet_tes!H100/RES_hhdet_fec!H100)</f>
        <v>0.62066109446202977</v>
      </c>
      <c r="I100" s="124">
        <f>IF(RES_hhdet_tes!I100=0,"",RES_hhdet_tes!I100/RES_hhdet_fec!I100)</f>
        <v>0.64272832321219842</v>
      </c>
      <c r="J100" s="124">
        <f>IF(RES_hhdet_tes!J100=0,"",RES_hhdet_tes!J100/RES_hhdet_fec!J100)</f>
        <v>0.65204189085150521</v>
      </c>
      <c r="K100" s="124">
        <f>IF(RES_hhdet_tes!K100=0,"",RES_hhdet_tes!K100/RES_hhdet_fec!K100)</f>
        <v>0.6481776006589649</v>
      </c>
      <c r="L100" s="124">
        <f>IF(RES_hhdet_tes!L100=0,"",RES_hhdet_tes!L100/RES_hhdet_fec!L100)</f>
        <v>0.63303476757981358</v>
      </c>
      <c r="M100" s="124">
        <f>IF(RES_hhdet_tes!M100=0,"",RES_hhdet_tes!M100/RES_hhdet_fec!M100)</f>
        <v>0.63221902066798241</v>
      </c>
      <c r="N100" s="124">
        <f>IF(RES_hhdet_tes!N100=0,"",RES_hhdet_tes!N100/RES_hhdet_fec!N100)</f>
        <v>0.63245854906941434</v>
      </c>
      <c r="O100" s="124">
        <f>IF(RES_hhdet_tes!O100=0,"",RES_hhdet_tes!O100/RES_hhdet_fec!O100)</f>
        <v>0.63325327434714307</v>
      </c>
      <c r="P100" s="124">
        <f>IF(RES_hhdet_tes!P100=0,"",RES_hhdet_tes!P100/RES_hhdet_fec!P100)</f>
        <v>0.63272313826539583</v>
      </c>
      <c r="Q100" s="124">
        <f>IF(RES_hhdet_tes!Q100=0,"",RES_hhdet_tes!Q100/RES_hhdet_fec!Q100)</f>
        <v>0.62155664288341006</v>
      </c>
      <c r="R100" s="124">
        <f>IF(RES_hhdet_tes!R100=0,"",RES_hhdet_tes!R100/RES_hhdet_fec!R100)</f>
        <v>0.61697683232228773</v>
      </c>
      <c r="S100" s="124">
        <f>IF(RES_hhdet_tes!S100=0,"",RES_hhdet_tes!S100/RES_hhdet_fec!S100)</f>
        <v>0.60628665074126564</v>
      </c>
      <c r="T100" s="124">
        <f>IF(RES_hhdet_tes!T100=0,"",RES_hhdet_tes!T100/RES_hhdet_fec!T100)</f>
        <v>0.62975690300156195</v>
      </c>
      <c r="U100" s="124">
        <f>IF(RES_hhdet_tes!U100=0,"",RES_hhdet_tes!U100/RES_hhdet_fec!U100)</f>
        <v>0.633284651591001</v>
      </c>
      <c r="V100" s="124">
        <f>IF(RES_hhdet_tes!V100=0,"",RES_hhdet_tes!V100/RES_hhdet_fec!V100)</f>
        <v>0.64266154078280646</v>
      </c>
      <c r="W100" s="124">
        <f>IF(RES_hhdet_tes!W100=0,"",RES_hhdet_tes!W100/RES_hhdet_fec!W100)</f>
        <v>0.66047863920651073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0.56846855531623264</v>
      </c>
      <c r="C101" s="111">
        <f>IF(RES_hhdet_tes!C101=0,"",RES_hhdet_tes!C101/RES_hhdet_fec!C101)</f>
        <v>0.56937488868994746</v>
      </c>
      <c r="D101" s="111">
        <f>IF(RES_hhdet_tes!D101=0,"",RES_hhdet_tes!D101/RES_hhdet_fec!D101)</f>
        <v>0.5703219821205292</v>
      </c>
      <c r="E101" s="111">
        <f>IF(RES_hhdet_tes!E101=0,"",RES_hhdet_tes!E101/RES_hhdet_fec!E101)</f>
        <v>0.57135721939469331</v>
      </c>
      <c r="F101" s="111">
        <f>IF(RES_hhdet_tes!F101=0,"",RES_hhdet_tes!F101/RES_hhdet_fec!F101)</f>
        <v>0.57247540544901088</v>
      </c>
      <c r="G101" s="111">
        <f>IF(RES_hhdet_tes!G101=0,"",RES_hhdet_tes!G101/RES_hhdet_fec!G101)</f>
        <v>0.57369818462310052</v>
      </c>
      <c r="H101" s="111">
        <f>IF(RES_hhdet_tes!H101=0,"",RES_hhdet_tes!H101/RES_hhdet_fec!H101)</f>
        <v>0.57507946771502094</v>
      </c>
      <c r="I101" s="111">
        <f>IF(RES_hhdet_tes!I101=0,"",RES_hhdet_tes!I101/RES_hhdet_fec!I101)</f>
        <v>0.57578925207842269</v>
      </c>
      <c r="J101" s="111">
        <f>IF(RES_hhdet_tes!J101=0,"",RES_hhdet_tes!J101/RES_hhdet_fec!J101)</f>
        <v>0.57609716722471394</v>
      </c>
      <c r="K101" s="111">
        <f>IF(RES_hhdet_tes!K101=0,"",RES_hhdet_tes!K101/RES_hhdet_fec!K101)</f>
        <v>0.57652555824237861</v>
      </c>
      <c r="L101" s="111">
        <f>IF(RES_hhdet_tes!L101=0,"",RES_hhdet_tes!L101/RES_hhdet_fec!L101)</f>
        <v>0.57694451153314796</v>
      </c>
      <c r="M101" s="111">
        <f>IF(RES_hhdet_tes!M101=0,"",RES_hhdet_tes!M101/RES_hhdet_fec!M101)</f>
        <v>0.57729483397851056</v>
      </c>
      <c r="N101" s="111">
        <f>IF(RES_hhdet_tes!N101=0,"",RES_hhdet_tes!N101/RES_hhdet_fec!N101)</f>
        <v>0.57758851244263187</v>
      </c>
      <c r="O101" s="111">
        <f>IF(RES_hhdet_tes!O101=0,"",RES_hhdet_tes!O101/RES_hhdet_fec!O101)</f>
        <v>0.57781284454101967</v>
      </c>
      <c r="P101" s="111">
        <f>IF(RES_hhdet_tes!P101=0,"",RES_hhdet_tes!P101/RES_hhdet_fec!P101)</f>
        <v>0.57789960917285343</v>
      </c>
      <c r="Q101" s="111">
        <f>IF(RES_hhdet_tes!Q101=0,"",RES_hhdet_tes!Q101/RES_hhdet_fec!Q101)</f>
        <v>0.5779678358791569</v>
      </c>
      <c r="R101" s="111">
        <f>IF(RES_hhdet_tes!R101=0,"",RES_hhdet_tes!R101/RES_hhdet_fec!R101)</f>
        <v>0.57818761786863526</v>
      </c>
      <c r="S101" s="111">
        <f>IF(RES_hhdet_tes!S101=0,"",RES_hhdet_tes!S101/RES_hhdet_fec!S101)</f>
        <v>0.57862202605486812</v>
      </c>
      <c r="T101" s="111">
        <f>IF(RES_hhdet_tes!T101=0,"",RES_hhdet_tes!T101/RES_hhdet_fec!T101)</f>
        <v>0.5790338224124707</v>
      </c>
      <c r="U101" s="111">
        <f>IF(RES_hhdet_tes!U101=0,"",RES_hhdet_tes!U101/RES_hhdet_fec!U101)</f>
        <v>0.57990287613328817</v>
      </c>
      <c r="V101" s="111">
        <f>IF(RES_hhdet_tes!V101=0,"",RES_hhdet_tes!V101/RES_hhdet_fec!V101)</f>
        <v>0.58137793480738142</v>
      </c>
      <c r="W101" s="111">
        <f>IF(RES_hhdet_tes!W101=0,"",RES_hhdet_tes!W101/RES_hhdet_fec!W101)</f>
        <v>0.58353377846110277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0.57053142652158806</v>
      </c>
      <c r="C102" s="111">
        <f>IF(RES_hhdet_tes!C102=0,"",RES_hhdet_tes!C102/RES_hhdet_fec!C102)</f>
        <v>0.57139899557439222</v>
      </c>
      <c r="D102" s="111">
        <f>IF(RES_hhdet_tes!D102=0,"",RES_hhdet_tes!D102/RES_hhdet_fec!D102)</f>
        <v>0.57233465369575165</v>
      </c>
      <c r="E102" s="111">
        <f>IF(RES_hhdet_tes!E102=0,"",RES_hhdet_tes!E102/RES_hhdet_fec!E102)</f>
        <v>0.57345060559208794</v>
      </c>
      <c r="F102" s="111">
        <f>IF(RES_hhdet_tes!F102=0,"",RES_hhdet_tes!F102/RES_hhdet_fec!F102)</f>
        <v>0.57467565943166155</v>
      </c>
      <c r="G102" s="111">
        <f>IF(RES_hhdet_tes!G102=0,"",RES_hhdet_tes!G102/RES_hhdet_fec!G102)</f>
        <v>0.57624328936883951</v>
      </c>
      <c r="H102" s="111">
        <f>IF(RES_hhdet_tes!H102=0,"",RES_hhdet_tes!H102/RES_hhdet_fec!H102)</f>
        <v>0.57808569579987512</v>
      </c>
      <c r="I102" s="111">
        <f>IF(RES_hhdet_tes!I102=0,"",RES_hhdet_tes!I102/RES_hhdet_fec!I102)</f>
        <v>0.5791234089898557</v>
      </c>
      <c r="J102" s="111">
        <f>IF(RES_hhdet_tes!J102=0,"",RES_hhdet_tes!J102/RES_hhdet_fec!J102)</f>
        <v>0.57960408947849829</v>
      </c>
      <c r="K102" s="111">
        <f>IF(RES_hhdet_tes!K102=0,"",RES_hhdet_tes!K102/RES_hhdet_fec!K102)</f>
        <v>0.58087725560562864</v>
      </c>
      <c r="L102" s="111">
        <f>IF(RES_hhdet_tes!L102=0,"",RES_hhdet_tes!L102/RES_hhdet_fec!L102)</f>
        <v>0.58214462760323193</v>
      </c>
      <c r="M102" s="111">
        <f>IF(RES_hhdet_tes!M102=0,"",RES_hhdet_tes!M102/RES_hhdet_fec!M102)</f>
        <v>0.58299298156941004</v>
      </c>
      <c r="N102" s="111">
        <f>IF(RES_hhdet_tes!N102=0,"",RES_hhdet_tes!N102/RES_hhdet_fec!N102)</f>
        <v>0.58353543166638633</v>
      </c>
      <c r="O102" s="111">
        <f>IF(RES_hhdet_tes!O102=0,"",RES_hhdet_tes!O102/RES_hhdet_fec!O102)</f>
        <v>0.58386429797930972</v>
      </c>
      <c r="P102" s="111">
        <f>IF(RES_hhdet_tes!P102=0,"",RES_hhdet_tes!P102/RES_hhdet_fec!P102)</f>
        <v>0.58398086205839028</v>
      </c>
      <c r="Q102" s="111">
        <f>IF(RES_hhdet_tes!Q102=0,"",RES_hhdet_tes!Q102/RES_hhdet_fec!Q102)</f>
        <v>0.58407715012067252</v>
      </c>
      <c r="R102" s="111">
        <f>IF(RES_hhdet_tes!R102=0,"",RES_hhdet_tes!R102/RES_hhdet_fec!R102)</f>
        <v>0.58446868785896244</v>
      </c>
      <c r="S102" s="111">
        <f>IF(RES_hhdet_tes!S102=0,"",RES_hhdet_tes!S102/RES_hhdet_fec!S102)</f>
        <v>0.58558347466618277</v>
      </c>
      <c r="T102" s="111">
        <f>IF(RES_hhdet_tes!T102=0,"",RES_hhdet_tes!T102/RES_hhdet_fec!T102)</f>
        <v>0.58824885768586632</v>
      </c>
      <c r="U102" s="111">
        <f>IF(RES_hhdet_tes!U102=0,"",RES_hhdet_tes!U102/RES_hhdet_fec!U102)</f>
        <v>0.59036480702790939</v>
      </c>
      <c r="V102" s="111">
        <f>IF(RES_hhdet_tes!V102=0,"",RES_hhdet_tes!V102/RES_hhdet_fec!V102)</f>
        <v>0.59180302113820149</v>
      </c>
      <c r="W102" s="111">
        <f>IF(RES_hhdet_tes!W102=0,"",RES_hhdet_tes!W102/RES_hhdet_fec!W102)</f>
        <v>0.59337714131852604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0.72912771883765737</v>
      </c>
      <c r="C103" s="45">
        <f>IF(RES_hhdet_tes!C103=0,"",RES_hhdet_tes!C103/RES_hhdet_fec!C103)</f>
        <v>0.73089338674822757</v>
      </c>
      <c r="D103" s="45">
        <f>IF(RES_hhdet_tes!D103=0,"",RES_hhdet_tes!D103/RES_hhdet_fec!D103)</f>
        <v>0.73591331738982857</v>
      </c>
      <c r="E103" s="45">
        <f>IF(RES_hhdet_tes!E103=0,"",RES_hhdet_tes!E103/RES_hhdet_fec!E103)</f>
        <v>0.74116424231176548</v>
      </c>
      <c r="F103" s="45">
        <f>IF(RES_hhdet_tes!F103=0,"",RES_hhdet_tes!F103/RES_hhdet_fec!F103)</f>
        <v>0.74483561814218269</v>
      </c>
      <c r="G103" s="45">
        <f>IF(RES_hhdet_tes!G103=0,"",RES_hhdet_tes!G103/RES_hhdet_fec!G103)</f>
        <v>0.74697531291127672</v>
      </c>
      <c r="H103" s="45">
        <f>IF(RES_hhdet_tes!H103=0,"",RES_hhdet_tes!H103/RES_hhdet_fec!H103)</f>
        <v>0.7489185896779339</v>
      </c>
      <c r="I103" s="45">
        <f>IF(RES_hhdet_tes!I103=0,"",RES_hhdet_tes!I103/RES_hhdet_fec!I103)</f>
        <v>0.75003472852041664</v>
      </c>
      <c r="J103" s="45">
        <f>IF(RES_hhdet_tes!J103=0,"",RES_hhdet_tes!J103/RES_hhdet_fec!J103)</f>
        <v>0.75117755534892316</v>
      </c>
      <c r="K103" s="45">
        <f>IF(RES_hhdet_tes!K103=0,"",RES_hhdet_tes!K103/RES_hhdet_fec!K103)</f>
        <v>0.75163756670151749</v>
      </c>
      <c r="L103" s="45">
        <f>IF(RES_hhdet_tes!L103=0,"",RES_hhdet_tes!L103/RES_hhdet_fec!L103)</f>
        <v>0.75237611277787797</v>
      </c>
      <c r="M103" s="45">
        <f>IF(RES_hhdet_tes!M103=0,"",RES_hhdet_tes!M103/RES_hhdet_fec!M103)</f>
        <v>0.7536644230819215</v>
      </c>
      <c r="N103" s="45">
        <f>IF(RES_hhdet_tes!N103=0,"",RES_hhdet_tes!N103/RES_hhdet_fec!N103)</f>
        <v>0.75672379209370022</v>
      </c>
      <c r="O103" s="45">
        <f>IF(RES_hhdet_tes!O103=0,"",RES_hhdet_tes!O103/RES_hhdet_fec!O103)</f>
        <v>0.76064103252297377</v>
      </c>
      <c r="P103" s="45">
        <f>IF(RES_hhdet_tes!P103=0,"",RES_hhdet_tes!P103/RES_hhdet_fec!P103)</f>
        <v>0.7638885085336059</v>
      </c>
      <c r="Q103" s="45">
        <f>IF(RES_hhdet_tes!Q103=0,"",RES_hhdet_tes!Q103/RES_hhdet_fec!Q103)</f>
        <v>0.76685929890541071</v>
      </c>
      <c r="R103" s="45">
        <f>IF(RES_hhdet_tes!R103=0,"",RES_hhdet_tes!R103/RES_hhdet_fec!R103)</f>
        <v>0.77141140170147182</v>
      </c>
      <c r="S103" s="45">
        <f>IF(RES_hhdet_tes!S103=0,"",RES_hhdet_tes!S103/RES_hhdet_fec!S103)</f>
        <v>0.77622485267312213</v>
      </c>
      <c r="T103" s="45">
        <f>IF(RES_hhdet_tes!T103=0,"",RES_hhdet_tes!T103/RES_hhdet_fec!T103)</f>
        <v>0.78560918537800184</v>
      </c>
      <c r="U103" s="45">
        <f>IF(RES_hhdet_tes!U103=0,"",RES_hhdet_tes!U103/RES_hhdet_fec!U103)</f>
        <v>0.80482024785966044</v>
      </c>
      <c r="V103" s="45">
        <f>IF(RES_hhdet_tes!V103=0,"",RES_hhdet_tes!V103/RES_hhdet_fec!V103)</f>
        <v>0.82520098246458584</v>
      </c>
      <c r="W103" s="45">
        <f>IF(RES_hhdet_tes!W103=0,"",RES_hhdet_tes!W103/RES_hhdet_fec!W103)</f>
        <v>0.84018471396623584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0.69479305126281676</v>
      </c>
      <c r="C124" s="119">
        <f>IF(RES_hhdet_tes!C124=0,"",RES_hhdet_tes!C124/RES_hhdet_fec!C124)</f>
        <v>0.6976380738887149</v>
      </c>
      <c r="D124" s="119">
        <f>IF(RES_hhdet_tes!D124=0,"",RES_hhdet_tes!D124/RES_hhdet_fec!D124)</f>
        <v>0.70033680457077097</v>
      </c>
      <c r="E124" s="119">
        <f>IF(RES_hhdet_tes!E124=0,"",RES_hhdet_tes!E124/RES_hhdet_fec!E124)</f>
        <v>0.70315421711185633</v>
      </c>
      <c r="F124" s="119">
        <f>IF(RES_hhdet_tes!F124=0,"",RES_hhdet_tes!F124/RES_hhdet_fec!F124)</f>
        <v>0.70713148442582585</v>
      </c>
      <c r="G124" s="119">
        <f>IF(RES_hhdet_tes!G124=0,"",RES_hhdet_tes!G124/RES_hhdet_fec!G124)</f>
        <v>0.70986606617490111</v>
      </c>
      <c r="H124" s="119">
        <f>IF(RES_hhdet_tes!H124=0,"",RES_hhdet_tes!H124/RES_hhdet_fec!H124)</f>
        <v>0.71343993829668007</v>
      </c>
      <c r="I124" s="119">
        <f>IF(RES_hhdet_tes!I124=0,"",RES_hhdet_tes!I124/RES_hhdet_fec!I124)</f>
        <v>0.71859018352644832</v>
      </c>
      <c r="J124" s="119">
        <f>IF(RES_hhdet_tes!J124=0,"",RES_hhdet_tes!J124/RES_hhdet_fec!J124)</f>
        <v>0.72530207425395199</v>
      </c>
      <c r="K124" s="119">
        <f>IF(RES_hhdet_tes!K124=0,"",RES_hhdet_tes!K124/RES_hhdet_fec!K124)</f>
        <v>0.7303284310548257</v>
      </c>
      <c r="L124" s="119">
        <f>IF(RES_hhdet_tes!L124=0,"",RES_hhdet_tes!L124/RES_hhdet_fec!L124)</f>
        <v>0.73639758116716569</v>
      </c>
      <c r="M124" s="119">
        <f>IF(RES_hhdet_tes!M124=0,"",RES_hhdet_tes!M124/RES_hhdet_fec!M124)</f>
        <v>0.74225826319827148</v>
      </c>
      <c r="N124" s="119">
        <f>IF(RES_hhdet_tes!N124=0,"",RES_hhdet_tes!N124/RES_hhdet_fec!N124)</f>
        <v>0.7513889988599679</v>
      </c>
      <c r="O124" s="119">
        <f>IF(RES_hhdet_tes!O124=0,"",RES_hhdet_tes!O124/RES_hhdet_fec!O124)</f>
        <v>0.76295888378713295</v>
      </c>
      <c r="P124" s="119">
        <f>IF(RES_hhdet_tes!P124=0,"",RES_hhdet_tes!P124/RES_hhdet_fec!P124)</f>
        <v>0.76621198672954038</v>
      </c>
      <c r="Q124" s="119">
        <f>IF(RES_hhdet_tes!Q124=0,"",RES_hhdet_tes!Q124/RES_hhdet_fec!Q124)</f>
        <v>0.77241109808463504</v>
      </c>
      <c r="R124" s="119">
        <f>IF(RES_hhdet_tes!R124=0,"",RES_hhdet_tes!R124/RES_hhdet_fec!R124)</f>
        <v>0.77975576107953237</v>
      </c>
      <c r="S124" s="119">
        <f>IF(RES_hhdet_tes!S124=0,"",RES_hhdet_tes!S124/RES_hhdet_fec!S124)</f>
        <v>0.78755762731713352</v>
      </c>
      <c r="T124" s="119">
        <f>IF(RES_hhdet_tes!T124=0,"",RES_hhdet_tes!T124/RES_hhdet_fec!T124)</f>
        <v>0.7938232839819106</v>
      </c>
      <c r="U124" s="119">
        <f>IF(RES_hhdet_tes!U124=0,"",RES_hhdet_tes!U124/RES_hhdet_fec!U124)</f>
        <v>0.80045833026279123</v>
      </c>
      <c r="V124" s="119">
        <f>IF(RES_hhdet_tes!V124=0,"",RES_hhdet_tes!V124/RES_hhdet_fec!V124)</f>
        <v>0.80878430103020127</v>
      </c>
      <c r="W124" s="119">
        <f>IF(RES_hhdet_tes!W124=0,"",RES_hhdet_tes!W124/RES_hhdet_fec!W124)</f>
        <v>0.82363360405106201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0.70509995816066073</v>
      </c>
      <c r="C125" s="124">
        <f>IF(RES_hhdet_tes!C125=0,"",RES_hhdet_tes!C125/RES_hhdet_fec!C125)</f>
        <v>0.70719142245097621</v>
      </c>
      <c r="D125" s="124">
        <f>IF(RES_hhdet_tes!D125=0,"",RES_hhdet_tes!D125/RES_hhdet_fec!D125)</f>
        <v>0.70931337152318519</v>
      </c>
      <c r="E125" s="124">
        <f>IF(RES_hhdet_tes!E125=0,"",RES_hhdet_tes!E125/RES_hhdet_fec!E125)</f>
        <v>0.71160635013173701</v>
      </c>
      <c r="F125" s="124">
        <f>IF(RES_hhdet_tes!F125=0,"",RES_hhdet_tes!F125/RES_hhdet_fec!F125)</f>
        <v>0.71393733027777795</v>
      </c>
      <c r="G125" s="124">
        <f>IF(RES_hhdet_tes!G125=0,"",RES_hhdet_tes!G125/RES_hhdet_fec!G125)</f>
        <v>0.7164236087662903</v>
      </c>
      <c r="H125" s="124">
        <f>IF(RES_hhdet_tes!H125=0,"",RES_hhdet_tes!H125/RES_hhdet_fec!H125)</f>
        <v>0.71802065038314744</v>
      </c>
      <c r="I125" s="124">
        <f>IF(RES_hhdet_tes!I125=0,"",RES_hhdet_tes!I125/RES_hhdet_fec!I125)</f>
        <v>0.72122170255885687</v>
      </c>
      <c r="J125" s="124">
        <f>IF(RES_hhdet_tes!J125=0,"",RES_hhdet_tes!J125/RES_hhdet_fec!J125)</f>
        <v>0.72735412684519229</v>
      </c>
      <c r="K125" s="124">
        <f>IF(RES_hhdet_tes!K125=0,"",RES_hhdet_tes!K125/RES_hhdet_fec!K125)</f>
        <v>0.73243494251020014</v>
      </c>
      <c r="L125" s="124">
        <f>IF(RES_hhdet_tes!L125=0,"",RES_hhdet_tes!L125/RES_hhdet_fec!L125)</f>
        <v>0.73926823992427704</v>
      </c>
      <c r="M125" s="124">
        <f>IF(RES_hhdet_tes!M125=0,"",RES_hhdet_tes!M125/RES_hhdet_fec!M125)</f>
        <v>0.74690200303646348</v>
      </c>
      <c r="N125" s="124">
        <f>IF(RES_hhdet_tes!N125=0,"",RES_hhdet_tes!N125/RES_hhdet_fec!N125)</f>
        <v>0.75662944654022291</v>
      </c>
      <c r="O125" s="124">
        <f>IF(RES_hhdet_tes!O125=0,"",RES_hhdet_tes!O125/RES_hhdet_fec!O125)</f>
        <v>0.76821522085669802</v>
      </c>
      <c r="P125" s="124">
        <f>IF(RES_hhdet_tes!P125=0,"",RES_hhdet_tes!P125/RES_hhdet_fec!P125)</f>
        <v>0.77106082704853962</v>
      </c>
      <c r="Q125" s="124">
        <f>IF(RES_hhdet_tes!Q125=0,"",RES_hhdet_tes!Q125/RES_hhdet_fec!Q125)</f>
        <v>0.77689512362793778</v>
      </c>
      <c r="R125" s="124">
        <f>IF(RES_hhdet_tes!R125=0,"",RES_hhdet_tes!R125/RES_hhdet_fec!R125)</f>
        <v>0.78491923595637569</v>
      </c>
      <c r="S125" s="124">
        <f>IF(RES_hhdet_tes!S125=0,"",RES_hhdet_tes!S125/RES_hhdet_fec!S125)</f>
        <v>0.79351739138934785</v>
      </c>
      <c r="T125" s="124">
        <f>IF(RES_hhdet_tes!T125=0,"",RES_hhdet_tes!T125/RES_hhdet_fec!T125)</f>
        <v>0.79947173087765044</v>
      </c>
      <c r="U125" s="124">
        <f>IF(RES_hhdet_tes!U125=0,"",RES_hhdet_tes!U125/RES_hhdet_fec!U125)</f>
        <v>0.80733295865392329</v>
      </c>
      <c r="V125" s="124">
        <f>IF(RES_hhdet_tes!V125=0,"",RES_hhdet_tes!V125/RES_hhdet_fec!V125)</f>
        <v>0.81475949389808178</v>
      </c>
      <c r="W125" s="124">
        <f>IF(RES_hhdet_tes!W125=0,"",RES_hhdet_tes!W125/RES_hhdet_fec!W125)</f>
        <v>0.82588480157379629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0.70414200061220955</v>
      </c>
      <c r="C126" s="111">
        <f>IF(RES_hhdet_tes!C126=0,"",RES_hhdet_tes!C126/RES_hhdet_fec!C126)</f>
        <v>0.70625518979460133</v>
      </c>
      <c r="D126" s="111">
        <f>IF(RES_hhdet_tes!D126=0,"",RES_hhdet_tes!D126/RES_hhdet_fec!D126)</f>
        <v>0.70840050503475926</v>
      </c>
      <c r="E126" s="111">
        <f>IF(RES_hhdet_tes!E126=0,"",RES_hhdet_tes!E126/RES_hhdet_fec!E126)</f>
        <v>0.71071597228908601</v>
      </c>
      <c r="F126" s="111">
        <f>IF(RES_hhdet_tes!F126=0,"",RES_hhdet_tes!F126/RES_hhdet_fec!F126)</f>
        <v>0.71306530488418329</v>
      </c>
      <c r="G126" s="111">
        <f>IF(RES_hhdet_tes!G126=0,"",RES_hhdet_tes!G126/RES_hhdet_fec!G126)</f>
        <v>0.71556987605062006</v>
      </c>
      <c r="H126" s="111">
        <f>IF(RES_hhdet_tes!H126=0,"",RES_hhdet_tes!H126/RES_hhdet_fec!H126)</f>
        <v>0.71717873156419176</v>
      </c>
      <c r="I126" s="111">
        <f>IF(RES_hhdet_tes!I126=0,"",RES_hhdet_tes!I126/RES_hhdet_fec!I126)</f>
        <v>0.72040206124536688</v>
      </c>
      <c r="J126" s="111">
        <f>IF(RES_hhdet_tes!J126=0,"",RES_hhdet_tes!J126/RES_hhdet_fec!J126)</f>
        <v>0.72655422421557381</v>
      </c>
      <c r="K126" s="111">
        <f>IF(RES_hhdet_tes!K126=0,"",RES_hhdet_tes!K126/RES_hhdet_fec!K126)</f>
        <v>0.73165527389000207</v>
      </c>
      <c r="L126" s="111">
        <f>IF(RES_hhdet_tes!L126=0,"",RES_hhdet_tes!L126/RES_hhdet_fec!L126)</f>
        <v>0.73851647433901946</v>
      </c>
      <c r="M126" s="111">
        <f>IF(RES_hhdet_tes!M126=0,"",RES_hhdet_tes!M126/RES_hhdet_fec!M126)</f>
        <v>0.74617171243788705</v>
      </c>
      <c r="N126" s="111">
        <f>IF(RES_hhdet_tes!N126=0,"",RES_hhdet_tes!N126/RES_hhdet_fec!N126)</f>
        <v>0.75592462942970684</v>
      </c>
      <c r="O126" s="111">
        <f>IF(RES_hhdet_tes!O126=0,"",RES_hhdet_tes!O126/RES_hhdet_fec!O126)</f>
        <v>0.76753936465170625</v>
      </c>
      <c r="P126" s="111">
        <f>IF(RES_hhdet_tes!P126=0,"",RES_hhdet_tes!P126/RES_hhdet_fec!P126)</f>
        <v>0.77040148103026052</v>
      </c>
      <c r="Q126" s="111">
        <f>IF(RES_hhdet_tes!Q126=0,"",RES_hhdet_tes!Q126/RES_hhdet_fec!Q126)</f>
        <v>0.77625876052355092</v>
      </c>
      <c r="R126" s="111">
        <f>IF(RES_hhdet_tes!R126=0,"",RES_hhdet_tes!R126/RES_hhdet_fec!R126)</f>
        <v>0.78430994258309583</v>
      </c>
      <c r="S126" s="111">
        <f>IF(RES_hhdet_tes!S126=0,"",RES_hhdet_tes!S126/RES_hhdet_fec!S126)</f>
        <v>0.79293383384276461</v>
      </c>
      <c r="T126" s="111">
        <f>IF(RES_hhdet_tes!T126=0,"",RES_hhdet_tes!T126/RES_hhdet_fec!T126)</f>
        <v>0.79890179977195819</v>
      </c>
      <c r="U126" s="111">
        <f>IF(RES_hhdet_tes!U126=0,"",RES_hhdet_tes!U126/RES_hhdet_fec!U126)</f>
        <v>0.8067812710507315</v>
      </c>
      <c r="V126" s="111">
        <f>IF(RES_hhdet_tes!V126=0,"",RES_hhdet_tes!V126/RES_hhdet_fec!V126)</f>
        <v>0.81423159952760704</v>
      </c>
      <c r="W126" s="111">
        <f>IF(RES_hhdet_tes!W126=0,"",RES_hhdet_tes!W126/RES_hhdet_fec!W126)</f>
        <v>0.82538780362017583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1.9787424596204704</v>
      </c>
      <c r="C128" s="124">
        <f>IF(RES_hhdet_tes!C128=0,"",RES_hhdet_tes!C128/RES_hhdet_fec!C128)</f>
        <v>2.0364247647438813</v>
      </c>
      <c r="D128" s="124">
        <f>IF(RES_hhdet_tes!D128=0,"",RES_hhdet_tes!D128/RES_hhdet_fec!D128)</f>
        <v>2.146499434913943</v>
      </c>
      <c r="E128" s="124">
        <f>IF(RES_hhdet_tes!E128=0,"",RES_hhdet_tes!E128/RES_hhdet_fec!E128)</f>
        <v>2.6360734608071055</v>
      </c>
      <c r="F128" s="124">
        <f>IF(RES_hhdet_tes!F128=0,"",RES_hhdet_tes!F128/RES_hhdet_fec!F128)</f>
        <v>2.8016727878253889</v>
      </c>
      <c r="G128" s="124">
        <f>IF(RES_hhdet_tes!G128=0,"",RES_hhdet_tes!G128/RES_hhdet_fec!G128)</f>
        <v>2.9216345972993052</v>
      </c>
      <c r="H128" s="124">
        <f>IF(RES_hhdet_tes!H128=0,"",RES_hhdet_tes!H128/RES_hhdet_fec!H128)</f>
        <v>2.998084164213187</v>
      </c>
      <c r="I128" s="124">
        <f>IF(RES_hhdet_tes!I128=0,"",RES_hhdet_tes!I128/RES_hhdet_fec!I128)</f>
        <v>3.0751011681558893</v>
      </c>
      <c r="J128" s="124">
        <f>IF(RES_hhdet_tes!J128=0,"",RES_hhdet_tes!J128/RES_hhdet_fec!J128)</f>
        <v>3.1606308797534872</v>
      </c>
      <c r="K128" s="124">
        <f>IF(RES_hhdet_tes!K128=0,"",RES_hhdet_tes!K128/RES_hhdet_fec!K128)</f>
        <v>3.2405414613853241</v>
      </c>
      <c r="L128" s="124">
        <f>IF(RES_hhdet_tes!L128=0,"",RES_hhdet_tes!L128/RES_hhdet_fec!L128)</f>
        <v>3.3228904475600185</v>
      </c>
      <c r="M128" s="124">
        <f>IF(RES_hhdet_tes!M128=0,"",RES_hhdet_tes!M128/RES_hhdet_fec!M128)</f>
        <v>3.3987984979846599</v>
      </c>
      <c r="N128" s="124">
        <f>IF(RES_hhdet_tes!N128=0,"",RES_hhdet_tes!N128/RES_hhdet_fec!N128)</f>
        <v>3.5075936880357275</v>
      </c>
      <c r="O128" s="124">
        <f>IF(RES_hhdet_tes!O128=0,"",RES_hhdet_tes!O128/RES_hhdet_fec!O128)</f>
        <v>3.6342022435732311</v>
      </c>
      <c r="P128" s="124">
        <f>IF(RES_hhdet_tes!P128=0,"",RES_hhdet_tes!P128/RES_hhdet_fec!P128)</f>
        <v>3.7828205986987764</v>
      </c>
      <c r="Q128" s="124">
        <f>IF(RES_hhdet_tes!Q128=0,"",RES_hhdet_tes!Q128/RES_hhdet_fec!Q128)</f>
        <v>3.9246397377534112</v>
      </c>
      <c r="R128" s="124">
        <f>IF(RES_hhdet_tes!R128=0,"",RES_hhdet_tes!R128/RES_hhdet_fec!R128)</f>
        <v>4.0713978797233255</v>
      </c>
      <c r="S128" s="124">
        <f>IF(RES_hhdet_tes!S128=0,"",RES_hhdet_tes!S128/RES_hhdet_fec!S128)</f>
        <v>4.2046445233669925</v>
      </c>
      <c r="T128" s="124">
        <f>IF(RES_hhdet_tes!T128=0,"",RES_hhdet_tes!T128/RES_hhdet_fec!T128)</f>
        <v>4.3186345818478076</v>
      </c>
      <c r="U128" s="124">
        <f>IF(RES_hhdet_tes!U128=0,"",RES_hhdet_tes!U128/RES_hhdet_fec!U128)</f>
        <v>4.4108326228443628</v>
      </c>
      <c r="V128" s="124">
        <f>IF(RES_hhdet_tes!V128=0,"",RES_hhdet_tes!V128/RES_hhdet_fec!V128)</f>
        <v>4.5085166423368577</v>
      </c>
      <c r="W128" s="124">
        <f>IF(RES_hhdet_tes!W128=0,"",RES_hhdet_tes!W128/RES_hhdet_fec!W128)</f>
        <v>4.6038552506424626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1.9787424596204704</v>
      </c>
      <c r="C129" s="111">
        <f>IF(RES_hhdet_tes!C129=0,"",RES_hhdet_tes!C129/RES_hhdet_fec!C129)</f>
        <v>2.0364247647438813</v>
      </c>
      <c r="D129" s="111">
        <f>IF(RES_hhdet_tes!D129=0,"",RES_hhdet_tes!D129/RES_hhdet_fec!D129)</f>
        <v>2.146499434913943</v>
      </c>
      <c r="E129" s="111">
        <f>IF(RES_hhdet_tes!E129=0,"",RES_hhdet_tes!E129/RES_hhdet_fec!E129)</f>
        <v>2.6360734608071055</v>
      </c>
      <c r="F129" s="111">
        <f>IF(RES_hhdet_tes!F129=0,"",RES_hhdet_tes!F129/RES_hhdet_fec!F129)</f>
        <v>2.8016727878253889</v>
      </c>
      <c r="G129" s="111">
        <f>IF(RES_hhdet_tes!G129=0,"",RES_hhdet_tes!G129/RES_hhdet_fec!G129)</f>
        <v>2.9216345972993052</v>
      </c>
      <c r="H129" s="111">
        <f>IF(RES_hhdet_tes!H129=0,"",RES_hhdet_tes!H129/RES_hhdet_fec!H129)</f>
        <v>2.998084164213187</v>
      </c>
      <c r="I129" s="111">
        <f>IF(RES_hhdet_tes!I129=0,"",RES_hhdet_tes!I129/RES_hhdet_fec!I129)</f>
        <v>3.0751011681558893</v>
      </c>
      <c r="J129" s="111">
        <f>IF(RES_hhdet_tes!J129=0,"",RES_hhdet_tes!J129/RES_hhdet_fec!J129)</f>
        <v>3.1606308797534872</v>
      </c>
      <c r="K129" s="111">
        <f>IF(RES_hhdet_tes!K129=0,"",RES_hhdet_tes!K129/RES_hhdet_fec!K129)</f>
        <v>3.2405414613853241</v>
      </c>
      <c r="L129" s="111">
        <f>IF(RES_hhdet_tes!L129=0,"",RES_hhdet_tes!L129/RES_hhdet_fec!L129)</f>
        <v>3.3228904475600185</v>
      </c>
      <c r="M129" s="111">
        <f>IF(RES_hhdet_tes!M129=0,"",RES_hhdet_tes!M129/RES_hhdet_fec!M129)</f>
        <v>3.3987984979846599</v>
      </c>
      <c r="N129" s="111">
        <f>IF(RES_hhdet_tes!N129=0,"",RES_hhdet_tes!N129/RES_hhdet_fec!N129)</f>
        <v>3.5075936880357275</v>
      </c>
      <c r="O129" s="111">
        <f>IF(RES_hhdet_tes!O129=0,"",RES_hhdet_tes!O129/RES_hhdet_fec!O129)</f>
        <v>3.6342022435732311</v>
      </c>
      <c r="P129" s="111">
        <f>IF(RES_hhdet_tes!P129=0,"",RES_hhdet_tes!P129/RES_hhdet_fec!P129)</f>
        <v>3.7828205986987764</v>
      </c>
      <c r="Q129" s="111">
        <f>IF(RES_hhdet_tes!Q129=0,"",RES_hhdet_tes!Q129/RES_hhdet_fec!Q129)</f>
        <v>3.9246397377534112</v>
      </c>
      <c r="R129" s="111">
        <f>IF(RES_hhdet_tes!R129=0,"",RES_hhdet_tes!R129/RES_hhdet_fec!R129)</f>
        <v>4.0713978797233255</v>
      </c>
      <c r="S129" s="111">
        <f>IF(RES_hhdet_tes!S129=0,"",RES_hhdet_tes!S129/RES_hhdet_fec!S129)</f>
        <v>4.2046445233669925</v>
      </c>
      <c r="T129" s="111">
        <f>IF(RES_hhdet_tes!T129=0,"",RES_hhdet_tes!T129/RES_hhdet_fec!T129)</f>
        <v>4.3186345818478076</v>
      </c>
      <c r="U129" s="111">
        <f>IF(RES_hhdet_tes!U129=0,"",RES_hhdet_tes!U129/RES_hhdet_fec!U129)</f>
        <v>4.4108326228443628</v>
      </c>
      <c r="V129" s="111">
        <f>IF(RES_hhdet_tes!V129=0,"",RES_hhdet_tes!V129/RES_hhdet_fec!V129)</f>
        <v>4.5085166423368577</v>
      </c>
      <c r="W129" s="111">
        <f>IF(RES_hhdet_tes!W129=0,"",RES_hhdet_tes!W129/RES_hhdet_fec!W129)</f>
        <v>4.6038552506424626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0.74574740073990109</v>
      </c>
      <c r="C130" s="124">
        <f>IF(RES_hhdet_tes!C130=0,"",RES_hhdet_tes!C130/RES_hhdet_fec!C130)</f>
        <v>0.74754749814084176</v>
      </c>
      <c r="D130" s="124">
        <f>IF(RES_hhdet_tes!D130=0,"",RES_hhdet_tes!D130/RES_hhdet_fec!D130)</f>
        <v>0.75146430840735079</v>
      </c>
      <c r="E130" s="124">
        <f>IF(RES_hhdet_tes!E130=0,"",RES_hhdet_tes!E130/RES_hhdet_fec!E130)</f>
        <v>0.754215042024726</v>
      </c>
      <c r="F130" s="124">
        <f>IF(RES_hhdet_tes!F130=0,"",RES_hhdet_tes!F130/RES_hhdet_fec!F130)</f>
        <v>0.75622283088671982</v>
      </c>
      <c r="G130" s="124">
        <f>IF(RES_hhdet_tes!G130=0,"",RES_hhdet_tes!G130/RES_hhdet_fec!G130)</f>
        <v>0.75914425358818238</v>
      </c>
      <c r="H130" s="124">
        <f>IF(RES_hhdet_tes!H130=0,"",RES_hhdet_tes!H130/RES_hhdet_fec!H130)</f>
        <v>0.7604808082191119</v>
      </c>
      <c r="I130" s="124">
        <f>IF(RES_hhdet_tes!I130=0,"",RES_hhdet_tes!I130/RES_hhdet_fec!I130)</f>
        <v>0.7622594354302572</v>
      </c>
      <c r="J130" s="124">
        <f>IF(RES_hhdet_tes!J130=0,"",RES_hhdet_tes!J130/RES_hhdet_fec!J130)</f>
        <v>0.76948400512462478</v>
      </c>
      <c r="K130" s="124">
        <f>IF(RES_hhdet_tes!K130=0,"",RES_hhdet_tes!K130/RES_hhdet_fec!K130)</f>
        <v>0.77638206426610501</v>
      </c>
      <c r="L130" s="124">
        <f>IF(RES_hhdet_tes!L130=0,"",RES_hhdet_tes!L130/RES_hhdet_fec!L130)</f>
        <v>0.7852090966513211</v>
      </c>
      <c r="M130" s="124">
        <f>IF(RES_hhdet_tes!M130=0,"",RES_hhdet_tes!M130/RES_hhdet_fec!M130)</f>
        <v>0.78897694156148801</v>
      </c>
      <c r="N130" s="124">
        <f>IF(RES_hhdet_tes!N130=0,"",RES_hhdet_tes!N130/RES_hhdet_fec!N130)</f>
        <v>0.79751968372186455</v>
      </c>
      <c r="O130" s="124">
        <f>IF(RES_hhdet_tes!O130=0,"",RES_hhdet_tes!O130/RES_hhdet_fec!O130)</f>
        <v>0.80855666675792548</v>
      </c>
      <c r="P130" s="124">
        <f>IF(RES_hhdet_tes!P130=0,"",RES_hhdet_tes!P130/RES_hhdet_fec!P130)</f>
        <v>0.81064563496734032</v>
      </c>
      <c r="Q130" s="124">
        <f>IF(RES_hhdet_tes!Q130=0,"",RES_hhdet_tes!Q130/RES_hhdet_fec!Q130)</f>
        <v>0.81635689792875854</v>
      </c>
      <c r="R130" s="124">
        <f>IF(RES_hhdet_tes!R130=0,"",RES_hhdet_tes!R130/RES_hhdet_fec!R130)</f>
        <v>0.82403353470224594</v>
      </c>
      <c r="S130" s="124">
        <f>IF(RES_hhdet_tes!S130=0,"",RES_hhdet_tes!S130/RES_hhdet_fec!S130)</f>
        <v>0.83227219024615018</v>
      </c>
      <c r="T130" s="124">
        <f>IF(RES_hhdet_tes!T130=0,"",RES_hhdet_tes!T130/RES_hhdet_fec!T130)</f>
        <v>0.83834544507573161</v>
      </c>
      <c r="U130" s="124">
        <f>IF(RES_hhdet_tes!U130=0,"",RES_hhdet_tes!U130/RES_hhdet_fec!U130)</f>
        <v>0.8469437182330829</v>
      </c>
      <c r="V130" s="124">
        <f>IF(RES_hhdet_tes!V130=0,"",RES_hhdet_tes!V130/RES_hhdet_fec!V130)</f>
        <v>0.85263852620586433</v>
      </c>
      <c r="W130" s="124">
        <f>IF(RES_hhdet_tes!W130=0,"",RES_hhdet_tes!W130/RES_hhdet_fec!W130)</f>
        <v>0.86643590373871782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0.75146369282186665</v>
      </c>
      <c r="C131" s="111">
        <f>IF(RES_hhdet_tes!C131=0,"",RES_hhdet_tes!C131/RES_hhdet_fec!C131)</f>
        <v>0.75367753389421122</v>
      </c>
      <c r="D131" s="111">
        <f>IF(RES_hhdet_tes!D131=0,"",RES_hhdet_tes!D131/RES_hhdet_fec!D131)</f>
        <v>0.7559483816072744</v>
      </c>
      <c r="E131" s="111">
        <f>IF(RES_hhdet_tes!E131=0,"",RES_hhdet_tes!E131/RES_hhdet_fec!E131)</f>
        <v>0.75834365866972098</v>
      </c>
      <c r="F131" s="111">
        <f>IF(RES_hhdet_tes!F131=0,"",RES_hhdet_tes!F131/RES_hhdet_fec!F131)</f>
        <v>0.76071070916931638</v>
      </c>
      <c r="G131" s="111">
        <f>IF(RES_hhdet_tes!G131=0,"",RES_hhdet_tes!G131/RES_hhdet_fec!G131)</f>
        <v>0.76311533772804996</v>
      </c>
      <c r="H131" s="111">
        <f>IF(RES_hhdet_tes!H131=0,"",RES_hhdet_tes!H131/RES_hhdet_fec!H131)</f>
        <v>0.76461588064879193</v>
      </c>
      <c r="I131" s="111">
        <f>IF(RES_hhdet_tes!I131=0,"",RES_hhdet_tes!I131/RES_hhdet_fec!I131)</f>
        <v>0.7674324071745201</v>
      </c>
      <c r="J131" s="111">
        <f>IF(RES_hhdet_tes!J131=0,"",RES_hhdet_tes!J131/RES_hhdet_fec!J131)</f>
        <v>0.77378730771790016</v>
      </c>
      <c r="K131" s="111">
        <f>IF(RES_hhdet_tes!K131=0,"",RES_hhdet_tes!K131/RES_hhdet_fec!K131)</f>
        <v>0.7791608769514643</v>
      </c>
      <c r="L131" s="111">
        <f>IF(RES_hhdet_tes!L131=0,"",RES_hhdet_tes!L131/RES_hhdet_fec!L131)</f>
        <v>0.78624751859858055</v>
      </c>
      <c r="M131" s="111">
        <f>IF(RES_hhdet_tes!M131=0,"",RES_hhdet_tes!M131/RES_hhdet_fec!M131)</f>
        <v>0.79322337279893218</v>
      </c>
      <c r="N131" s="111">
        <f>IF(RES_hhdet_tes!N131=0,"",RES_hhdet_tes!N131/RES_hhdet_fec!N131)</f>
        <v>0.80256084294259633</v>
      </c>
      <c r="O131" s="111">
        <f>IF(RES_hhdet_tes!O131=0,"",RES_hhdet_tes!O131/RES_hhdet_fec!O131)</f>
        <v>0.8131011626039667</v>
      </c>
      <c r="P131" s="111">
        <f>IF(RES_hhdet_tes!P131=0,"",RES_hhdet_tes!P131/RES_hhdet_fec!P131)</f>
        <v>0.81566998460010998</v>
      </c>
      <c r="Q131" s="111">
        <f>IF(RES_hhdet_tes!Q131=0,"",RES_hhdet_tes!Q131/RES_hhdet_fec!Q131)</f>
        <v>0.82094754800773961</v>
      </c>
      <c r="R131" s="111">
        <f>IF(RES_hhdet_tes!R131=0,"",RES_hhdet_tes!R131/RES_hhdet_fec!R131)</f>
        <v>0.82842372680819909</v>
      </c>
      <c r="S131" s="111">
        <f>IF(RES_hhdet_tes!S131=0,"",RES_hhdet_tes!S131/RES_hhdet_fec!S131)</f>
        <v>0.83643909816142792</v>
      </c>
      <c r="T131" s="111">
        <f>IF(RES_hhdet_tes!T131=0,"",RES_hhdet_tes!T131/RES_hhdet_fec!T131)</f>
        <v>0.8420793102559524</v>
      </c>
      <c r="U131" s="111">
        <f>IF(RES_hhdet_tes!U131=0,"",RES_hhdet_tes!U131/RES_hhdet_fec!U131)</f>
        <v>0.84959548295262288</v>
      </c>
      <c r="V131" s="111">
        <f>IF(RES_hhdet_tes!V131=0,"",RES_hhdet_tes!V131/RES_hhdet_fec!V131)</f>
        <v>0.85621577993428089</v>
      </c>
      <c r="W131" s="111">
        <f>IF(RES_hhdet_tes!W131=0,"",RES_hhdet_tes!W131/RES_hhdet_fec!W131)</f>
        <v>0.86839521250572005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0.58456302397247817</v>
      </c>
      <c r="C135" s="112">
        <f>IF(RES_hhdet_tes!C135=0,"",RES_hhdet_tes!C135/RES_hhdet_fec!C135)</f>
        <v>0.58776729805220662</v>
      </c>
      <c r="D135" s="112">
        <f>IF(RES_hhdet_tes!D135=0,"",RES_hhdet_tes!D135/RES_hhdet_fec!D135)</f>
        <v>0.58987154332309311</v>
      </c>
      <c r="E135" s="112">
        <f>IF(RES_hhdet_tes!E135=0,"",RES_hhdet_tes!E135/RES_hhdet_fec!E135)</f>
        <v>0.59215156093748078</v>
      </c>
      <c r="F135" s="112">
        <f>IF(RES_hhdet_tes!F135=0,"",RES_hhdet_tes!F135/RES_hhdet_fec!F135)</f>
        <v>0.59560607750039241</v>
      </c>
      <c r="G135" s="112">
        <f>IF(RES_hhdet_tes!G135=0,"",RES_hhdet_tes!G135/RES_hhdet_fec!G135)</f>
        <v>0.601132009824626</v>
      </c>
      <c r="H135" s="112">
        <f>IF(RES_hhdet_tes!H135=0,"",RES_hhdet_tes!H135/RES_hhdet_fec!H135)</f>
        <v>0.60935728716852455</v>
      </c>
      <c r="I135" s="112">
        <f>IF(RES_hhdet_tes!I135=0,"",RES_hhdet_tes!I135/RES_hhdet_fec!I135)</f>
        <v>0.61514319268993578</v>
      </c>
      <c r="J135" s="112">
        <f>IF(RES_hhdet_tes!J135=0,"",RES_hhdet_tes!J135/RES_hhdet_fec!J135)</f>
        <v>0.61759096026521165</v>
      </c>
      <c r="K135" s="112">
        <f>IF(RES_hhdet_tes!K135=0,"",RES_hhdet_tes!K135/RES_hhdet_fec!K135)</f>
        <v>0.61894076140572907</v>
      </c>
      <c r="L135" s="112">
        <f>IF(RES_hhdet_tes!L135=0,"",RES_hhdet_tes!L135/RES_hhdet_fec!L135)</f>
        <v>0.61918110594426479</v>
      </c>
      <c r="M135" s="112">
        <f>IF(RES_hhdet_tes!M135=0,"",RES_hhdet_tes!M135/RES_hhdet_fec!M135)</f>
        <v>0.63073714634368894</v>
      </c>
      <c r="N135" s="112">
        <f>IF(RES_hhdet_tes!N135=0,"",RES_hhdet_tes!N135/RES_hhdet_fec!N135)</f>
        <v>0.63181034181889739</v>
      </c>
      <c r="O135" s="112">
        <f>IF(RES_hhdet_tes!O135=0,"",RES_hhdet_tes!O135/RES_hhdet_fec!O135)</f>
        <v>0.63317032682559771</v>
      </c>
      <c r="P135" s="112">
        <f>IF(RES_hhdet_tes!P135=0,"",RES_hhdet_tes!P135/RES_hhdet_fec!P135)</f>
        <v>0.63459006469588741</v>
      </c>
      <c r="Q135" s="112">
        <f>IF(RES_hhdet_tes!Q135=0,"",RES_hhdet_tes!Q135/RES_hhdet_fec!Q135)</f>
        <v>0.65014040129563155</v>
      </c>
      <c r="R135" s="112">
        <f>IF(RES_hhdet_tes!R135=0,"",RES_hhdet_tes!R135/RES_hhdet_fec!R135)</f>
        <v>0.65646744423162007</v>
      </c>
      <c r="S135" s="112">
        <f>IF(RES_hhdet_tes!S135=0,"",RES_hhdet_tes!S135/RES_hhdet_fec!S135)</f>
        <v>0.66790454191783211</v>
      </c>
      <c r="T135" s="112">
        <f>IF(RES_hhdet_tes!T135=0,"",RES_hhdet_tes!T135/RES_hhdet_fec!T135)</f>
        <v>0.68885023257179911</v>
      </c>
      <c r="U135" s="112">
        <f>IF(RES_hhdet_tes!U135=0,"",RES_hhdet_tes!U135/RES_hhdet_fec!U135)</f>
        <v>0.72729699140909432</v>
      </c>
      <c r="V135" s="112">
        <f>IF(RES_hhdet_tes!V135=0,"",RES_hhdet_tes!V135/RES_hhdet_fec!V135)</f>
        <v>0.74352062327553869</v>
      </c>
      <c r="W135" s="112">
        <f>IF(RES_hhdet_tes!W135=0,"",RES_hhdet_tes!W135/RES_hhdet_fec!W135)</f>
        <v>0.76101307668370932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0.57739752652178933</v>
      </c>
      <c r="C139" s="124">
        <f>IF(RES_hhdet_tes!C139=0,"",RES_hhdet_tes!C139/RES_hhdet_fec!C139)</f>
        <v>0.57983377414959114</v>
      </c>
      <c r="D139" s="124">
        <f>IF(RES_hhdet_tes!D139=0,"",RES_hhdet_tes!D139/RES_hhdet_fec!D139)</f>
        <v>0.57853557968986125</v>
      </c>
      <c r="E139" s="124">
        <f>IF(RES_hhdet_tes!E139=0,"",RES_hhdet_tes!E139/RES_hhdet_fec!E139)</f>
        <v>0.58644988625024863</v>
      </c>
      <c r="F139" s="124">
        <f>IF(RES_hhdet_tes!F139=0,"",RES_hhdet_tes!F139/RES_hhdet_fec!F139)</f>
        <v>0.60331255080672219</v>
      </c>
      <c r="G139" s="124">
        <f>IF(RES_hhdet_tes!G139=0,"",RES_hhdet_tes!G139/RES_hhdet_fec!G139)</f>
        <v>0.60618152043149665</v>
      </c>
      <c r="H139" s="124">
        <f>IF(RES_hhdet_tes!H139=0,"",RES_hhdet_tes!H139/RES_hhdet_fec!H139)</f>
        <v>0.62877199418892016</v>
      </c>
      <c r="I139" s="124">
        <f>IF(RES_hhdet_tes!I139=0,"",RES_hhdet_tes!I139/RES_hhdet_fec!I139)</f>
        <v>0.65687542759678907</v>
      </c>
      <c r="J139" s="124">
        <f>IF(RES_hhdet_tes!J139=0,"",RES_hhdet_tes!J139/RES_hhdet_fec!J139)</f>
        <v>0.67090323221221748</v>
      </c>
      <c r="K139" s="124">
        <f>IF(RES_hhdet_tes!K139=0,"",RES_hhdet_tes!K139/RES_hhdet_fec!K139)</f>
        <v>0.66915982058425638</v>
      </c>
      <c r="L139" s="124">
        <f>IF(RES_hhdet_tes!L139=0,"",RES_hhdet_tes!L139/RES_hhdet_fec!L139)</f>
        <v>0.65202524893394009</v>
      </c>
      <c r="M139" s="124">
        <f>IF(RES_hhdet_tes!M139=0,"",RES_hhdet_tes!M139/RES_hhdet_fec!M139)</f>
        <v>0.65024810098569241</v>
      </c>
      <c r="N139" s="124">
        <f>IF(RES_hhdet_tes!N139=0,"",RES_hhdet_tes!N139/RES_hhdet_fec!N139)</f>
        <v>0.65005262397872732</v>
      </c>
      <c r="O139" s="124">
        <f>IF(RES_hhdet_tes!O139=0,"",RES_hhdet_tes!O139/RES_hhdet_fec!O139)</f>
        <v>0.65401250979719638</v>
      </c>
      <c r="P139" s="124">
        <f>IF(RES_hhdet_tes!P139=0,"",RES_hhdet_tes!P139/RES_hhdet_fec!P139)</f>
        <v>0.6571482121981912</v>
      </c>
      <c r="Q139" s="124">
        <f>IF(RES_hhdet_tes!Q139=0,"",RES_hhdet_tes!Q139/RES_hhdet_fec!Q139)</f>
        <v>0.64671329940036326</v>
      </c>
      <c r="R139" s="124">
        <f>IF(RES_hhdet_tes!R139=0,"",RES_hhdet_tes!R139/RES_hhdet_fec!R139)</f>
        <v>0.64000567881154924</v>
      </c>
      <c r="S139" s="124">
        <f>IF(RES_hhdet_tes!S139=0,"",RES_hhdet_tes!S139/RES_hhdet_fec!S139)</f>
        <v>0.62399652402950323</v>
      </c>
      <c r="T139" s="124">
        <f>IF(RES_hhdet_tes!T139=0,"",RES_hhdet_tes!T139/RES_hhdet_fec!T139)</f>
        <v>0.65570580140229928</v>
      </c>
      <c r="U139" s="124">
        <f>IF(RES_hhdet_tes!U139=0,"",RES_hhdet_tes!U139/RES_hhdet_fec!U139)</f>
        <v>0.65560335236055478</v>
      </c>
      <c r="V139" s="124">
        <f>IF(RES_hhdet_tes!V139=0,"",RES_hhdet_tes!V139/RES_hhdet_fec!V139)</f>
        <v>0.67120515108237921</v>
      </c>
      <c r="W139" s="124">
        <f>IF(RES_hhdet_tes!W139=0,"",RES_hhdet_tes!W139/RES_hhdet_fec!W139)</f>
        <v>0.71003306911925212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0.57053142652158806</v>
      </c>
      <c r="C140" s="111">
        <f>IF(RES_hhdet_tes!C140=0,"",RES_hhdet_tes!C140/RES_hhdet_fec!C140)</f>
        <v>0.57158544982681458</v>
      </c>
      <c r="D140" s="111">
        <f>IF(RES_hhdet_tes!D140=0,"",RES_hhdet_tes!D140/RES_hhdet_fec!D140)</f>
        <v>0.57258269344639257</v>
      </c>
      <c r="E140" s="111">
        <f>IF(RES_hhdet_tes!E140=0,"",RES_hhdet_tes!E140/RES_hhdet_fec!E140)</f>
        <v>0.57359708280511879</v>
      </c>
      <c r="F140" s="111">
        <f>IF(RES_hhdet_tes!F140=0,"",RES_hhdet_tes!F140/RES_hhdet_fec!F140)</f>
        <v>0.57465198403371276</v>
      </c>
      <c r="G140" s="111">
        <f>IF(RES_hhdet_tes!G140=0,"",RES_hhdet_tes!G140/RES_hhdet_fec!G140)</f>
        <v>0.57602708538880754</v>
      </c>
      <c r="H140" s="111">
        <f>IF(RES_hhdet_tes!H140=0,"",RES_hhdet_tes!H140/RES_hhdet_fec!H140)</f>
        <v>0.57774592457771468</v>
      </c>
      <c r="I140" s="111">
        <f>IF(RES_hhdet_tes!I140=0,"",RES_hhdet_tes!I140/RES_hhdet_fec!I140)</f>
        <v>0.57880375347537671</v>
      </c>
      <c r="J140" s="111">
        <f>IF(RES_hhdet_tes!J140=0,"",RES_hhdet_tes!J140/RES_hhdet_fec!J140)</f>
        <v>0.57929030128499259</v>
      </c>
      <c r="K140" s="111">
        <f>IF(RES_hhdet_tes!K140=0,"",RES_hhdet_tes!K140/RES_hhdet_fec!K140)</f>
        <v>0.58076862861060419</v>
      </c>
      <c r="L140" s="111">
        <f>IF(RES_hhdet_tes!L140=0,"",RES_hhdet_tes!L140/RES_hhdet_fec!L140)</f>
        <v>0.58213611412474098</v>
      </c>
      <c r="M140" s="111">
        <f>IF(RES_hhdet_tes!M140=0,"",RES_hhdet_tes!M140/RES_hhdet_fec!M140)</f>
        <v>0.58303450943160939</v>
      </c>
      <c r="N140" s="111">
        <f>IF(RES_hhdet_tes!N140=0,"",RES_hhdet_tes!N140/RES_hhdet_fec!N140)</f>
        <v>0.58355437069908644</v>
      </c>
      <c r="O140" s="111">
        <f>IF(RES_hhdet_tes!O140=0,"",RES_hhdet_tes!O140/RES_hhdet_fec!O140)</f>
        <v>0.58387536042183819</v>
      </c>
      <c r="P140" s="111">
        <f>IF(RES_hhdet_tes!P140=0,"",RES_hhdet_tes!P140/RES_hhdet_fec!P140)</f>
        <v>0.58396007343355816</v>
      </c>
      <c r="Q140" s="111">
        <f>IF(RES_hhdet_tes!Q140=0,"",RES_hhdet_tes!Q140/RES_hhdet_fec!Q140)</f>
        <v>0.58408337224237727</v>
      </c>
      <c r="R140" s="111">
        <f>IF(RES_hhdet_tes!R140=0,"",RES_hhdet_tes!R140/RES_hhdet_fec!R140)</f>
        <v>0.58466022667522188</v>
      </c>
      <c r="S140" s="111">
        <f>IF(RES_hhdet_tes!S140=0,"",RES_hhdet_tes!S140/RES_hhdet_fec!S140)</f>
        <v>0.58588968564716692</v>
      </c>
      <c r="T140" s="111">
        <f>IF(RES_hhdet_tes!T140=0,"",RES_hhdet_tes!T140/RES_hhdet_fec!T140)</f>
        <v>0.5875656143658412</v>
      </c>
      <c r="U140" s="111">
        <f>IF(RES_hhdet_tes!U140=0,"",RES_hhdet_tes!U140/RES_hhdet_fec!U140)</f>
        <v>0.58916038600779119</v>
      </c>
      <c r="V140" s="111">
        <f>IF(RES_hhdet_tes!V140=0,"",RES_hhdet_tes!V140/RES_hhdet_fec!V140)</f>
        <v>0.59030567370461762</v>
      </c>
      <c r="W140" s="111">
        <f>IF(RES_hhdet_tes!W140=0,"",RES_hhdet_tes!W140/RES_hhdet_fec!W140)</f>
        <v>0.59213524826600727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0.72912771883765737</v>
      </c>
      <c r="C141" s="45">
        <f>IF(RES_hhdet_tes!C141=0,"",RES_hhdet_tes!C141/RES_hhdet_fec!C141)</f>
        <v>0.73127673259454029</v>
      </c>
      <c r="D141" s="45">
        <f>IF(RES_hhdet_tes!D141=0,"",RES_hhdet_tes!D141/RES_hhdet_fec!D141)</f>
        <v>0.73647482803838182</v>
      </c>
      <c r="E141" s="45">
        <f>IF(RES_hhdet_tes!E141=0,"",RES_hhdet_tes!E141/RES_hhdet_fec!E141)</f>
        <v>0.7410966764907041</v>
      </c>
      <c r="F141" s="45">
        <f>IF(RES_hhdet_tes!F141=0,"",RES_hhdet_tes!F141/RES_hhdet_fec!F141)</f>
        <v>0.74441209481540038</v>
      </c>
      <c r="G141" s="45">
        <f>IF(RES_hhdet_tes!G141=0,"",RES_hhdet_tes!G141/RES_hhdet_fec!G141)</f>
        <v>0.7465523100238064</v>
      </c>
      <c r="H141" s="45">
        <f>IF(RES_hhdet_tes!H141=0,"",RES_hhdet_tes!H141/RES_hhdet_fec!H141)</f>
        <v>0.74844519346264005</v>
      </c>
      <c r="I141" s="45">
        <f>IF(RES_hhdet_tes!I141=0,"",RES_hhdet_tes!I141/RES_hhdet_fec!I141)</f>
        <v>0.74962974045577657</v>
      </c>
      <c r="J141" s="45">
        <f>IF(RES_hhdet_tes!J141=0,"",RES_hhdet_tes!J141/RES_hhdet_fec!J141)</f>
        <v>0.75096289447631925</v>
      </c>
      <c r="K141" s="45">
        <f>IF(RES_hhdet_tes!K141=0,"",RES_hhdet_tes!K141/RES_hhdet_fec!K141)</f>
        <v>0.7515454433462998</v>
      </c>
      <c r="L141" s="45">
        <f>IF(RES_hhdet_tes!L141=0,"",RES_hhdet_tes!L141/RES_hhdet_fec!L141)</f>
        <v>0.75240689376138625</v>
      </c>
      <c r="M141" s="45">
        <f>IF(RES_hhdet_tes!M141=0,"",RES_hhdet_tes!M141/RES_hhdet_fec!M141)</f>
        <v>0.75384655014143098</v>
      </c>
      <c r="N141" s="45">
        <f>IF(RES_hhdet_tes!N141=0,"",RES_hhdet_tes!N141/RES_hhdet_fec!N141)</f>
        <v>0.75679362718051124</v>
      </c>
      <c r="O141" s="45">
        <f>IF(RES_hhdet_tes!O141=0,"",RES_hhdet_tes!O141/RES_hhdet_fec!O141)</f>
        <v>0.76120393514926943</v>
      </c>
      <c r="P141" s="45">
        <f>IF(RES_hhdet_tes!P141=0,"",RES_hhdet_tes!P141/RES_hhdet_fec!P141)</f>
        <v>0.76404537668251138</v>
      </c>
      <c r="Q141" s="45">
        <f>IF(RES_hhdet_tes!Q141=0,"",RES_hhdet_tes!Q141/RES_hhdet_fec!Q141)</f>
        <v>0.76769252044311698</v>
      </c>
      <c r="R141" s="45">
        <f>IF(RES_hhdet_tes!R141=0,"",RES_hhdet_tes!R141/RES_hhdet_fec!R141)</f>
        <v>0.77419273873079908</v>
      </c>
      <c r="S141" s="45">
        <f>IF(RES_hhdet_tes!S141=0,"",RES_hhdet_tes!S141/RES_hhdet_fec!S141)</f>
        <v>0.77995203710500305</v>
      </c>
      <c r="T141" s="45">
        <f>IF(RES_hhdet_tes!T141=0,"",RES_hhdet_tes!T141/RES_hhdet_fec!T141)</f>
        <v>0.78660880763400243</v>
      </c>
      <c r="U141" s="45">
        <f>IF(RES_hhdet_tes!U141=0,"",RES_hhdet_tes!U141/RES_hhdet_fec!U141)</f>
        <v>0.80247244794625083</v>
      </c>
      <c r="V141" s="45">
        <f>IF(RES_hhdet_tes!V141=0,"",RES_hhdet_tes!V141/RES_hhdet_fec!V141)</f>
        <v>0.82196686215931192</v>
      </c>
      <c r="W141" s="45">
        <f>IF(RES_hhdet_tes!W141=0,"",RES_hhdet_tes!W141/RES_hhdet_fec!W141)</f>
        <v>0.84054155521899654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>
        <f>IF(RES_hhdet_tes!O143=0,"",RES_hhdet_tes!O143/RES_hhdet_fec!O143)</f>
        <v>1.9969197489873163</v>
      </c>
      <c r="P143" s="119">
        <f>IF(RES_hhdet_tes!P143=0,"",RES_hhdet_tes!P143/RES_hhdet_fec!P143)</f>
        <v>1.9343413248422696</v>
      </c>
      <c r="Q143" s="119">
        <f>IF(RES_hhdet_tes!Q143=0,"",RES_hhdet_tes!Q143/RES_hhdet_fec!Q143)</f>
        <v>2.0052892943856251</v>
      </c>
      <c r="R143" s="119">
        <f>IF(RES_hhdet_tes!R143=0,"",RES_hhdet_tes!R143/RES_hhdet_fec!R143)</f>
        <v>2.0626804397321994</v>
      </c>
      <c r="S143" s="119">
        <f>IF(RES_hhdet_tes!S143=0,"",RES_hhdet_tes!S143/RES_hhdet_fec!S143)</f>
        <v>2.2190963351828135</v>
      </c>
      <c r="T143" s="119">
        <f>IF(RES_hhdet_tes!T143=0,"",RES_hhdet_tes!T143/RES_hhdet_fec!T143)</f>
        <v>2.2512707951518451</v>
      </c>
      <c r="U143" s="119">
        <f>IF(RES_hhdet_tes!U143=0,"",RES_hhdet_tes!U143/RES_hhdet_fec!U143)</f>
        <v>2.1639628893021934</v>
      </c>
      <c r="V143" s="119">
        <f>IF(RES_hhdet_tes!V143=0,"",RES_hhdet_tes!V143/RES_hhdet_fec!V143)</f>
        <v>2.1861710710334621</v>
      </c>
      <c r="W143" s="119">
        <f>IF(RES_hhdet_tes!W143=0,"",RES_hhdet_tes!W143/RES_hhdet_fec!W143)</f>
        <v>2.320725651037157</v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>
        <f>IF(RES_hhdet_tes!O144=0,"",RES_hhdet_tes!O144/RES_hhdet_fec!O144)</f>
        <v>2.750092888365983</v>
      </c>
      <c r="P144" s="124">
        <f>IF(RES_hhdet_tes!P144=0,"",RES_hhdet_tes!P144/RES_hhdet_fec!P144)</f>
        <v>2.8269210940091827</v>
      </c>
      <c r="Q144" s="124">
        <f>IF(RES_hhdet_tes!Q144=0,"",RES_hhdet_tes!Q144/RES_hhdet_fec!Q144)</f>
        <v>2.9213775360282579</v>
      </c>
      <c r="R144" s="124">
        <f>IF(RES_hhdet_tes!R144=0,"",RES_hhdet_tes!R144/RES_hhdet_fec!R144)</f>
        <v>2.9897675103432655</v>
      </c>
      <c r="S144" s="124">
        <f>IF(RES_hhdet_tes!S144=0,"",RES_hhdet_tes!S144/RES_hhdet_fec!S144)</f>
        <v>3.0372896217791583</v>
      </c>
      <c r="T144" s="124">
        <f>IF(RES_hhdet_tes!T144=0,"",RES_hhdet_tes!T144/RES_hhdet_fec!T144)</f>
        <v>3.0652741518744135</v>
      </c>
      <c r="U144" s="124">
        <f>IF(RES_hhdet_tes!U144=0,"",RES_hhdet_tes!U144/RES_hhdet_fec!U144)</f>
        <v>3.0889669921747291</v>
      </c>
      <c r="V144" s="124">
        <f>IF(RES_hhdet_tes!V144=0,"",RES_hhdet_tes!V144/RES_hhdet_fec!V144)</f>
        <v>3.1096377840297942</v>
      </c>
      <c r="W144" s="124">
        <f>IF(RES_hhdet_tes!W144=0,"",RES_hhdet_tes!W144/RES_hhdet_fec!W144)</f>
        <v>3.134411351587203</v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>
        <f>IF(RES_hhdet_tes!O145=0,"",RES_hhdet_tes!O145/RES_hhdet_fec!O145)</f>
        <v>2.750092888365983</v>
      </c>
      <c r="P145" s="111">
        <f>IF(RES_hhdet_tes!P145=0,"",RES_hhdet_tes!P145/RES_hhdet_fec!P145)</f>
        <v>2.8269210940091827</v>
      </c>
      <c r="Q145" s="111">
        <f>IF(RES_hhdet_tes!Q145=0,"",RES_hhdet_tes!Q145/RES_hhdet_fec!Q145)</f>
        <v>2.9213775360282579</v>
      </c>
      <c r="R145" s="111">
        <f>IF(RES_hhdet_tes!R145=0,"",RES_hhdet_tes!R145/RES_hhdet_fec!R145)</f>
        <v>2.9897675103432655</v>
      </c>
      <c r="S145" s="111">
        <f>IF(RES_hhdet_tes!S145=0,"",RES_hhdet_tes!S145/RES_hhdet_fec!S145)</f>
        <v>3.0372896217791583</v>
      </c>
      <c r="T145" s="111">
        <f>IF(RES_hhdet_tes!T145=0,"",RES_hhdet_tes!T145/RES_hhdet_fec!T145)</f>
        <v>3.0652741518744135</v>
      </c>
      <c r="U145" s="111">
        <f>IF(RES_hhdet_tes!U145=0,"",RES_hhdet_tes!U145/RES_hhdet_fec!U145)</f>
        <v>3.0889669921747291</v>
      </c>
      <c r="V145" s="111">
        <f>IF(RES_hhdet_tes!V145=0,"",RES_hhdet_tes!V145/RES_hhdet_fec!V145)</f>
        <v>3.1096377840297942</v>
      </c>
      <c r="W145" s="111">
        <f>IF(RES_hhdet_tes!W145=0,"",RES_hhdet_tes!W145/RES_hhdet_fec!W145)</f>
        <v>3.134411351587203</v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>
        <f>IF(RES_hhdet_tes!O146=0,"",RES_hhdet_tes!O146/RES_hhdet_fec!O146)</f>
        <v>4.0219238892567208</v>
      </c>
      <c r="P146" s="124">
        <f>IF(RES_hhdet_tes!P146=0,"",RES_hhdet_tes!P146/RES_hhdet_fec!P146)</f>
        <v>4.1742873340330942</v>
      </c>
      <c r="Q146" s="124">
        <f>IF(RES_hhdet_tes!Q146=0,"",RES_hhdet_tes!Q146/RES_hhdet_fec!Q146)</f>
        <v>4.3079620518652728</v>
      </c>
      <c r="R146" s="124">
        <f>IF(RES_hhdet_tes!R146=0,"",RES_hhdet_tes!R146/RES_hhdet_fec!R146)</f>
        <v>4.4030404865821833</v>
      </c>
      <c r="S146" s="124">
        <f>IF(RES_hhdet_tes!S146=0,"",RES_hhdet_tes!S146/RES_hhdet_fec!S146)</f>
        <v>4.4737028400754451</v>
      </c>
      <c r="T146" s="124">
        <f>IF(RES_hhdet_tes!T146=0,"",RES_hhdet_tes!T146/RES_hhdet_fec!T146)</f>
        <v>4.5324763176001275</v>
      </c>
      <c r="U146" s="124">
        <f>IF(RES_hhdet_tes!U146=0,"",RES_hhdet_tes!U146/RES_hhdet_fec!U146)</f>
        <v>4.5826616384595562</v>
      </c>
      <c r="V146" s="124">
        <f>IF(RES_hhdet_tes!V146=0,"",RES_hhdet_tes!V146/RES_hhdet_fec!V146)</f>
        <v>4.6372127215747474</v>
      </c>
      <c r="W146" s="124">
        <f>IF(RES_hhdet_tes!W146=0,"",RES_hhdet_tes!W146/RES_hhdet_fec!W146)</f>
        <v>4.6976492718637175</v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>
        <f>IF(RES_hhdet_tes!O147=0,"",RES_hhdet_tes!O147/RES_hhdet_fec!O147)</f>
        <v>4.0219238892567208</v>
      </c>
      <c r="P147" s="111">
        <f>IF(RES_hhdet_tes!P147=0,"",RES_hhdet_tes!P147/RES_hhdet_fec!P147)</f>
        <v>4.1742873340330942</v>
      </c>
      <c r="Q147" s="111">
        <f>IF(RES_hhdet_tes!Q147=0,"",RES_hhdet_tes!Q147/RES_hhdet_fec!Q147)</f>
        <v>4.3079620518652728</v>
      </c>
      <c r="R147" s="111">
        <f>IF(RES_hhdet_tes!R147=0,"",RES_hhdet_tes!R147/RES_hhdet_fec!R147)</f>
        <v>4.4030404865821833</v>
      </c>
      <c r="S147" s="111">
        <f>IF(RES_hhdet_tes!S147=0,"",RES_hhdet_tes!S147/RES_hhdet_fec!S147)</f>
        <v>4.4737028400754451</v>
      </c>
      <c r="T147" s="111">
        <f>IF(RES_hhdet_tes!T147=0,"",RES_hhdet_tes!T147/RES_hhdet_fec!T147)</f>
        <v>4.5324763176001275</v>
      </c>
      <c r="U147" s="111">
        <f>IF(RES_hhdet_tes!U147=0,"",RES_hhdet_tes!U147/RES_hhdet_fec!U147)</f>
        <v>4.5826616384595562</v>
      </c>
      <c r="V147" s="111">
        <f>IF(RES_hhdet_tes!V147=0,"",RES_hhdet_tes!V147/RES_hhdet_fec!V147)</f>
        <v>4.6372127215747474</v>
      </c>
      <c r="W147" s="111">
        <f>IF(RES_hhdet_tes!W147=0,"",RES_hhdet_tes!W147/RES_hhdet_fec!W147)</f>
        <v>4.6976492718637175</v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>
        <f>IF(RES_hhdet_tes!O148=0,"",RES_hhdet_tes!O148/RES_hhdet_fec!O148)</f>
        <v>0.66090368655622345</v>
      </c>
      <c r="P148" s="124">
        <f>IF(RES_hhdet_tes!P148=0,"",RES_hhdet_tes!P148/RES_hhdet_fec!P148)</f>
        <v>0.67047579802580515</v>
      </c>
      <c r="Q148" s="124">
        <f>IF(RES_hhdet_tes!Q148=0,"",RES_hhdet_tes!Q148/RES_hhdet_fec!Q148)</f>
        <v>0.6842079891468269</v>
      </c>
      <c r="R148" s="124">
        <f>IF(RES_hhdet_tes!R148=0,"",RES_hhdet_tes!R148/RES_hhdet_fec!R148)</f>
        <v>0.69720235997444735</v>
      </c>
      <c r="S148" s="124">
        <f>IF(RES_hhdet_tes!S148=0,"",RES_hhdet_tes!S148/RES_hhdet_fec!S148)</f>
        <v>0.70940824702572336</v>
      </c>
      <c r="T148" s="124">
        <f>IF(RES_hhdet_tes!T148=0,"",RES_hhdet_tes!T148/RES_hhdet_fec!T148)</f>
        <v>0.71927215769542197</v>
      </c>
      <c r="U148" s="124">
        <f>IF(RES_hhdet_tes!U148=0,"",RES_hhdet_tes!U148/RES_hhdet_fec!U148)</f>
        <v>0.73009427088329915</v>
      </c>
      <c r="V148" s="124">
        <f>IF(RES_hhdet_tes!V148=0,"",RES_hhdet_tes!V148/RES_hhdet_fec!V148)</f>
        <v>0.74129177741670493</v>
      </c>
      <c r="W148" s="124">
        <f>IF(RES_hhdet_tes!W148=0,"",RES_hhdet_tes!W148/RES_hhdet_fec!W148)</f>
        <v>0.75498050565856867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>
        <f>IF(RES_hhdet_tes!O149=0,"",RES_hhdet_tes!O149/RES_hhdet_fec!O149)</f>
        <v>0.67489779704840869</v>
      </c>
      <c r="P149" s="111">
        <f>IF(RES_hhdet_tes!P149=0,"",RES_hhdet_tes!P149/RES_hhdet_fec!P149)</f>
        <v>0.69583222217137752</v>
      </c>
      <c r="Q149" s="111">
        <f>IF(RES_hhdet_tes!Q149=0,"",RES_hhdet_tes!Q149/RES_hhdet_fec!Q149)</f>
        <v>0.74037825799686596</v>
      </c>
      <c r="R149" s="111">
        <f>IF(RES_hhdet_tes!R149=0,"",RES_hhdet_tes!R149/RES_hhdet_fec!R149)</f>
        <v>0.78319792281647593</v>
      </c>
      <c r="S149" s="111">
        <f>IF(RES_hhdet_tes!S149=0,"",RES_hhdet_tes!S149/RES_hhdet_fec!S149)</f>
        <v>0.81277152199925473</v>
      </c>
      <c r="T149" s="111">
        <f>IF(RES_hhdet_tes!T149=0,"",RES_hhdet_tes!T149/RES_hhdet_fec!T149)</f>
        <v>0.82791868463610419</v>
      </c>
      <c r="U149" s="111">
        <f>IF(RES_hhdet_tes!U149=0,"",RES_hhdet_tes!U149/RES_hhdet_fec!U149)</f>
        <v>0.8443768686511397</v>
      </c>
      <c r="V149" s="111">
        <f>IF(RES_hhdet_tes!V149=0,"",RES_hhdet_tes!V149/RES_hhdet_fec!V149)</f>
        <v>0.86150900408696052</v>
      </c>
      <c r="W149" s="111">
        <f>IF(RES_hhdet_tes!W149=0,"",RES_hhdet_tes!W149/RES_hhdet_fec!W149)</f>
        <v>0.8763996805411397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>
        <f>IF(RES_hhdet_tes!O153=0,"",RES_hhdet_tes!O153/RES_hhdet_fec!O153)</f>
        <v>0.66084749393233233</v>
      </c>
      <c r="P153" s="112">
        <f>IF(RES_hhdet_tes!P153=0,"",RES_hhdet_tes!P153/RES_hhdet_fec!P153)</f>
        <v>0.67039574139120617</v>
      </c>
      <c r="Q153" s="112">
        <f>IF(RES_hhdet_tes!Q153=0,"",RES_hhdet_tes!Q153/RES_hhdet_fec!Q153)</f>
        <v>0.68398586822250118</v>
      </c>
      <c r="R153" s="112">
        <f>IF(RES_hhdet_tes!R153=0,"",RES_hhdet_tes!R153/RES_hhdet_fec!R153)</f>
        <v>0.69661305908903903</v>
      </c>
      <c r="S153" s="112">
        <f>IF(RES_hhdet_tes!S153=0,"",RES_hhdet_tes!S153/RES_hhdet_fec!S153)</f>
        <v>0.70833895016195891</v>
      </c>
      <c r="T153" s="112">
        <f>IF(RES_hhdet_tes!T153=0,"",RES_hhdet_tes!T153/RES_hhdet_fec!T153)</f>
        <v>0.71812328305454487</v>
      </c>
      <c r="U153" s="112">
        <f>IF(RES_hhdet_tes!U153=0,"",RES_hhdet_tes!U153/RES_hhdet_fec!U153)</f>
        <v>0.72883130190816048</v>
      </c>
      <c r="V153" s="112">
        <f>IF(RES_hhdet_tes!V153=0,"",RES_hhdet_tes!V153/RES_hhdet_fec!V153)</f>
        <v>0.74000810569054143</v>
      </c>
      <c r="W153" s="112">
        <f>IF(RES_hhdet_tes!W153=0,"",RES_hhdet_tes!W153/RES_hhdet_fec!W153)</f>
        <v>0.75357606280820777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>
        <f>IF(RES_hhdet_tes!O157=0,"",RES_hhdet_tes!O157/RES_hhdet_fec!O157)</f>
        <v>0.68438471577755755</v>
      </c>
      <c r="P157" s="124">
        <f>IF(RES_hhdet_tes!P157=0,"",RES_hhdet_tes!P157/RES_hhdet_fec!P157)</f>
        <v>0.68641312692723389</v>
      </c>
      <c r="Q157" s="124">
        <f>IF(RES_hhdet_tes!Q157=0,"",RES_hhdet_tes!Q157/RES_hhdet_fec!Q157)</f>
        <v>0.65389295101387424</v>
      </c>
      <c r="R157" s="124">
        <f>IF(RES_hhdet_tes!R157=0,"",RES_hhdet_tes!R157/RES_hhdet_fec!R157)</f>
        <v>0.64327122352923605</v>
      </c>
      <c r="S157" s="124">
        <f>IF(RES_hhdet_tes!S157=0,"",RES_hhdet_tes!S157/RES_hhdet_fec!S157)</f>
        <v>0.6225998776694599</v>
      </c>
      <c r="T157" s="124">
        <f>IF(RES_hhdet_tes!T157=0,"",RES_hhdet_tes!T157/RES_hhdet_fec!T157)</f>
        <v>0.65122550094888232</v>
      </c>
      <c r="U157" s="124">
        <f>IF(RES_hhdet_tes!U157=0,"",RES_hhdet_tes!U157/RES_hhdet_fec!U157)</f>
        <v>0.66023723895950714</v>
      </c>
      <c r="V157" s="124">
        <f>IF(RES_hhdet_tes!V157=0,"",RES_hhdet_tes!V157/RES_hhdet_fec!V157)</f>
        <v>0.68953113038062552</v>
      </c>
      <c r="W157" s="124">
        <f>IF(RES_hhdet_tes!W157=0,"",RES_hhdet_tes!W157/RES_hhdet_fec!W157)</f>
        <v>0.73967134276968782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>
        <f>IF(RES_hhdet_tes!O158=0,"",RES_hhdet_tes!O158/RES_hhdet_fec!O158)</f>
        <v>0.5843232692101662</v>
      </c>
      <c r="P158" s="111">
        <f>IF(RES_hhdet_tes!P158=0,"",RES_hhdet_tes!P158/RES_hhdet_fec!P158)</f>
        <v>0.5843232692101662</v>
      </c>
      <c r="Q158" s="111">
        <f>IF(RES_hhdet_tes!Q158=0,"",RES_hhdet_tes!Q158/RES_hhdet_fec!Q158)</f>
        <v>0.58432326921016609</v>
      </c>
      <c r="R158" s="111">
        <f>IF(RES_hhdet_tes!R158=0,"",RES_hhdet_tes!R158/RES_hhdet_fec!R158)</f>
        <v>0.58536665754762385</v>
      </c>
      <c r="S158" s="111">
        <f>IF(RES_hhdet_tes!S158=0,"",RES_hhdet_tes!S158/RES_hhdet_fec!S158)</f>
        <v>0.58734227864547728</v>
      </c>
      <c r="T158" s="111">
        <f>IF(RES_hhdet_tes!T158=0,"",RES_hhdet_tes!T158/RES_hhdet_fec!T158)</f>
        <v>0.58954538875455098</v>
      </c>
      <c r="U158" s="111">
        <f>IF(RES_hhdet_tes!U158=0,"",RES_hhdet_tes!U158/RES_hhdet_fec!U158)</f>
        <v>0.59128007958153328</v>
      </c>
      <c r="V158" s="111">
        <f>IF(RES_hhdet_tes!V158=0,"",RES_hhdet_tes!V158/RES_hhdet_fec!V158)</f>
        <v>0.59249273814102721</v>
      </c>
      <c r="W158" s="111">
        <f>IF(RES_hhdet_tes!W158=0,"",RES_hhdet_tes!W158/RES_hhdet_fec!W158)</f>
        <v>0.59495402670080655</v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>
        <f>IF(RES_hhdet_tes!O159=0,"",RES_hhdet_tes!O159/RES_hhdet_fec!O159)</f>
        <v>0.7706062652387542</v>
      </c>
      <c r="P159" s="45">
        <f>IF(RES_hhdet_tes!P159=0,"",RES_hhdet_tes!P159/RES_hhdet_fec!P159)</f>
        <v>0.77375377472179652</v>
      </c>
      <c r="Q159" s="45">
        <f>IF(RES_hhdet_tes!Q159=0,"",RES_hhdet_tes!Q159/RES_hhdet_fec!Q159)</f>
        <v>0.77680663317760057</v>
      </c>
      <c r="R159" s="45">
        <f>IF(RES_hhdet_tes!R159=0,"",RES_hhdet_tes!R159/RES_hhdet_fec!R159)</f>
        <v>0.78399253286969794</v>
      </c>
      <c r="S159" s="45">
        <f>IF(RES_hhdet_tes!S159=0,"",RES_hhdet_tes!S159/RES_hhdet_fec!S159)</f>
        <v>0.7924723409032689</v>
      </c>
      <c r="T159" s="45">
        <f>IF(RES_hhdet_tes!T159=0,"",RES_hhdet_tes!T159/RES_hhdet_fec!T159)</f>
        <v>0.80113014974532715</v>
      </c>
      <c r="U159" s="45">
        <f>IF(RES_hhdet_tes!U159=0,"",RES_hhdet_tes!U159/RES_hhdet_fec!U159)</f>
        <v>0.81885049456512216</v>
      </c>
      <c r="V159" s="45">
        <f>IF(RES_hhdet_tes!V159=0,"",RES_hhdet_tes!V159/RES_hhdet_fec!V159)</f>
        <v>0.83560636906852581</v>
      </c>
      <c r="W159" s="45">
        <f>IF(RES_hhdet_tes!W159=0,"",RES_hhdet_tes!W159/RES_hhdet_fec!W159)</f>
        <v>0.84999416111088011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0.62411405526157271</v>
      </c>
      <c r="C161" s="119">
        <f>IF(RES_hhdet_tes!C161=0,"",RES_hhdet_tes!C161/RES_hhdet_fec!C161)</f>
        <v>0.62728075015560714</v>
      </c>
      <c r="D161" s="119">
        <f>IF(RES_hhdet_tes!D161=0,"",RES_hhdet_tes!D161/RES_hhdet_fec!D161)</f>
        <v>0.63224187202826787</v>
      </c>
      <c r="E161" s="119">
        <f>IF(RES_hhdet_tes!E161=0,"",RES_hhdet_tes!E161/RES_hhdet_fec!E161)</f>
        <v>0.63936637686578612</v>
      </c>
      <c r="F161" s="119">
        <f>IF(RES_hhdet_tes!F161=0,"",RES_hhdet_tes!F161/RES_hhdet_fec!F161)</f>
        <v>0.6501072048709402</v>
      </c>
      <c r="G161" s="119">
        <f>IF(RES_hhdet_tes!G161=0,"",RES_hhdet_tes!G161/RES_hhdet_fec!G161)</f>
        <v>0.66256787725618271</v>
      </c>
      <c r="H161" s="119">
        <f>IF(RES_hhdet_tes!H161=0,"",RES_hhdet_tes!H161/RES_hhdet_fec!H161)</f>
        <v>0.67378455353996758</v>
      </c>
      <c r="I161" s="119">
        <f>IF(RES_hhdet_tes!I161=0,"",RES_hhdet_tes!I161/RES_hhdet_fec!I161)</f>
        <v>0.68223617377650725</v>
      </c>
      <c r="J161" s="119">
        <f>IF(RES_hhdet_tes!J161=0,"",RES_hhdet_tes!J161/RES_hhdet_fec!J161)</f>
        <v>0.68621090235039428</v>
      </c>
      <c r="K161" s="119">
        <f>IF(RES_hhdet_tes!K161=0,"",RES_hhdet_tes!K161/RES_hhdet_fec!K161)</f>
        <v>0.68760112987088451</v>
      </c>
      <c r="L161" s="119">
        <f>IF(RES_hhdet_tes!L161=0,"",RES_hhdet_tes!L161/RES_hhdet_fec!L161)</f>
        <v>0.68991348849265866</v>
      </c>
      <c r="M161" s="119">
        <f>IF(RES_hhdet_tes!M161=0,"",RES_hhdet_tes!M161/RES_hhdet_fec!M161)</f>
        <v>0.69102502154434498</v>
      </c>
      <c r="N161" s="119">
        <f>IF(RES_hhdet_tes!N161=0,"",RES_hhdet_tes!N161/RES_hhdet_fec!N161)</f>
        <v>0.69574972433740978</v>
      </c>
      <c r="O161" s="119">
        <f>IF(RES_hhdet_tes!O161=0,"",RES_hhdet_tes!O161/RES_hhdet_fec!O161)</f>
        <v>0.70117547796114754</v>
      </c>
      <c r="P161" s="119">
        <f>IF(RES_hhdet_tes!P161=0,"",RES_hhdet_tes!P161/RES_hhdet_fec!P161)</f>
        <v>0.71129836716029882</v>
      </c>
      <c r="Q161" s="119">
        <f>IF(RES_hhdet_tes!Q161=0,"",RES_hhdet_tes!Q161/RES_hhdet_fec!Q161)</f>
        <v>0.71880948024884694</v>
      </c>
      <c r="R161" s="119">
        <f>IF(RES_hhdet_tes!R161=0,"",RES_hhdet_tes!R161/RES_hhdet_fec!R161)</f>
        <v>0.72236384510031815</v>
      </c>
      <c r="S161" s="119">
        <f>IF(RES_hhdet_tes!S161=0,"",RES_hhdet_tes!S161/RES_hhdet_fec!S161)</f>
        <v>0.72753463727243228</v>
      </c>
      <c r="T161" s="119">
        <f>IF(RES_hhdet_tes!T161=0,"",RES_hhdet_tes!T161/RES_hhdet_fec!T161)</f>
        <v>0.73019103450982314</v>
      </c>
      <c r="U161" s="119">
        <f>IF(RES_hhdet_tes!U161=0,"",RES_hhdet_tes!U161/RES_hhdet_fec!U161)</f>
        <v>0.73818932156024653</v>
      </c>
      <c r="V161" s="119">
        <f>IF(RES_hhdet_tes!V161=0,"",RES_hhdet_tes!V161/RES_hhdet_fec!V161)</f>
        <v>0.75086086646204708</v>
      </c>
      <c r="W161" s="119">
        <f>IF(RES_hhdet_tes!W161=0,"",RES_hhdet_tes!W161/RES_hhdet_fec!W161)</f>
        <v>0.75699688858335057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0.6312337643479432</v>
      </c>
      <c r="C162" s="124">
        <f>IF(RES_hhdet_tes!C162=0,"",RES_hhdet_tes!C162/RES_hhdet_fec!C162)</f>
        <v>0.63438428392811985</v>
      </c>
      <c r="D162" s="124">
        <f>IF(RES_hhdet_tes!D162=0,"",RES_hhdet_tes!D162/RES_hhdet_fec!D162)</f>
        <v>0.63889987011259375</v>
      </c>
      <c r="E162" s="124">
        <f>IF(RES_hhdet_tes!E162=0,"",RES_hhdet_tes!E162/RES_hhdet_fec!E162)</f>
        <v>0.6463723422674118</v>
      </c>
      <c r="F162" s="124">
        <f>IF(RES_hhdet_tes!F162=0,"",RES_hhdet_tes!F162/RES_hhdet_fec!F162)</f>
        <v>0.65789295140488524</v>
      </c>
      <c r="G162" s="124">
        <f>IF(RES_hhdet_tes!G162=0,"",RES_hhdet_tes!G162/RES_hhdet_fec!G162)</f>
        <v>0.67030702083461924</v>
      </c>
      <c r="H162" s="124">
        <f>IF(RES_hhdet_tes!H162=0,"",RES_hhdet_tes!H162/RES_hhdet_fec!H162)</f>
        <v>0.67958704426019634</v>
      </c>
      <c r="I162" s="124">
        <f>IF(RES_hhdet_tes!I162=0,"",RES_hhdet_tes!I162/RES_hhdet_fec!I162)</f>
        <v>0.68557204673168848</v>
      </c>
      <c r="J162" s="124">
        <f>IF(RES_hhdet_tes!J162=0,"",RES_hhdet_tes!J162/RES_hhdet_fec!J162)</f>
        <v>0.6900267498456657</v>
      </c>
      <c r="K162" s="124">
        <f>IF(RES_hhdet_tes!K162=0,"",RES_hhdet_tes!K162/RES_hhdet_fec!K162)</f>
        <v>0.69295338839834053</v>
      </c>
      <c r="L162" s="124">
        <f>IF(RES_hhdet_tes!L162=0,"",RES_hhdet_tes!L162/RES_hhdet_fec!L162)</f>
        <v>0.69549762829571127</v>
      </c>
      <c r="M162" s="124">
        <f>IF(RES_hhdet_tes!M162=0,"",RES_hhdet_tes!M162/RES_hhdet_fec!M162)</f>
        <v>0.69828260882741899</v>
      </c>
      <c r="N162" s="124">
        <f>IF(RES_hhdet_tes!N162=0,"",RES_hhdet_tes!N162/RES_hhdet_fec!N162)</f>
        <v>0.70268696770367378</v>
      </c>
      <c r="O162" s="124">
        <f>IF(RES_hhdet_tes!O162=0,"",RES_hhdet_tes!O162/RES_hhdet_fec!O162)</f>
        <v>0.71026894523552919</v>
      </c>
      <c r="P162" s="124">
        <f>IF(RES_hhdet_tes!P162=0,"",RES_hhdet_tes!P162/RES_hhdet_fec!P162)</f>
        <v>0.7190883950702901</v>
      </c>
      <c r="Q162" s="124">
        <f>IF(RES_hhdet_tes!Q162=0,"",RES_hhdet_tes!Q162/RES_hhdet_fec!Q162)</f>
        <v>0.72497330046274022</v>
      </c>
      <c r="R162" s="124">
        <f>IF(RES_hhdet_tes!R162=0,"",RES_hhdet_tes!R162/RES_hhdet_fec!R162)</f>
        <v>0.72811943404751223</v>
      </c>
      <c r="S162" s="124">
        <f>IF(RES_hhdet_tes!S162=0,"",RES_hhdet_tes!S162/RES_hhdet_fec!S162)</f>
        <v>0.73320845862469142</v>
      </c>
      <c r="T162" s="124">
        <f>IF(RES_hhdet_tes!T162=0,"",RES_hhdet_tes!T162/RES_hhdet_fec!T162)</f>
        <v>0.73669276409355744</v>
      </c>
      <c r="U162" s="124">
        <f>IF(RES_hhdet_tes!U162=0,"",RES_hhdet_tes!U162/RES_hhdet_fec!U162)</f>
        <v>0.74534927087281977</v>
      </c>
      <c r="V162" s="124">
        <f>IF(RES_hhdet_tes!V162=0,"",RES_hhdet_tes!V162/RES_hhdet_fec!V162)</f>
        <v>0.75528328455829896</v>
      </c>
      <c r="W162" s="124">
        <f>IF(RES_hhdet_tes!W162=0,"",RES_hhdet_tes!W162/RES_hhdet_fec!W162)</f>
        <v>0.76128549276655688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0.6312337643479432</v>
      </c>
      <c r="C163" s="45">
        <f>IF(RES_hhdet_tes!C163=0,"",RES_hhdet_tes!C163/RES_hhdet_fec!C163)</f>
        <v>0.63438428392811985</v>
      </c>
      <c r="D163" s="45">
        <f>IF(RES_hhdet_tes!D163=0,"",RES_hhdet_tes!D163/RES_hhdet_fec!D163)</f>
        <v>0.63889987011259375</v>
      </c>
      <c r="E163" s="45">
        <f>IF(RES_hhdet_tes!E163=0,"",RES_hhdet_tes!E163/RES_hhdet_fec!E163)</f>
        <v>0.6463723422674118</v>
      </c>
      <c r="F163" s="45">
        <f>IF(RES_hhdet_tes!F163=0,"",RES_hhdet_tes!F163/RES_hhdet_fec!F163)</f>
        <v>0.65789295140488524</v>
      </c>
      <c r="G163" s="45">
        <f>IF(RES_hhdet_tes!G163=0,"",RES_hhdet_tes!G163/RES_hhdet_fec!G163)</f>
        <v>0.67030702083461924</v>
      </c>
      <c r="H163" s="45">
        <f>IF(RES_hhdet_tes!H163=0,"",RES_hhdet_tes!H163/RES_hhdet_fec!H163)</f>
        <v>0.67958704426019634</v>
      </c>
      <c r="I163" s="45">
        <f>IF(RES_hhdet_tes!I163=0,"",RES_hhdet_tes!I163/RES_hhdet_fec!I163)</f>
        <v>0.68557204673168848</v>
      </c>
      <c r="J163" s="45">
        <f>IF(RES_hhdet_tes!J163=0,"",RES_hhdet_tes!J163/RES_hhdet_fec!J163)</f>
        <v>0.6900267498456657</v>
      </c>
      <c r="K163" s="45">
        <f>IF(RES_hhdet_tes!K163=0,"",RES_hhdet_tes!K163/RES_hhdet_fec!K163)</f>
        <v>0.69295338839834053</v>
      </c>
      <c r="L163" s="45">
        <f>IF(RES_hhdet_tes!L163=0,"",RES_hhdet_tes!L163/RES_hhdet_fec!L163)</f>
        <v>0.69549762829571127</v>
      </c>
      <c r="M163" s="45">
        <f>IF(RES_hhdet_tes!M163=0,"",RES_hhdet_tes!M163/RES_hhdet_fec!M163)</f>
        <v>0.69828260882741899</v>
      </c>
      <c r="N163" s="45">
        <f>IF(RES_hhdet_tes!N163=0,"",RES_hhdet_tes!N163/RES_hhdet_fec!N163)</f>
        <v>0.70268696770367378</v>
      </c>
      <c r="O163" s="45">
        <f>IF(RES_hhdet_tes!O163=0,"",RES_hhdet_tes!O163/RES_hhdet_fec!O163)</f>
        <v>0.71026894523552919</v>
      </c>
      <c r="P163" s="45">
        <f>IF(RES_hhdet_tes!P163=0,"",RES_hhdet_tes!P163/RES_hhdet_fec!P163)</f>
        <v>0.7190883950702901</v>
      </c>
      <c r="Q163" s="45">
        <f>IF(RES_hhdet_tes!Q163=0,"",RES_hhdet_tes!Q163/RES_hhdet_fec!Q163)</f>
        <v>0.72497330046274022</v>
      </c>
      <c r="R163" s="45">
        <f>IF(RES_hhdet_tes!R163=0,"",RES_hhdet_tes!R163/RES_hhdet_fec!R163)</f>
        <v>0.72811943404751223</v>
      </c>
      <c r="S163" s="45">
        <f>IF(RES_hhdet_tes!S163=0,"",RES_hhdet_tes!S163/RES_hhdet_fec!S163)</f>
        <v>0.73320845862469142</v>
      </c>
      <c r="T163" s="45">
        <f>IF(RES_hhdet_tes!T163=0,"",RES_hhdet_tes!T163/RES_hhdet_fec!T163)</f>
        <v>0.73669276409355744</v>
      </c>
      <c r="U163" s="45">
        <f>IF(RES_hhdet_tes!U163=0,"",RES_hhdet_tes!U163/RES_hhdet_fec!U163)</f>
        <v>0.74534927087281977</v>
      </c>
      <c r="V163" s="45">
        <f>IF(RES_hhdet_tes!V163=0,"",RES_hhdet_tes!V163/RES_hhdet_fec!V163)</f>
        <v>0.75528328455829896</v>
      </c>
      <c r="W163" s="45">
        <f>IF(RES_hhdet_tes!W163=0,"",RES_hhdet_tes!W163/RES_hhdet_fec!W163)</f>
        <v>0.76128549276655688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1.9787424596204706</v>
      </c>
      <c r="C164" s="124">
        <f>IF(RES_hhdet_tes!C164=0,"",RES_hhdet_tes!C164/RES_hhdet_fec!C164)</f>
        <v>1.9787424596204704</v>
      </c>
      <c r="D164" s="124">
        <f>IF(RES_hhdet_tes!D164=0,"",RES_hhdet_tes!D164/RES_hhdet_fec!D164)</f>
        <v>1.9787424596204704</v>
      </c>
      <c r="E164" s="124">
        <f>IF(RES_hhdet_tes!E164=0,"",RES_hhdet_tes!E164/RES_hhdet_fec!E164)</f>
        <v>2.3329377753039688</v>
      </c>
      <c r="F164" s="124">
        <f>IF(RES_hhdet_tes!F164=0,"",RES_hhdet_tes!F164/RES_hhdet_fec!F164)</f>
        <v>2.914778614531496</v>
      </c>
      <c r="G164" s="124">
        <f>IF(RES_hhdet_tes!G164=0,"",RES_hhdet_tes!G164/RES_hhdet_fec!G164)</f>
        <v>3.0039939031664273</v>
      </c>
      <c r="H164" s="124">
        <f>IF(RES_hhdet_tes!H164=0,"",RES_hhdet_tes!H164/RES_hhdet_fec!H164)</f>
        <v>3.091201442253972</v>
      </c>
      <c r="I164" s="124">
        <f>IF(RES_hhdet_tes!I164=0,"",RES_hhdet_tes!I164/RES_hhdet_fec!I164)</f>
        <v>3.175508787850291</v>
      </c>
      <c r="J164" s="124">
        <f>IF(RES_hhdet_tes!J164=0,"",RES_hhdet_tes!J164/RES_hhdet_fec!J164)</f>
        <v>3.25135327339438</v>
      </c>
      <c r="K164" s="124">
        <f>IF(RES_hhdet_tes!K164=0,"",RES_hhdet_tes!K164/RES_hhdet_fec!K164)</f>
        <v>3.3113247731631752</v>
      </c>
      <c r="L164" s="124">
        <f>IF(RES_hhdet_tes!L164=0,"",RES_hhdet_tes!L164/RES_hhdet_fec!L164)</f>
        <v>3.3674087305327252</v>
      </c>
      <c r="M164" s="124">
        <f>IF(RES_hhdet_tes!M164=0,"",RES_hhdet_tes!M164/RES_hhdet_fec!M164)</f>
        <v>3.4151202775957246</v>
      </c>
      <c r="N164" s="124">
        <f>IF(RES_hhdet_tes!N164=0,"",RES_hhdet_tes!N164/RES_hhdet_fec!N164)</f>
        <v>3.4777118713044177</v>
      </c>
      <c r="O164" s="124">
        <f>IF(RES_hhdet_tes!O164=0,"",RES_hhdet_tes!O164/RES_hhdet_fec!O164)</f>
        <v>3.5928944522589497</v>
      </c>
      <c r="P164" s="124">
        <f>IF(RES_hhdet_tes!P164=0,"",RES_hhdet_tes!P164/RES_hhdet_fec!P164)</f>
        <v>3.83475139410444</v>
      </c>
      <c r="Q164" s="124">
        <f>IF(RES_hhdet_tes!Q164=0,"",RES_hhdet_tes!Q164/RES_hhdet_fec!Q164)</f>
        <v>4.058672520287729</v>
      </c>
      <c r="R164" s="124">
        <f>IF(RES_hhdet_tes!R164=0,"",RES_hhdet_tes!R164/RES_hhdet_fec!R164)</f>
        <v>4.2224006296361614</v>
      </c>
      <c r="S164" s="124">
        <f>IF(RES_hhdet_tes!S164=0,"",RES_hhdet_tes!S164/RES_hhdet_fec!S164)</f>
        <v>4.3149850296536201</v>
      </c>
      <c r="T164" s="124">
        <f>IF(RES_hhdet_tes!T164=0,"",RES_hhdet_tes!T164/RES_hhdet_fec!T164)</f>
        <v>4.3784466938353432</v>
      </c>
      <c r="U164" s="124">
        <f>IF(RES_hhdet_tes!U164=0,"",RES_hhdet_tes!U164/RES_hhdet_fec!U164)</f>
        <v>4.4296425177531518</v>
      </c>
      <c r="V164" s="124">
        <f>IF(RES_hhdet_tes!V164=0,"",RES_hhdet_tes!V164/RES_hhdet_fec!V164)</f>
        <v>4.4868744422051678</v>
      </c>
      <c r="W164" s="124">
        <f>IF(RES_hhdet_tes!W164=0,"",RES_hhdet_tes!W164/RES_hhdet_fec!W164)</f>
        <v>4.5575705887046736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1.9787424596204706</v>
      </c>
      <c r="C165" s="111">
        <f>IF(RES_hhdet_tes!C165=0,"",RES_hhdet_tes!C165/RES_hhdet_fec!C165)</f>
        <v>1.9787424596204704</v>
      </c>
      <c r="D165" s="111">
        <f>IF(RES_hhdet_tes!D165=0,"",RES_hhdet_tes!D165/RES_hhdet_fec!D165)</f>
        <v>1.9787424596204704</v>
      </c>
      <c r="E165" s="111">
        <f>IF(RES_hhdet_tes!E165=0,"",RES_hhdet_tes!E165/RES_hhdet_fec!E165)</f>
        <v>2.3329377753039688</v>
      </c>
      <c r="F165" s="111">
        <f>IF(RES_hhdet_tes!F165=0,"",RES_hhdet_tes!F165/RES_hhdet_fec!F165)</f>
        <v>2.914778614531496</v>
      </c>
      <c r="G165" s="111">
        <f>IF(RES_hhdet_tes!G165=0,"",RES_hhdet_tes!G165/RES_hhdet_fec!G165)</f>
        <v>3.0039939031664273</v>
      </c>
      <c r="H165" s="111">
        <f>IF(RES_hhdet_tes!H165=0,"",RES_hhdet_tes!H165/RES_hhdet_fec!H165)</f>
        <v>3.091201442253972</v>
      </c>
      <c r="I165" s="111">
        <f>IF(RES_hhdet_tes!I165=0,"",RES_hhdet_tes!I165/RES_hhdet_fec!I165)</f>
        <v>3.175508787850291</v>
      </c>
      <c r="J165" s="111">
        <f>IF(RES_hhdet_tes!J165=0,"",RES_hhdet_tes!J165/RES_hhdet_fec!J165)</f>
        <v>3.25135327339438</v>
      </c>
      <c r="K165" s="111">
        <f>IF(RES_hhdet_tes!K165=0,"",RES_hhdet_tes!K165/RES_hhdet_fec!K165)</f>
        <v>3.3113247731631752</v>
      </c>
      <c r="L165" s="111">
        <f>IF(RES_hhdet_tes!L165=0,"",RES_hhdet_tes!L165/RES_hhdet_fec!L165)</f>
        <v>3.3674087305327252</v>
      </c>
      <c r="M165" s="111">
        <f>IF(RES_hhdet_tes!M165=0,"",RES_hhdet_tes!M165/RES_hhdet_fec!M165)</f>
        <v>3.4151202775957246</v>
      </c>
      <c r="N165" s="111">
        <f>IF(RES_hhdet_tes!N165=0,"",RES_hhdet_tes!N165/RES_hhdet_fec!N165)</f>
        <v>3.4777118713044177</v>
      </c>
      <c r="O165" s="111">
        <f>IF(RES_hhdet_tes!O165=0,"",RES_hhdet_tes!O165/RES_hhdet_fec!O165)</f>
        <v>3.5928944522589497</v>
      </c>
      <c r="P165" s="111">
        <f>IF(RES_hhdet_tes!P165=0,"",RES_hhdet_tes!P165/RES_hhdet_fec!P165)</f>
        <v>3.83475139410444</v>
      </c>
      <c r="Q165" s="111">
        <f>IF(RES_hhdet_tes!Q165=0,"",RES_hhdet_tes!Q165/RES_hhdet_fec!Q165)</f>
        <v>4.058672520287729</v>
      </c>
      <c r="R165" s="111">
        <f>IF(RES_hhdet_tes!R165=0,"",RES_hhdet_tes!R165/RES_hhdet_fec!R165)</f>
        <v>4.2224006296361614</v>
      </c>
      <c r="S165" s="111">
        <f>IF(RES_hhdet_tes!S165=0,"",RES_hhdet_tes!S165/RES_hhdet_fec!S165)</f>
        <v>4.3149850296536201</v>
      </c>
      <c r="T165" s="111">
        <f>IF(RES_hhdet_tes!T165=0,"",RES_hhdet_tes!T165/RES_hhdet_fec!T165)</f>
        <v>4.3784466938353432</v>
      </c>
      <c r="U165" s="111">
        <f>IF(RES_hhdet_tes!U165=0,"",RES_hhdet_tes!U165/RES_hhdet_fec!U165)</f>
        <v>4.4296425177531518</v>
      </c>
      <c r="V165" s="111">
        <f>IF(RES_hhdet_tes!V165=0,"",RES_hhdet_tes!V165/RES_hhdet_fec!V165)</f>
        <v>4.4868744422051678</v>
      </c>
      <c r="W165" s="111">
        <f>IF(RES_hhdet_tes!W165=0,"",RES_hhdet_tes!W165/RES_hhdet_fec!W165)</f>
        <v>4.5575705887046736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0.58211461669237552</v>
      </c>
      <c r="C166" s="124">
        <f>IF(RES_hhdet_tes!C166=0,"",RES_hhdet_tes!C166/RES_hhdet_fec!C166)</f>
        <v>0.58591083566979774</v>
      </c>
      <c r="D166" s="124">
        <f>IF(RES_hhdet_tes!D166=0,"",RES_hhdet_tes!D166/RES_hhdet_fec!D166)</f>
        <v>0.589559889853011</v>
      </c>
      <c r="E166" s="124">
        <f>IF(RES_hhdet_tes!E166=0,"",RES_hhdet_tes!E166/RES_hhdet_fec!E166)</f>
        <v>0.59555678191115535</v>
      </c>
      <c r="F166" s="124">
        <f>IF(RES_hhdet_tes!F166=0,"",RES_hhdet_tes!F166/RES_hhdet_fec!F166)</f>
        <v>0.60310872023270001</v>
      </c>
      <c r="G166" s="124">
        <f>IF(RES_hhdet_tes!G166=0,"",RES_hhdet_tes!G166/RES_hhdet_fec!G166)</f>
        <v>0.60892937784022061</v>
      </c>
      <c r="H166" s="124">
        <f>IF(RES_hhdet_tes!H166=0,"",RES_hhdet_tes!H166/RES_hhdet_fec!H166)</f>
        <v>0.61312938218302504</v>
      </c>
      <c r="I166" s="124">
        <f>IF(RES_hhdet_tes!I166=0,"",RES_hhdet_tes!I166/RES_hhdet_fec!I166)</f>
        <v>0.61532458251624411</v>
      </c>
      <c r="J166" s="124">
        <f>IF(RES_hhdet_tes!J166=0,"",RES_hhdet_tes!J166/RES_hhdet_fec!J166)</f>
        <v>0.61707091856182072</v>
      </c>
      <c r="K166" s="124">
        <f>IF(RES_hhdet_tes!K166=0,"",RES_hhdet_tes!K166/RES_hhdet_fec!K166)</f>
        <v>0.61836867974380905</v>
      </c>
      <c r="L166" s="124">
        <f>IF(RES_hhdet_tes!L166=0,"",RES_hhdet_tes!L166/RES_hhdet_fec!L166)</f>
        <v>0.61991578414528448</v>
      </c>
      <c r="M166" s="124">
        <f>IF(RES_hhdet_tes!M166=0,"",RES_hhdet_tes!M166/RES_hhdet_fec!M166)</f>
        <v>0.62259292643889907</v>
      </c>
      <c r="N166" s="124">
        <f>IF(RES_hhdet_tes!N166=0,"",RES_hhdet_tes!N166/RES_hhdet_fec!N166)</f>
        <v>0.62773674642972332</v>
      </c>
      <c r="O166" s="124">
        <f>IF(RES_hhdet_tes!O166=0,"",RES_hhdet_tes!O166/RES_hhdet_fec!O166)</f>
        <v>0.63716542095989759</v>
      </c>
      <c r="P166" s="124">
        <f>IF(RES_hhdet_tes!P166=0,"",RES_hhdet_tes!P166/RES_hhdet_fec!P166)</f>
        <v>0.64975502047808675</v>
      </c>
      <c r="Q166" s="124">
        <f>IF(RES_hhdet_tes!Q166=0,"",RES_hhdet_tes!Q166/RES_hhdet_fec!Q166)</f>
        <v>0.66114705345814884</v>
      </c>
      <c r="R166" s="124">
        <f>IF(RES_hhdet_tes!R166=0,"",RES_hhdet_tes!R166/RES_hhdet_fec!R166)</f>
        <v>0.67019758944337082</v>
      </c>
      <c r="S166" s="124">
        <f>IF(RES_hhdet_tes!S166=0,"",RES_hhdet_tes!S166/RES_hhdet_fec!S166)</f>
        <v>0.68003413347318964</v>
      </c>
      <c r="T166" s="124">
        <f>IF(RES_hhdet_tes!T166=0,"",RES_hhdet_tes!T166/RES_hhdet_fec!T166)</f>
        <v>0.68973657152175227</v>
      </c>
      <c r="U166" s="124">
        <f>IF(RES_hhdet_tes!U166=0,"",RES_hhdet_tes!U166/RES_hhdet_fec!U166)</f>
        <v>0.70412727111317785</v>
      </c>
      <c r="V166" s="124">
        <f>IF(RES_hhdet_tes!V166=0,"",RES_hhdet_tes!V166/RES_hhdet_fec!V166)</f>
        <v>0.72119208482991581</v>
      </c>
      <c r="W166" s="124">
        <f>IF(RES_hhdet_tes!W166=0,"",RES_hhdet_tes!W166/RES_hhdet_fec!W166)</f>
        <v>0.73773305527554833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0.52177786197639409</v>
      </c>
      <c r="C167" s="111">
        <f>IF(RES_hhdet_tes!C167=0,"",RES_hhdet_tes!C167/RES_hhdet_fec!C167)</f>
        <v>0.52552365740675422</v>
      </c>
      <c r="D167" s="111">
        <f>IF(RES_hhdet_tes!D167=0,"",RES_hhdet_tes!D167/RES_hhdet_fec!D167)</f>
        <v>0.52895714356928714</v>
      </c>
      <c r="E167" s="111">
        <f>IF(RES_hhdet_tes!E167=0,"",RES_hhdet_tes!E167/RES_hhdet_fec!E167)</f>
        <v>0.53146541157736815</v>
      </c>
      <c r="F167" s="111">
        <f>IF(RES_hhdet_tes!F167=0,"",RES_hhdet_tes!F167/RES_hhdet_fec!F167)</f>
        <v>0.53436321288494992</v>
      </c>
      <c r="G167" s="111">
        <f>IF(RES_hhdet_tes!G167=0,"",RES_hhdet_tes!G167/RES_hhdet_fec!G167)</f>
        <v>0.54128082219896012</v>
      </c>
      <c r="H167" s="111">
        <f>IF(RES_hhdet_tes!H167=0,"",RES_hhdet_tes!H167/RES_hhdet_fec!H167)</f>
        <v>0.54944079515890909</v>
      </c>
      <c r="I167" s="111">
        <f>IF(RES_hhdet_tes!I167=0,"",RES_hhdet_tes!I167/RES_hhdet_fec!I167)</f>
        <v>0.55527746972553327</v>
      </c>
      <c r="J167" s="111">
        <f>IF(RES_hhdet_tes!J167=0,"",RES_hhdet_tes!J167/RES_hhdet_fec!J167)</f>
        <v>0.55719312680295308</v>
      </c>
      <c r="K167" s="111">
        <f>IF(RES_hhdet_tes!K167=0,"",RES_hhdet_tes!K167/RES_hhdet_fec!K167)</f>
        <v>0.56814805297482307</v>
      </c>
      <c r="L167" s="111">
        <f>IF(RES_hhdet_tes!L167=0,"",RES_hhdet_tes!L167/RES_hhdet_fec!L167)</f>
        <v>0.57288087954630218</v>
      </c>
      <c r="M167" s="111">
        <f>IF(RES_hhdet_tes!M167=0,"",RES_hhdet_tes!M167/RES_hhdet_fec!M167)</f>
        <v>0.57864371012245708</v>
      </c>
      <c r="N167" s="111">
        <f>IF(RES_hhdet_tes!N167=0,"",RES_hhdet_tes!N167/RES_hhdet_fec!N167)</f>
        <v>0.5844178588177622</v>
      </c>
      <c r="O167" s="111">
        <f>IF(RES_hhdet_tes!O167=0,"",RES_hhdet_tes!O167/RES_hhdet_fec!O167)</f>
        <v>0.5949488818095926</v>
      </c>
      <c r="P167" s="111">
        <f>IF(RES_hhdet_tes!P167=0,"",RES_hhdet_tes!P167/RES_hhdet_fec!P167)</f>
        <v>0.60831867420159147</v>
      </c>
      <c r="Q167" s="111">
        <f>IF(RES_hhdet_tes!Q167=0,"",RES_hhdet_tes!Q167/RES_hhdet_fec!Q167)</f>
        <v>0.62871779481950307</v>
      </c>
      <c r="R167" s="111">
        <f>IF(RES_hhdet_tes!R167=0,"",RES_hhdet_tes!R167/RES_hhdet_fec!R167)</f>
        <v>0.66353795370353308</v>
      </c>
      <c r="S167" s="111">
        <f>IF(RES_hhdet_tes!S167=0,"",RES_hhdet_tes!S167/RES_hhdet_fec!S167)</f>
        <v>0.72766964484105379</v>
      </c>
      <c r="T167" s="111">
        <f>IF(RES_hhdet_tes!T167=0,"",RES_hhdet_tes!T167/RES_hhdet_fec!T167)</f>
        <v>0.76387514045048599</v>
      </c>
      <c r="U167" s="111">
        <f>IF(RES_hhdet_tes!U167=0,"",RES_hhdet_tes!U167/RES_hhdet_fec!U167)</f>
        <v>0.80623275046767218</v>
      </c>
      <c r="V167" s="111">
        <f>IF(RES_hhdet_tes!V167=0,"",RES_hhdet_tes!V167/RES_hhdet_fec!V167)</f>
        <v>0.83894801672548847</v>
      </c>
      <c r="W167" s="111">
        <f>IF(RES_hhdet_tes!W167=0,"",RES_hhdet_tes!W167/RES_hhdet_fec!W167)</f>
        <v>0.85851709074756177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0.58456302397247817</v>
      </c>
      <c r="C171" s="112">
        <f>IF(RES_hhdet_tes!C171=0,"",RES_hhdet_tes!C171/RES_hhdet_fec!C171)</f>
        <v>0.58811489479583545</v>
      </c>
      <c r="D171" s="112">
        <f>IF(RES_hhdet_tes!D171=0,"",RES_hhdet_tes!D171/RES_hhdet_fec!D171)</f>
        <v>0.5924669028999654</v>
      </c>
      <c r="E171" s="112">
        <f>IF(RES_hhdet_tes!E171=0,"",RES_hhdet_tes!E171/RES_hhdet_fec!E171)</f>
        <v>0.59799397399411569</v>
      </c>
      <c r="F171" s="112">
        <f>IF(RES_hhdet_tes!F171=0,"",RES_hhdet_tes!F171/RES_hhdet_fec!F171)</f>
        <v>0.60437897242443872</v>
      </c>
      <c r="G171" s="112">
        <f>IF(RES_hhdet_tes!G171=0,"",RES_hhdet_tes!G171/RES_hhdet_fec!G171)</f>
        <v>0.60987419757530859</v>
      </c>
      <c r="H171" s="112">
        <f>IF(RES_hhdet_tes!H171=0,"",RES_hhdet_tes!H171/RES_hhdet_fec!H171)</f>
        <v>0.61370661234535517</v>
      </c>
      <c r="I171" s="112">
        <f>IF(RES_hhdet_tes!I171=0,"",RES_hhdet_tes!I171/RES_hhdet_fec!I171)</f>
        <v>0.61582111413173268</v>
      </c>
      <c r="J171" s="112">
        <f>IF(RES_hhdet_tes!J171=0,"",RES_hhdet_tes!J171/RES_hhdet_fec!J171)</f>
        <v>0.61741384271240785</v>
      </c>
      <c r="K171" s="112">
        <f>IF(RES_hhdet_tes!K171=0,"",RES_hhdet_tes!K171/RES_hhdet_fec!K171)</f>
        <v>0.61882744013129942</v>
      </c>
      <c r="L171" s="112">
        <f>IF(RES_hhdet_tes!L171=0,"",RES_hhdet_tes!L171/RES_hhdet_fec!L171)</f>
        <v>0.62051672635582855</v>
      </c>
      <c r="M171" s="112">
        <f>IF(RES_hhdet_tes!M171=0,"",RES_hhdet_tes!M171/RES_hhdet_fec!M171)</f>
        <v>0.62316863839281411</v>
      </c>
      <c r="N171" s="112">
        <f>IF(RES_hhdet_tes!N171=0,"",RES_hhdet_tes!N171/RES_hhdet_fec!N171)</f>
        <v>0.62824555375036295</v>
      </c>
      <c r="O171" s="112">
        <f>IF(RES_hhdet_tes!O171=0,"",RES_hhdet_tes!O171/RES_hhdet_fec!O171)</f>
        <v>0.63761737284636544</v>
      </c>
      <c r="P171" s="112">
        <f>IF(RES_hhdet_tes!P171=0,"",RES_hhdet_tes!P171/RES_hhdet_fec!P171)</f>
        <v>0.65009849742578207</v>
      </c>
      <c r="Q171" s="112">
        <f>IF(RES_hhdet_tes!Q171=0,"",RES_hhdet_tes!Q171/RES_hhdet_fec!Q171)</f>
        <v>0.66138769114275497</v>
      </c>
      <c r="R171" s="112">
        <f>IF(RES_hhdet_tes!R171=0,"",RES_hhdet_tes!R171/RES_hhdet_fec!R171)</f>
        <v>0.67024477908430546</v>
      </c>
      <c r="S171" s="112">
        <f>IF(RES_hhdet_tes!S171=0,"",RES_hhdet_tes!S171/RES_hhdet_fec!S171)</f>
        <v>0.67970753268757078</v>
      </c>
      <c r="T171" s="112">
        <f>IF(RES_hhdet_tes!T171=0,"",RES_hhdet_tes!T171/RES_hhdet_fec!T171)</f>
        <v>0.68923956724000524</v>
      </c>
      <c r="U171" s="112">
        <f>IF(RES_hhdet_tes!U171=0,"",RES_hhdet_tes!U171/RES_hhdet_fec!U171)</f>
        <v>0.7033785781359595</v>
      </c>
      <c r="V171" s="112">
        <f>IF(RES_hhdet_tes!V171=0,"",RES_hhdet_tes!V171/RES_hhdet_fec!V171)</f>
        <v>0.72026346023856791</v>
      </c>
      <c r="W171" s="112">
        <f>IF(RES_hhdet_tes!W171=0,"",RES_hhdet_tes!W171/RES_hhdet_fec!W171)</f>
        <v>0.73656635606965959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0.5773859897981336</v>
      </c>
      <c r="C175" s="124">
        <f>IF(RES_hhdet_tes!C175=0,"",RES_hhdet_tes!C175/RES_hhdet_fec!C175)</f>
        <v>0.5799943503540953</v>
      </c>
      <c r="D175" s="124">
        <f>IF(RES_hhdet_tes!D175=0,"",RES_hhdet_tes!D175/RES_hhdet_fec!D175)</f>
        <v>0.57935606143915452</v>
      </c>
      <c r="E175" s="124">
        <f>IF(RES_hhdet_tes!E175=0,"",RES_hhdet_tes!E175/RES_hhdet_fec!E175)</f>
        <v>0.59099966161409101</v>
      </c>
      <c r="F175" s="124">
        <f>IF(RES_hhdet_tes!F175=0,"",RES_hhdet_tes!F175/RES_hhdet_fec!F175)</f>
        <v>0.62170035889684583</v>
      </c>
      <c r="G175" s="124">
        <f>IF(RES_hhdet_tes!G175=0,"",RES_hhdet_tes!G175/RES_hhdet_fec!G175)</f>
        <v>0.62806819278061354</v>
      </c>
      <c r="H175" s="124">
        <f>IF(RES_hhdet_tes!H175=0,"",RES_hhdet_tes!H175/RES_hhdet_fec!H175)</f>
        <v>0.66099253008150727</v>
      </c>
      <c r="I175" s="124">
        <f>IF(RES_hhdet_tes!I175=0,"",RES_hhdet_tes!I175/RES_hhdet_fec!I175)</f>
        <v>0.69474413095733345</v>
      </c>
      <c r="J175" s="124">
        <f>IF(RES_hhdet_tes!J175=0,"",RES_hhdet_tes!J175/RES_hhdet_fec!J175)</f>
        <v>0.7010806219097343</v>
      </c>
      <c r="K175" s="124">
        <f>IF(RES_hhdet_tes!K175=0,"",RES_hhdet_tes!K175/RES_hhdet_fec!K175)</f>
        <v>0.68730608919823144</v>
      </c>
      <c r="L175" s="124">
        <f>IF(RES_hhdet_tes!L175=0,"",RES_hhdet_tes!L175/RES_hhdet_fec!L175)</f>
        <v>0.66517762123203372</v>
      </c>
      <c r="M175" s="124">
        <f>IF(RES_hhdet_tes!M175=0,"",RES_hhdet_tes!M175/RES_hhdet_fec!M175)</f>
        <v>0.6603643203636459</v>
      </c>
      <c r="N175" s="124">
        <f>IF(RES_hhdet_tes!N175=0,"",RES_hhdet_tes!N175/RES_hhdet_fec!N175)</f>
        <v>0.66017711401769397</v>
      </c>
      <c r="O175" s="124">
        <f>IF(RES_hhdet_tes!O175=0,"",RES_hhdet_tes!O175/RES_hhdet_fec!O175)</f>
        <v>0.66594791627764982</v>
      </c>
      <c r="P175" s="124">
        <f>IF(RES_hhdet_tes!P175=0,"",RES_hhdet_tes!P175/RES_hhdet_fec!P175)</f>
        <v>0.66990948233011161</v>
      </c>
      <c r="Q175" s="124">
        <f>IF(RES_hhdet_tes!Q175=0,"",RES_hhdet_tes!Q175/RES_hhdet_fec!Q175)</f>
        <v>0.65625730393641424</v>
      </c>
      <c r="R175" s="124">
        <f>IF(RES_hhdet_tes!R175=0,"",RES_hhdet_tes!R175/RES_hhdet_fec!R175)</f>
        <v>0.64908146045483495</v>
      </c>
      <c r="S175" s="124">
        <f>IF(RES_hhdet_tes!S175=0,"",RES_hhdet_tes!S175/RES_hhdet_fec!S175)</f>
        <v>0.62984841692345239</v>
      </c>
      <c r="T175" s="124">
        <f>IF(RES_hhdet_tes!T175=0,"",RES_hhdet_tes!T175/RES_hhdet_fec!T175)</f>
        <v>0.66230841120546713</v>
      </c>
      <c r="U175" s="124">
        <f>IF(RES_hhdet_tes!U175=0,"",RES_hhdet_tes!U175/RES_hhdet_fec!U175)</f>
        <v>0.66012256486704857</v>
      </c>
      <c r="V175" s="124">
        <f>IF(RES_hhdet_tes!V175=0,"",RES_hhdet_tes!V175/RES_hhdet_fec!V175)</f>
        <v>0.67724317112284438</v>
      </c>
      <c r="W175" s="124">
        <f>IF(RES_hhdet_tes!W175=0,"",RES_hhdet_tes!W175/RES_hhdet_fec!W175)</f>
        <v>0.70934502158624246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0.57053142652158806</v>
      </c>
      <c r="C176" s="111">
        <f>IF(RES_hhdet_tes!C176=0,"",RES_hhdet_tes!C176/RES_hhdet_fec!C176)</f>
        <v>0.57163498704986437</v>
      </c>
      <c r="D176" s="111">
        <f>IF(RES_hhdet_tes!D176=0,"",RES_hhdet_tes!D176/RES_hhdet_fec!D176)</f>
        <v>0.5728745878878464</v>
      </c>
      <c r="E176" s="111">
        <f>IF(RES_hhdet_tes!E176=0,"",RES_hhdet_tes!E176/RES_hhdet_fec!E176)</f>
        <v>0.57436680389416483</v>
      </c>
      <c r="F176" s="111">
        <f>IF(RES_hhdet_tes!F176=0,"",RES_hhdet_tes!F176/RES_hhdet_fec!F176)</f>
        <v>0.57610122262114039</v>
      </c>
      <c r="G176" s="111">
        <f>IF(RES_hhdet_tes!G176=0,"",RES_hhdet_tes!G176/RES_hhdet_fec!G176)</f>
        <v>0.57806464410981195</v>
      </c>
      <c r="H176" s="111">
        <f>IF(RES_hhdet_tes!H176=0,"",RES_hhdet_tes!H176/RES_hhdet_fec!H176)</f>
        <v>0.57942033869668907</v>
      </c>
      <c r="I176" s="111">
        <f>IF(RES_hhdet_tes!I176=0,"",RES_hhdet_tes!I176/RES_hhdet_fec!I176)</f>
        <v>0.57998754427202925</v>
      </c>
      <c r="J176" s="111">
        <f>IF(RES_hhdet_tes!J176=0,"",RES_hhdet_tes!J176/RES_hhdet_fec!J176)</f>
        <v>0.58055443627967795</v>
      </c>
      <c r="K176" s="111">
        <f>IF(RES_hhdet_tes!K176=0,"",RES_hhdet_tes!K176/RES_hhdet_fec!K176)</f>
        <v>0.58166729244850324</v>
      </c>
      <c r="L176" s="111">
        <f>IF(RES_hhdet_tes!L176=0,"",RES_hhdet_tes!L176/RES_hhdet_fec!L176)</f>
        <v>0.58246720184281531</v>
      </c>
      <c r="M176" s="111">
        <f>IF(RES_hhdet_tes!M176=0,"",RES_hhdet_tes!M176/RES_hhdet_fec!M176)</f>
        <v>0.58308608085277913</v>
      </c>
      <c r="N176" s="111">
        <f>IF(RES_hhdet_tes!N176=0,"",RES_hhdet_tes!N176/RES_hhdet_fec!N176)</f>
        <v>0.58351868310853228</v>
      </c>
      <c r="O176" s="111">
        <f>IF(RES_hhdet_tes!O176=0,"",RES_hhdet_tes!O176/RES_hhdet_fec!O176)</f>
        <v>0.58386455165599105</v>
      </c>
      <c r="P176" s="111">
        <f>IF(RES_hhdet_tes!P176=0,"",RES_hhdet_tes!P176/RES_hhdet_fec!P176)</f>
        <v>0.58406158470203173</v>
      </c>
      <c r="Q176" s="111">
        <f>IF(RES_hhdet_tes!Q176=0,"",RES_hhdet_tes!Q176/RES_hhdet_fec!Q176)</f>
        <v>0.58417489999086791</v>
      </c>
      <c r="R176" s="111">
        <f>IF(RES_hhdet_tes!R176=0,"",RES_hhdet_tes!R176/RES_hhdet_fec!R176)</f>
        <v>0.58453698815355315</v>
      </c>
      <c r="S176" s="111">
        <f>IF(RES_hhdet_tes!S176=0,"",RES_hhdet_tes!S176/RES_hhdet_fec!S176)</f>
        <v>0.58540740850243811</v>
      </c>
      <c r="T176" s="111">
        <f>IF(RES_hhdet_tes!T176=0,"",RES_hhdet_tes!T176/RES_hhdet_fec!T176)</f>
        <v>0.58659049057370294</v>
      </c>
      <c r="U176" s="111">
        <f>IF(RES_hhdet_tes!U176=0,"",RES_hhdet_tes!U176/RES_hhdet_fec!U176)</f>
        <v>0.5881269578935483</v>
      </c>
      <c r="V176" s="111">
        <f>IF(RES_hhdet_tes!V176=0,"",RES_hhdet_tes!V176/RES_hhdet_fec!V176)</f>
        <v>0.5894615190105772</v>
      </c>
      <c r="W176" s="111">
        <f>IF(RES_hhdet_tes!W176=0,"",RES_hhdet_tes!W176/RES_hhdet_fec!W176)</f>
        <v>0.59127488546250828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0.72912771883765737</v>
      </c>
      <c r="C177" s="45">
        <f>IF(RES_hhdet_tes!C177=0,"",RES_hhdet_tes!C177/RES_hhdet_fec!C177)</f>
        <v>0.73154875404301045</v>
      </c>
      <c r="D177" s="45">
        <f>IF(RES_hhdet_tes!D177=0,"",RES_hhdet_tes!D177/RES_hhdet_fec!D177)</f>
        <v>0.73754335637435786</v>
      </c>
      <c r="E177" s="45">
        <f>IF(RES_hhdet_tes!E177=0,"",RES_hhdet_tes!E177/RES_hhdet_fec!E177)</f>
        <v>0.74287663752058675</v>
      </c>
      <c r="F177" s="45">
        <f>IF(RES_hhdet_tes!F177=0,"",RES_hhdet_tes!F177/RES_hhdet_fec!F177)</f>
        <v>0.74633052221588758</v>
      </c>
      <c r="G177" s="45">
        <f>IF(RES_hhdet_tes!G177=0,"",RES_hhdet_tes!G177/RES_hhdet_fec!G177)</f>
        <v>0.74824545451724001</v>
      </c>
      <c r="H177" s="45">
        <f>IF(RES_hhdet_tes!H177=0,"",RES_hhdet_tes!H177/RES_hhdet_fec!H177)</f>
        <v>0.74993801428832252</v>
      </c>
      <c r="I177" s="45">
        <f>IF(RES_hhdet_tes!I177=0,"",RES_hhdet_tes!I177/RES_hhdet_fec!I177)</f>
        <v>0.75121545314198657</v>
      </c>
      <c r="J177" s="45">
        <f>IF(RES_hhdet_tes!J177=0,"",RES_hhdet_tes!J177/RES_hhdet_fec!J177)</f>
        <v>0.75217121278867127</v>
      </c>
      <c r="K177" s="45">
        <f>IF(RES_hhdet_tes!K177=0,"",RES_hhdet_tes!K177/RES_hhdet_fec!K177)</f>
        <v>0.75246370877852653</v>
      </c>
      <c r="L177" s="45">
        <f>IF(RES_hhdet_tes!L177=0,"",RES_hhdet_tes!L177/RES_hhdet_fec!L177)</f>
        <v>0.75287633641917973</v>
      </c>
      <c r="M177" s="45">
        <f>IF(RES_hhdet_tes!M177=0,"",RES_hhdet_tes!M177/RES_hhdet_fec!M177)</f>
        <v>0.75381063096587209</v>
      </c>
      <c r="N177" s="45">
        <f>IF(RES_hhdet_tes!N177=0,"",RES_hhdet_tes!N177/RES_hhdet_fec!N177)</f>
        <v>0.75654518934850112</v>
      </c>
      <c r="O177" s="45">
        <f>IF(RES_hhdet_tes!O177=0,"",RES_hhdet_tes!O177/RES_hhdet_fec!O177)</f>
        <v>0.76135451203697946</v>
      </c>
      <c r="P177" s="45">
        <f>IF(RES_hhdet_tes!P177=0,"",RES_hhdet_tes!P177/RES_hhdet_fec!P177)</f>
        <v>0.76712736915522539</v>
      </c>
      <c r="Q177" s="45">
        <f>IF(RES_hhdet_tes!Q177=0,"",RES_hhdet_tes!Q177/RES_hhdet_fec!Q177)</f>
        <v>0.77082183472305199</v>
      </c>
      <c r="R177" s="45">
        <f>IF(RES_hhdet_tes!R177=0,"",RES_hhdet_tes!R177/RES_hhdet_fec!R177)</f>
        <v>0.77440020052113112</v>
      </c>
      <c r="S177" s="45">
        <f>IF(RES_hhdet_tes!S177=0,"",RES_hhdet_tes!S177/RES_hhdet_fec!S177)</f>
        <v>0.77778437302417791</v>
      </c>
      <c r="T177" s="45">
        <f>IF(RES_hhdet_tes!T177=0,"",RES_hhdet_tes!T177/RES_hhdet_fec!T177)</f>
        <v>0.78180390605655348</v>
      </c>
      <c r="U177" s="45">
        <f>IF(RES_hhdet_tes!U177=0,"",RES_hhdet_tes!U177/RES_hhdet_fec!U177)</f>
        <v>0.79564648523751058</v>
      </c>
      <c r="V177" s="45">
        <f>IF(RES_hhdet_tes!V177=0,"",RES_hhdet_tes!V177/RES_hhdet_fec!V177)</f>
        <v>0.81670324805882755</v>
      </c>
      <c r="W177" s="45">
        <f>IF(RES_hhdet_tes!W177=0,"",RES_hhdet_tes!W177/RES_hhdet_fec!W177)</f>
        <v>0.8347241090358819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94.521489003806735</v>
      </c>
      <c r="C3" s="117">
        <f t="shared" si="0"/>
        <v>94.18483071713419</v>
      </c>
      <c r="D3" s="117">
        <f t="shared" si="0"/>
        <v>121.87030696452852</v>
      </c>
      <c r="E3" s="117">
        <f t="shared" si="0"/>
        <v>143.09768682032276</v>
      </c>
      <c r="F3" s="117">
        <f t="shared" si="0"/>
        <v>132.95513268662174</v>
      </c>
      <c r="G3" s="117">
        <f t="shared" si="0"/>
        <v>153.05775432244138</v>
      </c>
      <c r="H3" s="117">
        <f t="shared" si="0"/>
        <v>196.36227894830481</v>
      </c>
      <c r="I3" s="117">
        <f t="shared" si="0"/>
        <v>207.08914393832785</v>
      </c>
      <c r="J3" s="117">
        <f t="shared" si="0"/>
        <v>215.8402655780809</v>
      </c>
      <c r="K3" s="117">
        <f t="shared" si="0"/>
        <v>201.69563084991634</v>
      </c>
      <c r="L3" s="117">
        <f t="shared" si="0"/>
        <v>266.01964013667219</v>
      </c>
      <c r="M3" s="117">
        <f t="shared" si="0"/>
        <v>275.14996101117549</v>
      </c>
      <c r="N3" s="117">
        <f t="shared" si="0"/>
        <v>273.01921065416337</v>
      </c>
      <c r="O3" s="117">
        <f t="shared" si="0"/>
        <v>281.81751996619732</v>
      </c>
      <c r="P3" s="117">
        <f t="shared" si="0"/>
        <v>238.81523368962388</v>
      </c>
      <c r="Q3" s="117">
        <f t="shared" si="0"/>
        <v>193.06564700123036</v>
      </c>
      <c r="R3" s="117">
        <f t="shared" ref="R3:V3" si="1">R4+R7+R9+R19</f>
        <v>211.16321681963424</v>
      </c>
      <c r="S3" s="117">
        <f t="shared" si="1"/>
        <v>238.57185072267191</v>
      </c>
      <c r="T3" s="117">
        <f t="shared" si="1"/>
        <v>246.03558385743679</v>
      </c>
      <c r="U3" s="117">
        <f t="shared" si="1"/>
        <v>192.74873032916958</v>
      </c>
      <c r="V3" s="117">
        <f t="shared" si="1"/>
        <v>145.953855502945</v>
      </c>
      <c r="W3" s="117">
        <f t="shared" ref="W3" si="2">W4+W7+W9+W19</f>
        <v>176.47513599354301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85.27340138925085</v>
      </c>
      <c r="C4" s="122">
        <f t="shared" si="3"/>
        <v>85.001743484825042</v>
      </c>
      <c r="D4" s="122">
        <f t="shared" si="3"/>
        <v>110.99895780857466</v>
      </c>
      <c r="E4" s="122">
        <f t="shared" si="3"/>
        <v>130.57460630838042</v>
      </c>
      <c r="F4" s="122">
        <f t="shared" si="3"/>
        <v>121.22842264147687</v>
      </c>
      <c r="G4" s="122">
        <f t="shared" si="3"/>
        <v>139.9865199997997</v>
      </c>
      <c r="H4" s="122">
        <f t="shared" si="3"/>
        <v>181.26652810550215</v>
      </c>
      <c r="I4" s="122">
        <f t="shared" si="3"/>
        <v>192.13844737013869</v>
      </c>
      <c r="J4" s="122">
        <f t="shared" si="3"/>
        <v>200.25952004628763</v>
      </c>
      <c r="K4" s="122">
        <f t="shared" si="3"/>
        <v>186.41786888382941</v>
      </c>
      <c r="L4" s="122">
        <f t="shared" si="3"/>
        <v>246.17683958808118</v>
      </c>
      <c r="M4" s="122">
        <f t="shared" si="3"/>
        <v>252.37280396281213</v>
      </c>
      <c r="N4" s="122">
        <f t="shared" si="3"/>
        <v>249.92695690379227</v>
      </c>
      <c r="O4" s="122">
        <f t="shared" si="3"/>
        <v>258.83580608695485</v>
      </c>
      <c r="P4" s="122">
        <f t="shared" si="3"/>
        <v>218.20207048032009</v>
      </c>
      <c r="Q4" s="122">
        <f t="shared" si="3"/>
        <v>176.03714333726549</v>
      </c>
      <c r="R4" s="122">
        <f t="shared" ref="R4:V4" si="4">SUM(R5:R6)</f>
        <v>192.719796021191</v>
      </c>
      <c r="S4" s="122">
        <f t="shared" si="4"/>
        <v>217.91292698648746</v>
      </c>
      <c r="T4" s="122">
        <f t="shared" si="4"/>
        <v>226.44936385972682</v>
      </c>
      <c r="U4" s="122">
        <f t="shared" si="4"/>
        <v>176.25360532127357</v>
      </c>
      <c r="V4" s="122">
        <f t="shared" si="4"/>
        <v>133.72800364117262</v>
      </c>
      <c r="W4" s="122">
        <f t="shared" ref="W4" si="5">SUM(W5:W6)</f>
        <v>160.16213813622238</v>
      </c>
      <c r="DA4" s="130" t="s">
        <v>2076</v>
      </c>
    </row>
    <row r="5" spans="1:105" ht="12" customHeight="1" x14ac:dyDescent="0.25">
      <c r="A5" s="97" t="s">
        <v>51</v>
      </c>
      <c r="B5" s="98">
        <v>85.27340138925085</v>
      </c>
      <c r="C5" s="98">
        <v>85.001743484825042</v>
      </c>
      <c r="D5" s="98">
        <v>110.99895780857466</v>
      </c>
      <c r="E5" s="98">
        <v>130.57460630838042</v>
      </c>
      <c r="F5" s="98">
        <v>121.22842264147687</v>
      </c>
      <c r="G5" s="98">
        <v>139.9865199997997</v>
      </c>
      <c r="H5" s="98">
        <v>181.26652810550215</v>
      </c>
      <c r="I5" s="98">
        <v>192.13844737013869</v>
      </c>
      <c r="J5" s="98">
        <v>200.25952004628763</v>
      </c>
      <c r="K5" s="98">
        <v>186.41786888382941</v>
      </c>
      <c r="L5" s="98">
        <v>246.17683958808118</v>
      </c>
      <c r="M5" s="98">
        <v>252.37280396281213</v>
      </c>
      <c r="N5" s="98">
        <v>249.92695690379227</v>
      </c>
      <c r="O5" s="98">
        <v>258.83580608695485</v>
      </c>
      <c r="P5" s="98">
        <v>218.20207048032009</v>
      </c>
      <c r="Q5" s="98">
        <v>176.03714333726549</v>
      </c>
      <c r="R5" s="98">
        <v>192.719796021191</v>
      </c>
      <c r="S5" s="98">
        <v>217.91292698648746</v>
      </c>
      <c r="T5" s="98">
        <v>226.44936385972682</v>
      </c>
      <c r="U5" s="98">
        <v>176.25360532127357</v>
      </c>
      <c r="V5" s="98">
        <v>133.72800364117262</v>
      </c>
      <c r="W5" s="98">
        <v>160.16213813622238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4.375185577822581</v>
      </c>
      <c r="C9" s="122">
        <v>4.2531239976665232</v>
      </c>
      <c r="D9" s="122">
        <v>5.3271047100988893</v>
      </c>
      <c r="E9" s="122">
        <v>6.5308549993926714</v>
      </c>
      <c r="F9" s="122">
        <v>6.1265099142201178</v>
      </c>
      <c r="G9" s="122">
        <v>6.9538344248966828</v>
      </c>
      <c r="H9" s="122">
        <v>8.6647047647185929</v>
      </c>
      <c r="I9" s="122">
        <v>9.6563520399138714</v>
      </c>
      <c r="J9" s="122">
        <v>10.18283811439022</v>
      </c>
      <c r="K9" s="122">
        <v>9.6993037449856168</v>
      </c>
      <c r="L9" s="122">
        <v>12.871007885882525</v>
      </c>
      <c r="M9" s="122">
        <v>14.291781520405653</v>
      </c>
      <c r="N9" s="122">
        <v>14.307089063298394</v>
      </c>
      <c r="O9" s="122">
        <v>15.122233497541059</v>
      </c>
      <c r="P9" s="122">
        <v>13.606629815078605</v>
      </c>
      <c r="Q9" s="122">
        <v>11.381151942152822</v>
      </c>
      <c r="R9" s="122">
        <v>12.376348267646431</v>
      </c>
      <c r="S9" s="122">
        <v>13.976113322633308</v>
      </c>
      <c r="T9" s="122">
        <v>13.131600903321331</v>
      </c>
      <c r="U9" s="122">
        <v>10.618348568400592</v>
      </c>
      <c r="V9" s="122">
        <v>7.7806523751053467</v>
      </c>
      <c r="W9" s="122">
        <v>11.94103507965432</v>
      </c>
      <c r="DA9" s="130" t="s">
        <v>2081</v>
      </c>
    </row>
    <row r="10" spans="1:105" ht="12" customHeight="1" x14ac:dyDescent="0.25">
      <c r="A10" s="97" t="s">
        <v>143</v>
      </c>
      <c r="B10" s="98">
        <v>4.3677184764109889</v>
      </c>
      <c r="C10" s="98">
        <v>4.2455677517416666</v>
      </c>
      <c r="D10" s="98">
        <v>5.3186495514704486</v>
      </c>
      <c r="E10" s="98">
        <v>6.5207311578216958</v>
      </c>
      <c r="F10" s="98">
        <v>6.115874687414907</v>
      </c>
      <c r="G10" s="98">
        <v>6.9407033247899168</v>
      </c>
      <c r="H10" s="98">
        <v>8.649307038633447</v>
      </c>
      <c r="I10" s="98">
        <v>9.642541443948252</v>
      </c>
      <c r="J10" s="98">
        <v>10.16921979571368</v>
      </c>
      <c r="K10" s="98">
        <v>9.6838470363440798</v>
      </c>
      <c r="L10" s="98">
        <v>12.848130664481554</v>
      </c>
      <c r="M10" s="98">
        <v>14.256893463452204</v>
      </c>
      <c r="N10" s="98">
        <v>14.271258890496515</v>
      </c>
      <c r="O10" s="98">
        <v>15.090861100033399</v>
      </c>
      <c r="P10" s="98">
        <v>13.581051659589304</v>
      </c>
      <c r="Q10" s="98">
        <v>11.365633449671197</v>
      </c>
      <c r="R10" s="98">
        <v>12.360658943379613</v>
      </c>
      <c r="S10" s="98">
        <v>13.959630854836313</v>
      </c>
      <c r="T10" s="98">
        <v>13.117695702203603</v>
      </c>
      <c r="U10" s="98">
        <v>10.608131687517071</v>
      </c>
      <c r="V10" s="98">
        <v>7.7721484685246702</v>
      </c>
      <c r="W10" s="98">
        <v>11.92449990883247</v>
      </c>
      <c r="DA10" s="63" t="s">
        <v>2082</v>
      </c>
    </row>
    <row r="11" spans="1:105" ht="12" customHeight="1" x14ac:dyDescent="0.25">
      <c r="A11" s="97" t="s">
        <v>124</v>
      </c>
      <c r="B11" s="98">
        <v>7.4671014115920776E-3</v>
      </c>
      <c r="C11" s="98">
        <v>7.5562459248561765E-3</v>
      </c>
      <c r="D11" s="98">
        <v>8.4551586284406892E-3</v>
      </c>
      <c r="E11" s="98">
        <v>1.012384157097603E-2</v>
      </c>
      <c r="F11" s="98">
        <v>1.0635226805210654E-2</v>
      </c>
      <c r="G11" s="98">
        <v>1.3131100106766063E-2</v>
      </c>
      <c r="H11" s="98">
        <v>1.5397726085146028E-2</v>
      </c>
      <c r="I11" s="98">
        <v>1.3810595965620107E-2</v>
      </c>
      <c r="J11" s="98">
        <v>1.361831867654051E-2</v>
      </c>
      <c r="K11" s="98">
        <v>1.5456708641536771E-2</v>
      </c>
      <c r="L11" s="98">
        <v>2.287722140097111E-2</v>
      </c>
      <c r="M11" s="98">
        <v>3.4888056953449327E-2</v>
      </c>
      <c r="N11" s="98">
        <v>3.5830172801878994E-2</v>
      </c>
      <c r="O11" s="98">
        <v>3.13723975076593E-2</v>
      </c>
      <c r="P11" s="98">
        <v>2.5578155489301362E-2</v>
      </c>
      <c r="Q11" s="98">
        <v>1.5518492481625427E-2</v>
      </c>
      <c r="R11" s="98">
        <v>1.5689324266817448E-2</v>
      </c>
      <c r="S11" s="98">
        <v>1.6482467796994874E-2</v>
      </c>
      <c r="T11" s="98">
        <v>1.3905201117727571E-2</v>
      </c>
      <c r="U11" s="98">
        <v>1.0216880883520671E-2</v>
      </c>
      <c r="V11" s="98">
        <v>8.5039065806763545E-3</v>
      </c>
      <c r="W11" s="98">
        <v>1.653517082184951E-2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4.872902036733314</v>
      </c>
      <c r="C19" s="122">
        <v>4.9299632346426296</v>
      </c>
      <c r="D19" s="122">
        <v>5.5442444458549733</v>
      </c>
      <c r="E19" s="122">
        <v>5.9922255125496759</v>
      </c>
      <c r="F19" s="122">
        <v>5.6002001309247529</v>
      </c>
      <c r="G19" s="122">
        <v>6.1173998977450053</v>
      </c>
      <c r="H19" s="122">
        <v>6.4310460780840639</v>
      </c>
      <c r="I19" s="122">
        <v>5.2943445282752855</v>
      </c>
      <c r="J19" s="122">
        <v>5.3979074174030597</v>
      </c>
      <c r="K19" s="122">
        <v>5.5784582211012879</v>
      </c>
      <c r="L19" s="122">
        <v>6.9717926627084781</v>
      </c>
      <c r="M19" s="122">
        <v>8.485375527957757</v>
      </c>
      <c r="N19" s="122">
        <v>8.7851646870727116</v>
      </c>
      <c r="O19" s="122">
        <v>7.8594803817014069</v>
      </c>
      <c r="P19" s="122">
        <v>7.0065333942251922</v>
      </c>
      <c r="Q19" s="122">
        <v>5.6473517218120453</v>
      </c>
      <c r="R19" s="122">
        <v>6.0670725307968265</v>
      </c>
      <c r="S19" s="122">
        <v>6.6828104135511381</v>
      </c>
      <c r="T19" s="122">
        <v>6.4546190943886543</v>
      </c>
      <c r="U19" s="122">
        <v>5.8767764394954218</v>
      </c>
      <c r="V19" s="122">
        <v>4.4451994866670237</v>
      </c>
      <c r="W19" s="122">
        <v>4.3719627776663073</v>
      </c>
      <c r="DA19" s="130" t="s">
        <v>2091</v>
      </c>
    </row>
    <row r="20" spans="1:105" ht="12" customHeight="1" x14ac:dyDescent="0.25">
      <c r="A20" s="97" t="s">
        <v>51</v>
      </c>
      <c r="B20" s="98">
        <v>0.89798985433815171</v>
      </c>
      <c r="C20" s="98">
        <v>0.86128650743327928</v>
      </c>
      <c r="D20" s="98">
        <v>1.0751446479548594</v>
      </c>
      <c r="E20" s="98">
        <v>1.2704581257978818</v>
      </c>
      <c r="F20" s="98">
        <v>1.175253967108211</v>
      </c>
      <c r="G20" s="98">
        <v>1.3165623714103667</v>
      </c>
      <c r="H20" s="98">
        <v>1.6561165278643717</v>
      </c>
      <c r="I20" s="98">
        <v>1.7107160019131014</v>
      </c>
      <c r="J20" s="98">
        <v>1.8698015739987199</v>
      </c>
      <c r="K20" s="98">
        <v>1.7166241918265677</v>
      </c>
      <c r="L20" s="98">
        <v>2.2074436594372333</v>
      </c>
      <c r="M20" s="98">
        <v>2.4996496297355932</v>
      </c>
      <c r="N20" s="98">
        <v>2.5324330457112176</v>
      </c>
      <c r="O20" s="98">
        <v>2.6263912850117572</v>
      </c>
      <c r="P20" s="98">
        <v>2.3954012120906776</v>
      </c>
      <c r="Q20" s="98">
        <v>2.0053070450631481</v>
      </c>
      <c r="R20" s="98">
        <v>2.2242431314292048</v>
      </c>
      <c r="S20" s="98">
        <v>2.556003870676109</v>
      </c>
      <c r="T20" s="98">
        <v>2.6615515180696301</v>
      </c>
      <c r="U20" s="98">
        <v>2.1215871432092515</v>
      </c>
      <c r="V20" s="98">
        <v>1.554410130302627</v>
      </c>
      <c r="W20" s="98">
        <v>1.9548312429450543</v>
      </c>
      <c r="DA20" s="63" t="s">
        <v>2092</v>
      </c>
    </row>
    <row r="21" spans="1:105" ht="12" customHeight="1" x14ac:dyDescent="0.25">
      <c r="A21" s="97" t="s">
        <v>50</v>
      </c>
      <c r="B21" s="98">
        <v>3.9749121823951623</v>
      </c>
      <c r="C21" s="98">
        <v>4.0686767272093505</v>
      </c>
      <c r="D21" s="98">
        <v>4.4690997979001139</v>
      </c>
      <c r="E21" s="98">
        <v>4.721767386751794</v>
      </c>
      <c r="F21" s="98">
        <v>4.4249461638165419</v>
      </c>
      <c r="G21" s="98">
        <v>4.8008375263346386</v>
      </c>
      <c r="H21" s="98">
        <v>4.7749295502196922</v>
      </c>
      <c r="I21" s="98">
        <v>3.5836285263621841</v>
      </c>
      <c r="J21" s="98">
        <v>3.5281058434043402</v>
      </c>
      <c r="K21" s="98">
        <v>3.8618340292747204</v>
      </c>
      <c r="L21" s="98">
        <v>4.7643490032712448</v>
      </c>
      <c r="M21" s="98">
        <v>5.9857258982221646</v>
      </c>
      <c r="N21" s="98">
        <v>6.2527316413614935</v>
      </c>
      <c r="O21" s="98">
        <v>5.2330890966896497</v>
      </c>
      <c r="P21" s="98">
        <v>4.6111321821345141</v>
      </c>
      <c r="Q21" s="98">
        <v>3.6420446767488976</v>
      </c>
      <c r="R21" s="98">
        <v>3.8428293993676221</v>
      </c>
      <c r="S21" s="98">
        <v>4.1268065428750296</v>
      </c>
      <c r="T21" s="98">
        <v>3.7930675763190242</v>
      </c>
      <c r="U21" s="98">
        <v>3.7551892962861704</v>
      </c>
      <c r="V21" s="98">
        <v>2.8907893563643969</v>
      </c>
      <c r="W21" s="98">
        <v>2.417131534721253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16.589948367634232</v>
      </c>
      <c r="C24" s="117">
        <f t="shared" si="7"/>
        <v>16.886774868201705</v>
      </c>
      <c r="D24" s="117">
        <f t="shared" si="7"/>
        <v>17.007186219416006</v>
      </c>
      <c r="E24" s="117">
        <f t="shared" si="7"/>
        <v>16.408213567220574</v>
      </c>
      <c r="F24" s="117">
        <f t="shared" si="7"/>
        <v>14.417255591741656</v>
      </c>
      <c r="G24" s="117">
        <f t="shared" si="7"/>
        <v>14.487023864063207</v>
      </c>
      <c r="H24" s="117">
        <f t="shared" si="7"/>
        <v>12.974286102918008</v>
      </c>
      <c r="I24" s="117">
        <f t="shared" si="7"/>
        <v>9.2479651658865123</v>
      </c>
      <c r="J24" s="117">
        <f t="shared" si="7"/>
        <v>8.3494120481261742</v>
      </c>
      <c r="K24" s="117">
        <f t="shared" si="7"/>
        <v>8.4454778397742221</v>
      </c>
      <c r="L24" s="117">
        <f t="shared" si="7"/>
        <v>9.4075968574126474</v>
      </c>
      <c r="M24" s="117">
        <f t="shared" si="7"/>
        <v>9.8133690810703484</v>
      </c>
      <c r="N24" s="117">
        <f t="shared" si="7"/>
        <v>9.8566704746214935</v>
      </c>
      <c r="O24" s="117">
        <f t="shared" si="7"/>
        <v>8.4239788492902807</v>
      </c>
      <c r="P24" s="117">
        <f t="shared" si="7"/>
        <v>7.1819156344039383</v>
      </c>
      <c r="Q24" s="117">
        <f t="shared" si="7"/>
        <v>5.9923596106955781</v>
      </c>
      <c r="R24" s="117">
        <f t="shared" ref="R24:V24" si="8">R25+R28+R30+R39</f>
        <v>6.5178534872366791</v>
      </c>
      <c r="S24" s="117">
        <f t="shared" si="8"/>
        <v>6.8736654769532199</v>
      </c>
      <c r="T24" s="117">
        <f t="shared" si="8"/>
        <v>5.1015857861158889</v>
      </c>
      <c r="U24" s="117">
        <f t="shared" si="8"/>
        <v>5.3945771184154818</v>
      </c>
      <c r="V24" s="117">
        <f t="shared" si="8"/>
        <v>5.0741008777015768</v>
      </c>
      <c r="W24" s="117">
        <f t="shared" ref="W24" si="9">W25+W28+W30+W39</f>
        <v>5.0468880446773809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15.433249289079036</v>
      </c>
      <c r="C25" s="122">
        <f t="shared" si="10"/>
        <v>15.767266758444146</v>
      </c>
      <c r="D25" s="122">
        <f t="shared" si="10"/>
        <v>15.957929309672407</v>
      </c>
      <c r="E25" s="122">
        <f t="shared" si="10"/>
        <v>15.431026372827041</v>
      </c>
      <c r="F25" s="122">
        <f t="shared" si="10"/>
        <v>13.605385827592519</v>
      </c>
      <c r="G25" s="122">
        <f t="shared" si="10"/>
        <v>13.748198706562134</v>
      </c>
      <c r="H25" s="122">
        <f t="shared" si="10"/>
        <v>12.384686069608197</v>
      </c>
      <c r="I25" s="122">
        <f t="shared" si="10"/>
        <v>8.8667729591740017</v>
      </c>
      <c r="J25" s="122">
        <f t="shared" si="10"/>
        <v>8.0050774918123668</v>
      </c>
      <c r="K25" s="122">
        <f t="shared" si="10"/>
        <v>8.1064890717846065</v>
      </c>
      <c r="L25" s="122">
        <f t="shared" si="10"/>
        <v>9.0603601487738121</v>
      </c>
      <c r="M25" s="122">
        <f t="shared" si="10"/>
        <v>9.4190357872848907</v>
      </c>
      <c r="N25" s="122">
        <f t="shared" si="10"/>
        <v>9.4485930726579532</v>
      </c>
      <c r="O25" s="122">
        <f t="shared" si="10"/>
        <v>8.0878181953601906</v>
      </c>
      <c r="P25" s="122">
        <f t="shared" si="10"/>
        <v>6.8929344386254883</v>
      </c>
      <c r="Q25" s="122">
        <f t="shared" si="10"/>
        <v>5.7682503634740936</v>
      </c>
      <c r="R25" s="122">
        <f t="shared" ref="R25:V25" si="11">SUM(R26:R27)</f>
        <v>6.2882550747687826</v>
      </c>
      <c r="S25" s="122">
        <f t="shared" si="11"/>
        <v>6.6455153200000057</v>
      </c>
      <c r="T25" s="122">
        <f t="shared" si="11"/>
        <v>4.9076782199999416</v>
      </c>
      <c r="U25" s="122">
        <f t="shared" si="11"/>
        <v>5.1963228600000004</v>
      </c>
      <c r="V25" s="122">
        <f t="shared" si="11"/>
        <v>4.9120321199999815</v>
      </c>
      <c r="W25" s="122">
        <f t="shared" ref="W25" si="12">SUM(W26:W27)</f>
        <v>4.9118932999999814</v>
      </c>
      <c r="DA25" s="130" t="s">
        <v>2096</v>
      </c>
    </row>
    <row r="26" spans="1:105" ht="12" customHeight="1" x14ac:dyDescent="0.25">
      <c r="A26" s="97" t="s">
        <v>74</v>
      </c>
      <c r="B26" s="98">
        <v>15.433249289079036</v>
      </c>
      <c r="C26" s="98">
        <v>15.767266758444146</v>
      </c>
      <c r="D26" s="98">
        <v>15.957929309672407</v>
      </c>
      <c r="E26" s="98">
        <v>15.431026372827041</v>
      </c>
      <c r="F26" s="98">
        <v>13.605385827592519</v>
      </c>
      <c r="G26" s="98">
        <v>13.748198706562134</v>
      </c>
      <c r="H26" s="98">
        <v>12.384686069608197</v>
      </c>
      <c r="I26" s="98">
        <v>8.8667729591740017</v>
      </c>
      <c r="J26" s="98">
        <v>8.0050774918123668</v>
      </c>
      <c r="K26" s="98">
        <v>8.1064890717846065</v>
      </c>
      <c r="L26" s="98">
        <v>9.0603601487738121</v>
      </c>
      <c r="M26" s="98">
        <v>9.4190357872848907</v>
      </c>
      <c r="N26" s="98">
        <v>9.4485930726579532</v>
      </c>
      <c r="O26" s="98">
        <v>8.0878181953601906</v>
      </c>
      <c r="P26" s="98">
        <v>6.8929344386254883</v>
      </c>
      <c r="Q26" s="98">
        <v>5.7682503634740936</v>
      </c>
      <c r="R26" s="98">
        <v>6.2882550747687826</v>
      </c>
      <c r="S26" s="98">
        <v>6.6455153200000057</v>
      </c>
      <c r="T26" s="98">
        <v>4.9076782199999416</v>
      </c>
      <c r="U26" s="98">
        <v>5.1963228600000004</v>
      </c>
      <c r="V26" s="98">
        <v>4.9120321199999815</v>
      </c>
      <c r="W26" s="98">
        <v>4.9118932999999814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2.7503823532697477E-2</v>
      </c>
      <c r="C30" s="122">
        <v>2.7825298920043658E-2</v>
      </c>
      <c r="D30" s="122">
        <v>2.6780686815446458E-2</v>
      </c>
      <c r="E30" s="122">
        <v>2.5238650823585076E-2</v>
      </c>
      <c r="F30" s="122">
        <v>2.1298263761142799E-2</v>
      </c>
      <c r="G30" s="122">
        <v>1.8985699040673907E-2</v>
      </c>
      <c r="H30" s="122">
        <v>1.3898198145709261E-2</v>
      </c>
      <c r="I30" s="122">
        <v>8.655534241886368E-3</v>
      </c>
      <c r="J30" s="122">
        <v>6.8493604085335209E-3</v>
      </c>
      <c r="K30" s="122">
        <v>7.6245972966768709E-3</v>
      </c>
      <c r="L30" s="122">
        <v>7.077625558886645E-3</v>
      </c>
      <c r="M30" s="122">
        <v>7.9944559619246312E-3</v>
      </c>
      <c r="N30" s="122">
        <v>7.770575635153717E-3</v>
      </c>
      <c r="O30" s="122">
        <v>7.0824483202745194E-3</v>
      </c>
      <c r="P30" s="122">
        <v>6.5757728890553941E-3</v>
      </c>
      <c r="Q30" s="122">
        <v>5.5273851779419E-3</v>
      </c>
      <c r="R30" s="122">
        <v>4.1803242307024546E-3</v>
      </c>
      <c r="S30" s="122">
        <v>3.3882397482474635E-3</v>
      </c>
      <c r="T30" s="122">
        <v>3.1125063799139993E-3</v>
      </c>
      <c r="U30" s="122">
        <v>2.7696129001917348E-3</v>
      </c>
      <c r="V30" s="122">
        <v>2.7337916886264651E-3</v>
      </c>
      <c r="W30" s="122">
        <v>5.1999239440815494E-3</v>
      </c>
      <c r="DA30" s="130" t="s">
        <v>2101</v>
      </c>
    </row>
    <row r="31" spans="1:105" ht="12" customHeight="1" x14ac:dyDescent="0.25">
      <c r="A31" s="97" t="s">
        <v>141</v>
      </c>
      <c r="B31" s="98">
        <v>2.7503823532697477E-2</v>
      </c>
      <c r="C31" s="98">
        <v>2.7825298920043658E-2</v>
      </c>
      <c r="D31" s="98">
        <v>2.6780686815446458E-2</v>
      </c>
      <c r="E31" s="98">
        <v>2.5238650823585076E-2</v>
      </c>
      <c r="F31" s="98">
        <v>2.1298263761142799E-2</v>
      </c>
      <c r="G31" s="98">
        <v>1.8985699040673907E-2</v>
      </c>
      <c r="H31" s="98">
        <v>1.3898198145709261E-2</v>
      </c>
      <c r="I31" s="98">
        <v>8.655534241886368E-3</v>
      </c>
      <c r="J31" s="98">
        <v>6.8493604085335209E-3</v>
      </c>
      <c r="K31" s="98">
        <v>7.6245972966768709E-3</v>
      </c>
      <c r="L31" s="98">
        <v>7.077625558886645E-3</v>
      </c>
      <c r="M31" s="98">
        <v>7.9944559619246312E-3</v>
      </c>
      <c r="N31" s="98">
        <v>7.770575635153717E-3</v>
      </c>
      <c r="O31" s="98">
        <v>7.0824483202745194E-3</v>
      </c>
      <c r="P31" s="98">
        <v>6.5757728890553941E-3</v>
      </c>
      <c r="Q31" s="98">
        <v>5.5273851779419E-3</v>
      </c>
      <c r="R31" s="98">
        <v>4.1803242307024546E-3</v>
      </c>
      <c r="S31" s="98">
        <v>3.3882397482474635E-3</v>
      </c>
      <c r="T31" s="98">
        <v>3.1125063799139993E-3</v>
      </c>
      <c r="U31" s="98">
        <v>2.7696129001917348E-3</v>
      </c>
      <c r="V31" s="98">
        <v>2.7337916886264651E-3</v>
      </c>
      <c r="W31" s="98">
        <v>5.1999239440815494E-3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1.1291952550225</v>
      </c>
      <c r="C39" s="122">
        <v>1.0916828108375165</v>
      </c>
      <c r="D39" s="122">
        <v>1.0224762229281523</v>
      </c>
      <c r="E39" s="122">
        <v>0.95194854356994807</v>
      </c>
      <c r="F39" s="122">
        <v>0.79057150038799395</v>
      </c>
      <c r="G39" s="122">
        <v>0.71983945846040098</v>
      </c>
      <c r="H39" s="122">
        <v>0.57570183516410245</v>
      </c>
      <c r="I39" s="122">
        <v>0.37253667247062427</v>
      </c>
      <c r="J39" s="122">
        <v>0.33748519590527309</v>
      </c>
      <c r="K39" s="122">
        <v>0.33136417069293772</v>
      </c>
      <c r="L39" s="122">
        <v>0.34015908307994802</v>
      </c>
      <c r="M39" s="122">
        <v>0.38633883782353312</v>
      </c>
      <c r="N39" s="122">
        <v>0.4003068263283861</v>
      </c>
      <c r="O39" s="122">
        <v>0.3290782056098171</v>
      </c>
      <c r="P39" s="122">
        <v>0.2824054228893948</v>
      </c>
      <c r="Q39" s="122">
        <v>0.21858186204354257</v>
      </c>
      <c r="R39" s="122">
        <v>0.22541808823719417</v>
      </c>
      <c r="S39" s="122">
        <v>0.22476191720496722</v>
      </c>
      <c r="T39" s="122">
        <v>0.19079505973603386</v>
      </c>
      <c r="U39" s="122">
        <v>0.19548464551528977</v>
      </c>
      <c r="V39" s="122">
        <v>0.15933496601296854</v>
      </c>
      <c r="W39" s="122">
        <v>0.12979482073331838</v>
      </c>
      <c r="DA39" s="130" t="s">
        <v>2110</v>
      </c>
    </row>
    <row r="40" spans="1:105" ht="12" customHeight="1" x14ac:dyDescent="0.25">
      <c r="A40" s="97" t="s">
        <v>50</v>
      </c>
      <c r="B40" s="98">
        <v>1.1291952550225</v>
      </c>
      <c r="C40" s="98">
        <v>1.0916828108375165</v>
      </c>
      <c r="D40" s="98">
        <v>1.0224762229281523</v>
      </c>
      <c r="E40" s="98">
        <v>0.95194854356994807</v>
      </c>
      <c r="F40" s="98">
        <v>0.79057150038799395</v>
      </c>
      <c r="G40" s="98">
        <v>0.71983945846040098</v>
      </c>
      <c r="H40" s="98">
        <v>0.57570183516410245</v>
      </c>
      <c r="I40" s="98">
        <v>0.37253667247062427</v>
      </c>
      <c r="J40" s="98">
        <v>0.33748519590527309</v>
      </c>
      <c r="K40" s="98">
        <v>0.33136417069293772</v>
      </c>
      <c r="L40" s="98">
        <v>0.34015908307994802</v>
      </c>
      <c r="M40" s="98">
        <v>0.38633883782353312</v>
      </c>
      <c r="N40" s="98">
        <v>0.4003068263283861</v>
      </c>
      <c r="O40" s="98">
        <v>0.3290782056098171</v>
      </c>
      <c r="P40" s="98">
        <v>0.2824054228893948</v>
      </c>
      <c r="Q40" s="98">
        <v>0.21858186204354257</v>
      </c>
      <c r="R40" s="98">
        <v>0.22541808823719417</v>
      </c>
      <c r="S40" s="98">
        <v>0.22476191720496722</v>
      </c>
      <c r="T40" s="98">
        <v>0.19079505973603386</v>
      </c>
      <c r="U40" s="98">
        <v>0.19548464551528977</v>
      </c>
      <c r="V40" s="98">
        <v>0.15933496601296854</v>
      </c>
      <c r="W40" s="98">
        <v>0.12979482073331838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3.2351151926092787</v>
      </c>
      <c r="H43" s="117">
        <f t="shared" si="14"/>
        <v>3.2557197316179742</v>
      </c>
      <c r="I43" s="117">
        <f t="shared" si="14"/>
        <v>3.2698247370678426</v>
      </c>
      <c r="J43" s="117">
        <f t="shared" si="14"/>
        <v>6.5044118730703895</v>
      </c>
      <c r="K43" s="117">
        <f t="shared" si="14"/>
        <v>9.9195477954524467</v>
      </c>
      <c r="L43" s="117">
        <f t="shared" si="14"/>
        <v>23.052677406085373</v>
      </c>
      <c r="M43" s="117">
        <f t="shared" si="14"/>
        <v>26.588750890205358</v>
      </c>
      <c r="N43" s="117">
        <f t="shared" si="14"/>
        <v>39.49942554002957</v>
      </c>
      <c r="O43" s="117">
        <f t="shared" si="14"/>
        <v>32.977051517338289</v>
      </c>
      <c r="P43" s="117">
        <f t="shared" si="14"/>
        <v>36.134912217614662</v>
      </c>
      <c r="Q43" s="117">
        <f t="shared" si="14"/>
        <v>29.539610287481697</v>
      </c>
      <c r="R43" s="117">
        <f t="shared" ref="R43:V43" si="15">R44+R47+R49+R58</f>
        <v>45.7718750932804</v>
      </c>
      <c r="S43" s="117">
        <f t="shared" si="15"/>
        <v>60.823104878169907</v>
      </c>
      <c r="T43" s="117">
        <f t="shared" si="15"/>
        <v>70.875983149107256</v>
      </c>
      <c r="U43" s="117">
        <f t="shared" si="15"/>
        <v>68.315835584871962</v>
      </c>
      <c r="V43" s="117">
        <f t="shared" si="15"/>
        <v>70.355937442753117</v>
      </c>
      <c r="W43" s="117">
        <f t="shared" ref="W43" si="16">W44+W47+W49+W58</f>
        <v>80.862112524190579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2.9935139862845803</v>
      </c>
      <c r="H44" s="122">
        <f t="shared" si="17"/>
        <v>2.9848704599236302</v>
      </c>
      <c r="I44" s="122">
        <f t="shared" si="17"/>
        <v>3.0112133741209042</v>
      </c>
      <c r="J44" s="122">
        <f t="shared" si="17"/>
        <v>5.9905668363080826</v>
      </c>
      <c r="K44" s="122">
        <f t="shared" si="17"/>
        <v>8.9848055448916462</v>
      </c>
      <c r="L44" s="122">
        <f t="shared" si="17"/>
        <v>21.067218865331778</v>
      </c>
      <c r="M44" s="122">
        <f t="shared" si="17"/>
        <v>23.933532194301847</v>
      </c>
      <c r="N44" s="122">
        <f t="shared" si="17"/>
        <v>35.856782323101861</v>
      </c>
      <c r="O44" s="122">
        <f t="shared" si="17"/>
        <v>29.91109996874264</v>
      </c>
      <c r="P44" s="122">
        <f t="shared" si="17"/>
        <v>32.703863351113775</v>
      </c>
      <c r="Q44" s="122">
        <f t="shared" si="17"/>
        <v>26.609135920660492</v>
      </c>
      <c r="R44" s="122">
        <f t="shared" ref="R44:V44" si="18">SUM(R45:R46)</f>
        <v>41.417932848671178</v>
      </c>
      <c r="S44" s="122">
        <f t="shared" si="18"/>
        <v>55.149409056322554</v>
      </c>
      <c r="T44" s="122">
        <f t="shared" si="18"/>
        <v>64.563610641435616</v>
      </c>
      <c r="U44" s="122">
        <f t="shared" si="18"/>
        <v>61.959561931868357</v>
      </c>
      <c r="V44" s="122">
        <f t="shared" si="18"/>
        <v>64.25930728306875</v>
      </c>
      <c r="W44" s="122">
        <f t="shared" ref="W44" si="19">SUM(W45:W46)</f>
        <v>72.722741341930359</v>
      </c>
      <c r="DA44" s="130" t="s">
        <v>2114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2.9935139862845803</v>
      </c>
      <c r="H45" s="98">
        <v>2.9848704599236302</v>
      </c>
      <c r="I45" s="98">
        <v>3.0112133741209042</v>
      </c>
      <c r="J45" s="98">
        <v>5.9905668363080826</v>
      </c>
      <c r="K45" s="98">
        <v>8.9848055448916462</v>
      </c>
      <c r="L45" s="98">
        <v>21.067218865331778</v>
      </c>
      <c r="M45" s="98">
        <v>23.933532194301847</v>
      </c>
      <c r="N45" s="98">
        <v>35.856782323101861</v>
      </c>
      <c r="O45" s="98">
        <v>29.91109996874264</v>
      </c>
      <c r="P45" s="98">
        <v>32.703863351113775</v>
      </c>
      <c r="Q45" s="98">
        <v>26.609135920660492</v>
      </c>
      <c r="R45" s="98">
        <v>41.417932848671178</v>
      </c>
      <c r="S45" s="98">
        <v>55.149409056322554</v>
      </c>
      <c r="T45" s="98">
        <v>64.563610641435616</v>
      </c>
      <c r="U45" s="98">
        <v>61.959561931868357</v>
      </c>
      <c r="V45" s="98">
        <v>64.25930728306875</v>
      </c>
      <c r="W45" s="98">
        <v>72.722741341930359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0.17639509371541578</v>
      </c>
      <c r="H49" s="122">
        <v>0.18503862007636654</v>
      </c>
      <c r="I49" s="122">
        <v>0.18030326587909923</v>
      </c>
      <c r="J49" s="122">
        <v>0.39246644369192418</v>
      </c>
      <c r="K49" s="122">
        <v>0.58974437510836175</v>
      </c>
      <c r="L49" s="122">
        <v>1.2731308546682245</v>
      </c>
      <c r="M49" s="122">
        <v>1.5983341656981411</v>
      </c>
      <c r="N49" s="122">
        <v>2.441150596898142</v>
      </c>
      <c r="O49" s="122">
        <v>2.0037996712573269</v>
      </c>
      <c r="P49" s="122">
        <v>2.4025529288861924</v>
      </c>
      <c r="Q49" s="122">
        <v>1.9741980793395162</v>
      </c>
      <c r="R49" s="122">
        <v>3.0450904313288105</v>
      </c>
      <c r="S49" s="122">
        <v>3.922725623677517</v>
      </c>
      <c r="T49" s="122">
        <v>4.35410211856437</v>
      </c>
      <c r="U49" s="122">
        <v>4.0998174281316189</v>
      </c>
      <c r="V49" s="122">
        <v>4.1027443969312181</v>
      </c>
      <c r="W49" s="122">
        <v>6.4500260980695989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0.17639509371541578</v>
      </c>
      <c r="H50" s="98">
        <v>0.18503862007636654</v>
      </c>
      <c r="I50" s="98">
        <v>0.18030326587909923</v>
      </c>
      <c r="J50" s="98">
        <v>0.39246644369192418</v>
      </c>
      <c r="K50" s="98">
        <v>0.58974437510836175</v>
      </c>
      <c r="L50" s="98">
        <v>1.2731308546682245</v>
      </c>
      <c r="M50" s="98">
        <v>1.5983341656981411</v>
      </c>
      <c r="N50" s="98">
        <v>2.441150596898142</v>
      </c>
      <c r="O50" s="98">
        <v>2.0037996712573269</v>
      </c>
      <c r="P50" s="98">
        <v>2.4025529288861924</v>
      </c>
      <c r="Q50" s="98">
        <v>1.9741980793395162</v>
      </c>
      <c r="R50" s="98">
        <v>3.0450904313288105</v>
      </c>
      <c r="S50" s="98">
        <v>3.922725623677517</v>
      </c>
      <c r="T50" s="98">
        <v>4.35410211856437</v>
      </c>
      <c r="U50" s="98">
        <v>4.0998174281316189</v>
      </c>
      <c r="V50" s="98">
        <v>4.1027443969312181</v>
      </c>
      <c r="W50" s="98">
        <v>6.4500260980695989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6.5206112609282857E-2</v>
      </c>
      <c r="H58" s="122">
        <v>8.5810651617977241E-2</v>
      </c>
      <c r="I58" s="122">
        <v>7.8308097067839297E-2</v>
      </c>
      <c r="J58" s="122">
        <v>0.1213785930703831</v>
      </c>
      <c r="K58" s="122">
        <v>0.34499787545243904</v>
      </c>
      <c r="L58" s="122">
        <v>0.71232768608537123</v>
      </c>
      <c r="M58" s="122">
        <v>1.0568845302053709</v>
      </c>
      <c r="N58" s="122">
        <v>1.2014926200295701</v>
      </c>
      <c r="O58" s="122">
        <v>1.0621518773383218</v>
      </c>
      <c r="P58" s="122">
        <v>1.0284959376146929</v>
      </c>
      <c r="Q58" s="122">
        <v>0.95627628748169058</v>
      </c>
      <c r="R58" s="122">
        <v>1.3088518132804108</v>
      </c>
      <c r="S58" s="122">
        <v>1.7509701981698387</v>
      </c>
      <c r="T58" s="122">
        <v>1.9582703891072661</v>
      </c>
      <c r="U58" s="122">
        <v>2.2564562248719779</v>
      </c>
      <c r="V58" s="122">
        <v>1.9938857627531499</v>
      </c>
      <c r="W58" s="122">
        <v>1.6893450841906215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6.5206112609282857E-2</v>
      </c>
      <c r="H59" s="98">
        <v>8.5810651617977241E-2</v>
      </c>
      <c r="I59" s="98">
        <v>7.8308097067839297E-2</v>
      </c>
      <c r="J59" s="98">
        <v>0.1213785930703831</v>
      </c>
      <c r="K59" s="98">
        <v>0.34499787545243904</v>
      </c>
      <c r="L59" s="98">
        <v>0.71232768608537123</v>
      </c>
      <c r="M59" s="98">
        <v>1.0568845302053709</v>
      </c>
      <c r="N59" s="98">
        <v>1.2014926200295701</v>
      </c>
      <c r="O59" s="98">
        <v>1.0621518773383218</v>
      </c>
      <c r="P59" s="98">
        <v>1.0284959376146929</v>
      </c>
      <c r="Q59" s="98">
        <v>0.95627628748169058</v>
      </c>
      <c r="R59" s="98">
        <v>1.3088518132804108</v>
      </c>
      <c r="S59" s="98">
        <v>1.7509701981698387</v>
      </c>
      <c r="T59" s="98">
        <v>1.9582703891072661</v>
      </c>
      <c r="U59" s="98">
        <v>2.2564562248719779</v>
      </c>
      <c r="V59" s="98">
        <v>1.9938857627531499</v>
      </c>
      <c r="W59" s="98">
        <v>1.6893450841906215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244.37159999999997</v>
      </c>
      <c r="C62" s="117">
        <f t="shared" si="21"/>
        <v>252.4500000000001</v>
      </c>
      <c r="D62" s="117">
        <f t="shared" si="21"/>
        <v>258.71075999999999</v>
      </c>
      <c r="E62" s="117">
        <f t="shared" si="21"/>
        <v>275.97833999999983</v>
      </c>
      <c r="F62" s="117">
        <f t="shared" si="21"/>
        <v>298.34540999999996</v>
      </c>
      <c r="G62" s="117">
        <f t="shared" si="21"/>
        <v>315.81494999999995</v>
      </c>
      <c r="H62" s="117">
        <f t="shared" si="21"/>
        <v>328.94234999999986</v>
      </c>
      <c r="I62" s="117">
        <f t="shared" si="21"/>
        <v>345.75552000000005</v>
      </c>
      <c r="J62" s="117">
        <f t="shared" si="21"/>
        <v>342.47366999999997</v>
      </c>
      <c r="K62" s="117">
        <f t="shared" si="21"/>
        <v>340.80749999999995</v>
      </c>
      <c r="L62" s="117">
        <f t="shared" si="21"/>
        <v>372.01031999999981</v>
      </c>
      <c r="M62" s="117">
        <f t="shared" si="21"/>
        <v>340.0501499999998</v>
      </c>
      <c r="N62" s="117">
        <f t="shared" si="21"/>
        <v>318.08700000000005</v>
      </c>
      <c r="O62" s="117">
        <f t="shared" si="21"/>
        <v>289.30770000000018</v>
      </c>
      <c r="P62" s="117">
        <f t="shared" si="21"/>
        <v>281.8351799999997</v>
      </c>
      <c r="Q62" s="117">
        <f t="shared" si="21"/>
        <v>288.14642999999967</v>
      </c>
      <c r="R62" s="117">
        <f t="shared" ref="R62:V62" si="22">R63+R66+R68+R77</f>
        <v>341.66582999999991</v>
      </c>
      <c r="S62" s="117">
        <f t="shared" si="22"/>
        <v>361.21010508000052</v>
      </c>
      <c r="T62" s="117">
        <f t="shared" si="22"/>
        <v>386.90224452000012</v>
      </c>
      <c r="U62" s="117">
        <f t="shared" si="22"/>
        <v>377.82414252000041</v>
      </c>
      <c r="V62" s="117">
        <f t="shared" si="22"/>
        <v>409.57023492000019</v>
      </c>
      <c r="W62" s="117">
        <f t="shared" ref="W62" si="23">W63+W66+W68+W77</f>
        <v>516.51229608000028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217.24200432276524</v>
      </c>
      <c r="C63" s="122">
        <f t="shared" si="24"/>
        <v>225.00098459303038</v>
      </c>
      <c r="D63" s="122">
        <f t="shared" si="24"/>
        <v>232.65416900135128</v>
      </c>
      <c r="E63" s="122">
        <f t="shared" si="24"/>
        <v>246.81812119510124</v>
      </c>
      <c r="F63" s="122">
        <f t="shared" si="24"/>
        <v>263.95112543802145</v>
      </c>
      <c r="G63" s="122">
        <f t="shared" si="24"/>
        <v>279.20856256886947</v>
      </c>
      <c r="H63" s="122">
        <f t="shared" si="24"/>
        <v>289.20175084307266</v>
      </c>
      <c r="I63" s="122">
        <f t="shared" si="24"/>
        <v>304.12013255304117</v>
      </c>
      <c r="J63" s="122">
        <f t="shared" si="24"/>
        <v>297.96788787910992</v>
      </c>
      <c r="K63" s="122">
        <f t="shared" si="24"/>
        <v>297.78641320146477</v>
      </c>
      <c r="L63" s="122">
        <f t="shared" si="24"/>
        <v>329.9572442473509</v>
      </c>
      <c r="M63" s="122">
        <f t="shared" si="24"/>
        <v>297.062324543317</v>
      </c>
      <c r="N63" s="122">
        <f t="shared" si="24"/>
        <v>277.45932707039276</v>
      </c>
      <c r="O63" s="122">
        <f t="shared" si="24"/>
        <v>253.67489856329792</v>
      </c>
      <c r="P63" s="122">
        <f t="shared" si="24"/>
        <v>245.56598065783643</v>
      </c>
      <c r="Q63" s="122">
        <f t="shared" si="24"/>
        <v>253.51438305224633</v>
      </c>
      <c r="R63" s="122">
        <f t="shared" ref="R63:V63" si="25">SUM(R64:R65)</f>
        <v>301.12460622178838</v>
      </c>
      <c r="S63" s="122">
        <f t="shared" si="25"/>
        <v>320.45571072869473</v>
      </c>
      <c r="T63" s="122">
        <f t="shared" si="25"/>
        <v>341.69030709516176</v>
      </c>
      <c r="U63" s="122">
        <f t="shared" si="25"/>
        <v>332.53672354563577</v>
      </c>
      <c r="V63" s="122">
        <f t="shared" si="25"/>
        <v>362.59974005080056</v>
      </c>
      <c r="W63" s="122">
        <f t="shared" ref="W63" si="26">SUM(W64:W65)</f>
        <v>448.63228257190212</v>
      </c>
      <c r="DA63" s="130" t="s">
        <v>2132</v>
      </c>
    </row>
    <row r="64" spans="1:105" ht="12" customHeight="1" x14ac:dyDescent="0.25">
      <c r="A64" s="97" t="s">
        <v>217</v>
      </c>
      <c r="B64" s="98">
        <v>217.24200432276524</v>
      </c>
      <c r="C64" s="98">
        <v>225.00098459303038</v>
      </c>
      <c r="D64" s="98">
        <v>232.65416900135128</v>
      </c>
      <c r="E64" s="98">
        <v>246.81812119510124</v>
      </c>
      <c r="F64" s="98">
        <v>263.95112543802145</v>
      </c>
      <c r="G64" s="98">
        <v>279.20856256886947</v>
      </c>
      <c r="H64" s="98">
        <v>289.20175084307266</v>
      </c>
      <c r="I64" s="98">
        <v>304.12013255304117</v>
      </c>
      <c r="J64" s="98">
        <v>297.96788787910992</v>
      </c>
      <c r="K64" s="98">
        <v>297.78641320146477</v>
      </c>
      <c r="L64" s="98">
        <v>329.9572442473509</v>
      </c>
      <c r="M64" s="98">
        <v>297.062324543317</v>
      </c>
      <c r="N64" s="98">
        <v>277.45932707039276</v>
      </c>
      <c r="O64" s="98">
        <v>253.67489856329792</v>
      </c>
      <c r="P64" s="98">
        <v>245.56598065783643</v>
      </c>
      <c r="Q64" s="98">
        <v>253.51438305224633</v>
      </c>
      <c r="R64" s="98">
        <v>301.12460622178838</v>
      </c>
      <c r="S64" s="98">
        <v>320.45571072869473</v>
      </c>
      <c r="T64" s="98">
        <v>341.69030709516176</v>
      </c>
      <c r="U64" s="98">
        <v>332.53672354563577</v>
      </c>
      <c r="V64" s="98">
        <v>362.59974005080056</v>
      </c>
      <c r="W64" s="98">
        <v>448.63228257190212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11.275638892694774</v>
      </c>
      <c r="C68" s="122">
        <v>11.823888760878813</v>
      </c>
      <c r="D68" s="122">
        <v>11.114885550497924</v>
      </c>
      <c r="E68" s="122">
        <v>12.742964801803478</v>
      </c>
      <c r="F68" s="122">
        <v>16.093755093060103</v>
      </c>
      <c r="G68" s="122">
        <v>17.325820236113774</v>
      </c>
      <c r="H68" s="122">
        <v>18.970314881396941</v>
      </c>
      <c r="I68" s="122">
        <v>19.329624559873785</v>
      </c>
      <c r="J68" s="122">
        <v>20.712034255859052</v>
      </c>
      <c r="K68" s="122">
        <v>20.749508860403829</v>
      </c>
      <c r="L68" s="122">
        <v>21.179620144028686</v>
      </c>
      <c r="M68" s="122">
        <v>21.11624371438641</v>
      </c>
      <c r="N68" s="122">
        <v>20.167882618572879</v>
      </c>
      <c r="O68" s="122">
        <v>18.205120885574878</v>
      </c>
      <c r="P68" s="122">
        <v>19.267942443863113</v>
      </c>
      <c r="Q68" s="122">
        <v>20.027442559600715</v>
      </c>
      <c r="R68" s="122">
        <v>23.49668651003946</v>
      </c>
      <c r="S68" s="122">
        <v>24.073144707600466</v>
      </c>
      <c r="T68" s="122">
        <v>24.171227038896028</v>
      </c>
      <c r="U68" s="122">
        <v>22.886765365308776</v>
      </c>
      <c r="V68" s="122">
        <v>23.894249428700011</v>
      </c>
      <c r="W68" s="122">
        <v>40.784811063662104</v>
      </c>
      <c r="DA68" s="130" t="s">
        <v>2137</v>
      </c>
    </row>
    <row r="69" spans="1:105" ht="12" customHeight="1" x14ac:dyDescent="0.25">
      <c r="A69" s="97" t="s">
        <v>134</v>
      </c>
      <c r="B69" s="98">
        <v>11.275638892694774</v>
      </c>
      <c r="C69" s="98">
        <v>11.823888760878813</v>
      </c>
      <c r="D69" s="98">
        <v>11.114885550497924</v>
      </c>
      <c r="E69" s="98">
        <v>12.742964801803478</v>
      </c>
      <c r="F69" s="98">
        <v>16.093755093060103</v>
      </c>
      <c r="G69" s="98">
        <v>17.325820236113774</v>
      </c>
      <c r="H69" s="98">
        <v>18.970314881396941</v>
      </c>
      <c r="I69" s="98">
        <v>19.329624559873785</v>
      </c>
      <c r="J69" s="98">
        <v>20.712034255859052</v>
      </c>
      <c r="K69" s="98">
        <v>20.749508860403829</v>
      </c>
      <c r="L69" s="98">
        <v>21.179620144028686</v>
      </c>
      <c r="M69" s="98">
        <v>21.11624371438641</v>
      </c>
      <c r="N69" s="98">
        <v>20.167882618572879</v>
      </c>
      <c r="O69" s="98">
        <v>18.205120885574878</v>
      </c>
      <c r="P69" s="98">
        <v>19.267942443863113</v>
      </c>
      <c r="Q69" s="98">
        <v>20.027442559600715</v>
      </c>
      <c r="R69" s="98">
        <v>23.49668651003946</v>
      </c>
      <c r="S69" s="98">
        <v>24.073144707600466</v>
      </c>
      <c r="T69" s="98">
        <v>24.171227038896028</v>
      </c>
      <c r="U69" s="98">
        <v>22.886765365308776</v>
      </c>
      <c r="V69" s="98">
        <v>23.894249428700011</v>
      </c>
      <c r="W69" s="98">
        <v>40.784811063662104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15.853956784539953</v>
      </c>
      <c r="C77" s="122">
        <v>15.625126646090905</v>
      </c>
      <c r="D77" s="122">
        <v>14.94170544815082</v>
      </c>
      <c r="E77" s="122">
        <v>16.417254003095135</v>
      </c>
      <c r="F77" s="122">
        <v>18.30052946891842</v>
      </c>
      <c r="G77" s="122">
        <v>19.280567195016737</v>
      </c>
      <c r="H77" s="122">
        <v>20.770284275530301</v>
      </c>
      <c r="I77" s="122">
        <v>22.305762887085116</v>
      </c>
      <c r="J77" s="122">
        <v>23.793747865031001</v>
      </c>
      <c r="K77" s="122">
        <v>22.27157793813139</v>
      </c>
      <c r="L77" s="122">
        <v>20.873455608620237</v>
      </c>
      <c r="M77" s="122">
        <v>21.87158174229635</v>
      </c>
      <c r="N77" s="122">
        <v>20.459790311034372</v>
      </c>
      <c r="O77" s="122">
        <v>17.427680551127356</v>
      </c>
      <c r="P77" s="122">
        <v>17.001256898300134</v>
      </c>
      <c r="Q77" s="122">
        <v>14.604604388152616</v>
      </c>
      <c r="R77" s="122">
        <v>17.044537268172089</v>
      </c>
      <c r="S77" s="122">
        <v>16.681249643705311</v>
      </c>
      <c r="T77" s="122">
        <v>21.040710385942365</v>
      </c>
      <c r="U77" s="122">
        <v>22.400653609055841</v>
      </c>
      <c r="V77" s="122">
        <v>23.076245440499608</v>
      </c>
      <c r="W77" s="122">
        <v>27.09520244443603</v>
      </c>
      <c r="DA77" s="130" t="s">
        <v>2146</v>
      </c>
    </row>
    <row r="78" spans="1:105" ht="12" customHeight="1" x14ac:dyDescent="0.25">
      <c r="A78" s="97" t="s">
        <v>192</v>
      </c>
      <c r="B78" s="98">
        <v>15.853956784539953</v>
      </c>
      <c r="C78" s="98">
        <v>15.625126646090905</v>
      </c>
      <c r="D78" s="98">
        <v>14.94170544815082</v>
      </c>
      <c r="E78" s="98">
        <v>16.417254003095135</v>
      </c>
      <c r="F78" s="98">
        <v>18.30052946891842</v>
      </c>
      <c r="G78" s="98">
        <v>19.280567195016737</v>
      </c>
      <c r="H78" s="98">
        <v>20.770284275530301</v>
      </c>
      <c r="I78" s="98">
        <v>22.305762887085116</v>
      </c>
      <c r="J78" s="98">
        <v>23.793747865031001</v>
      </c>
      <c r="K78" s="98">
        <v>22.27157793813139</v>
      </c>
      <c r="L78" s="98">
        <v>20.873455608620237</v>
      </c>
      <c r="M78" s="98">
        <v>21.87158174229635</v>
      </c>
      <c r="N78" s="98">
        <v>20.459790311034372</v>
      </c>
      <c r="O78" s="98">
        <v>17.427680551127356</v>
      </c>
      <c r="P78" s="98">
        <v>17.001256898300134</v>
      </c>
      <c r="Q78" s="98">
        <v>14.604604388152616</v>
      </c>
      <c r="R78" s="98">
        <v>17.044537268172089</v>
      </c>
      <c r="S78" s="98">
        <v>16.681249643705311</v>
      </c>
      <c r="T78" s="98">
        <v>21.040710385942365</v>
      </c>
      <c r="U78" s="98">
        <v>22.400653609055841</v>
      </c>
      <c r="V78" s="98">
        <v>23.076245440499608</v>
      </c>
      <c r="W78" s="98">
        <v>27.09520244443603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58.182729542484616</v>
      </c>
      <c r="C81" s="117">
        <f t="shared" si="28"/>
        <v>55.860820550066975</v>
      </c>
      <c r="D81" s="117">
        <f t="shared" si="28"/>
        <v>53.279400711476946</v>
      </c>
      <c r="E81" s="117">
        <f t="shared" si="28"/>
        <v>51.935505669904195</v>
      </c>
      <c r="F81" s="117">
        <f t="shared" si="28"/>
        <v>46.303657269267951</v>
      </c>
      <c r="G81" s="117">
        <f t="shared" si="28"/>
        <v>46.438913647186574</v>
      </c>
      <c r="H81" s="117">
        <f t="shared" si="28"/>
        <v>41.861071432449535</v>
      </c>
      <c r="I81" s="117">
        <f t="shared" si="28"/>
        <v>29.855698020053946</v>
      </c>
      <c r="J81" s="117">
        <f t="shared" si="28"/>
        <v>29.273375187738239</v>
      </c>
      <c r="K81" s="117">
        <f t="shared" si="28"/>
        <v>30.202556954797167</v>
      </c>
      <c r="L81" s="117">
        <f t="shared" si="28"/>
        <v>33.809554076331629</v>
      </c>
      <c r="M81" s="117">
        <f t="shared" si="28"/>
        <v>38.923063423419016</v>
      </c>
      <c r="N81" s="117">
        <f t="shared" si="28"/>
        <v>40.573742748609973</v>
      </c>
      <c r="O81" s="117">
        <f t="shared" si="28"/>
        <v>34.354458183405775</v>
      </c>
      <c r="P81" s="117">
        <f t="shared" si="28"/>
        <v>31.404223805887131</v>
      </c>
      <c r="Q81" s="117">
        <f t="shared" si="28"/>
        <v>25.436591922065777</v>
      </c>
      <c r="R81" s="117">
        <f t="shared" ref="R81:V81" si="29">R82+R85+R87+R100</f>
        <v>25.979090534018468</v>
      </c>
      <c r="S81" s="117">
        <f t="shared" si="29"/>
        <v>26.214789830146387</v>
      </c>
      <c r="T81" s="117">
        <f t="shared" si="29"/>
        <v>26.083512908168526</v>
      </c>
      <c r="U81" s="117">
        <f t="shared" si="29"/>
        <v>28.412004776585697</v>
      </c>
      <c r="V81" s="117">
        <f t="shared" si="29"/>
        <v>23.481974566647256</v>
      </c>
      <c r="W81" s="117">
        <f t="shared" ref="W81" si="30">W82+W85+W87+W100</f>
        <v>19.272577076371846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0.4950688235885547</v>
      </c>
      <c r="C87" s="122">
        <v>0.49220049300879831</v>
      </c>
      <c r="D87" s="122">
        <v>0.48253394133762983</v>
      </c>
      <c r="E87" s="122">
        <v>0.48039607142005042</v>
      </c>
      <c r="F87" s="122">
        <v>0.42710861611430762</v>
      </c>
      <c r="G87" s="122">
        <v>0.4225027231468555</v>
      </c>
      <c r="H87" s="122">
        <v>0.36204129239082028</v>
      </c>
      <c r="I87" s="122">
        <v>0.26931811130450362</v>
      </c>
      <c r="J87" s="122">
        <v>0.2445552827411476</v>
      </c>
      <c r="K87" s="122">
        <v>0.24223746204701146</v>
      </c>
      <c r="L87" s="122">
        <v>0.26646965488913915</v>
      </c>
      <c r="M87" s="122">
        <v>0.28768695099275104</v>
      </c>
      <c r="N87" s="122">
        <v>0.29082919198712465</v>
      </c>
      <c r="O87" s="122">
        <v>0.24990879281233241</v>
      </c>
      <c r="P87" s="122">
        <v>0.22597319515602168</v>
      </c>
      <c r="Q87" s="122">
        <v>0.19602708210920441</v>
      </c>
      <c r="R87" s="122">
        <v>0.20017103206590284</v>
      </c>
      <c r="S87" s="122">
        <v>0.18081585383586843</v>
      </c>
      <c r="T87" s="122">
        <v>0.16219522830591082</v>
      </c>
      <c r="U87" s="122">
        <v>0.14664975346417553</v>
      </c>
      <c r="V87" s="122">
        <v>0.12715598224670391</v>
      </c>
      <c r="W87" s="122">
        <v>0.23693776870491612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0.4950688235885547</v>
      </c>
      <c r="C92" s="101">
        <v>0.49220049300879831</v>
      </c>
      <c r="D92" s="101">
        <v>0.48253394133762983</v>
      </c>
      <c r="E92" s="101">
        <v>0.48039607142005042</v>
      </c>
      <c r="F92" s="101">
        <v>0.42710861611430762</v>
      </c>
      <c r="G92" s="101">
        <v>0.4225027231468555</v>
      </c>
      <c r="H92" s="101">
        <v>0.36204129239082028</v>
      </c>
      <c r="I92" s="101">
        <v>0.26931811130450362</v>
      </c>
      <c r="J92" s="101">
        <v>0.2445552827411476</v>
      </c>
      <c r="K92" s="101">
        <v>0.24223746204701146</v>
      </c>
      <c r="L92" s="101">
        <v>0.26646965488913915</v>
      </c>
      <c r="M92" s="101">
        <v>0.28768695099275104</v>
      </c>
      <c r="N92" s="101">
        <v>0.29082919198712465</v>
      </c>
      <c r="O92" s="101">
        <v>0.24990879281233241</v>
      </c>
      <c r="P92" s="101">
        <v>0.22597319515602168</v>
      </c>
      <c r="Q92" s="101">
        <v>0.19602708210920441</v>
      </c>
      <c r="R92" s="101">
        <v>0.20017103206590284</v>
      </c>
      <c r="S92" s="101">
        <v>0.18081585383586843</v>
      </c>
      <c r="T92" s="101">
        <v>0.16219522830591082</v>
      </c>
      <c r="U92" s="101">
        <v>0.14664975346417553</v>
      </c>
      <c r="V92" s="101">
        <v>0.12715598224670391</v>
      </c>
      <c r="W92" s="101">
        <v>0.23693776870491612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57.687660718896062</v>
      </c>
      <c r="C100" s="122">
        <v>55.36862005705818</v>
      </c>
      <c r="D100" s="122">
        <v>52.796866770139317</v>
      </c>
      <c r="E100" s="122">
        <v>51.455109598484142</v>
      </c>
      <c r="F100" s="122">
        <v>45.876548653153641</v>
      </c>
      <c r="G100" s="122">
        <v>46.016410924039718</v>
      </c>
      <c r="H100" s="122">
        <v>41.499030140058714</v>
      </c>
      <c r="I100" s="122">
        <v>29.586379908749443</v>
      </c>
      <c r="J100" s="122">
        <v>29.028819904997093</v>
      </c>
      <c r="K100" s="122">
        <v>29.960319492750155</v>
      </c>
      <c r="L100" s="122">
        <v>33.543084421442494</v>
      </c>
      <c r="M100" s="122">
        <v>38.635376472426266</v>
      </c>
      <c r="N100" s="122">
        <v>40.282913556622852</v>
      </c>
      <c r="O100" s="122">
        <v>34.104549390593441</v>
      </c>
      <c r="P100" s="122">
        <v>31.178250610731109</v>
      </c>
      <c r="Q100" s="122">
        <v>25.240564839956573</v>
      </c>
      <c r="R100" s="122">
        <v>25.778919501952565</v>
      </c>
      <c r="S100" s="122">
        <v>26.03397397631052</v>
      </c>
      <c r="T100" s="122">
        <v>25.921317679862614</v>
      </c>
      <c r="U100" s="122">
        <v>28.265355023121522</v>
      </c>
      <c r="V100" s="122">
        <v>23.354818584400551</v>
      </c>
      <c r="W100" s="122">
        <v>19.03563930766693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57.687660718896062</v>
      </c>
      <c r="C102" s="98">
        <v>55.36862005705818</v>
      </c>
      <c r="D102" s="98">
        <v>52.796866770139317</v>
      </c>
      <c r="E102" s="98">
        <v>51.455109598484142</v>
      </c>
      <c r="F102" s="98">
        <v>45.876548653153641</v>
      </c>
      <c r="G102" s="98">
        <v>46.016410924039718</v>
      </c>
      <c r="H102" s="98">
        <v>41.499030140058714</v>
      </c>
      <c r="I102" s="98">
        <v>29.586379908749443</v>
      </c>
      <c r="J102" s="98">
        <v>29.028819904997093</v>
      </c>
      <c r="K102" s="98">
        <v>29.960319492750155</v>
      </c>
      <c r="L102" s="98">
        <v>33.543084421442494</v>
      </c>
      <c r="M102" s="98">
        <v>38.635376472426266</v>
      </c>
      <c r="N102" s="98">
        <v>40.282913556622852</v>
      </c>
      <c r="O102" s="98">
        <v>34.104549390593441</v>
      </c>
      <c r="P102" s="98">
        <v>31.178250610731109</v>
      </c>
      <c r="Q102" s="98">
        <v>25.240564839956573</v>
      </c>
      <c r="R102" s="98">
        <v>25.778919501952565</v>
      </c>
      <c r="S102" s="98">
        <v>26.03397397631052</v>
      </c>
      <c r="T102" s="98">
        <v>25.921317679862614</v>
      </c>
      <c r="U102" s="98">
        <v>28.265355023121522</v>
      </c>
      <c r="V102" s="98">
        <v>23.354818584400551</v>
      </c>
      <c r="W102" s="98">
        <v>19.03563930766693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129.11926669976529</v>
      </c>
      <c r="C124" s="117">
        <f t="shared" si="42"/>
        <v>128.11790430115303</v>
      </c>
      <c r="D124" s="117">
        <f t="shared" si="42"/>
        <v>124.30923211076127</v>
      </c>
      <c r="E124" s="117">
        <f t="shared" si="42"/>
        <v>120.11110660980769</v>
      </c>
      <c r="F124" s="117">
        <f t="shared" si="42"/>
        <v>104.55067848089942</v>
      </c>
      <c r="G124" s="117">
        <f t="shared" si="42"/>
        <v>100.82796685772482</v>
      </c>
      <c r="H124" s="117">
        <f t="shared" si="42"/>
        <v>86.281414914159967</v>
      </c>
      <c r="I124" s="117">
        <f t="shared" si="42"/>
        <v>59.23173826793046</v>
      </c>
      <c r="J124" s="117">
        <f t="shared" si="42"/>
        <v>54.767200771690426</v>
      </c>
      <c r="K124" s="117">
        <f t="shared" si="42"/>
        <v>52.945467223139886</v>
      </c>
      <c r="L124" s="117">
        <f t="shared" si="42"/>
        <v>55.686315098052702</v>
      </c>
      <c r="M124" s="117">
        <f t="shared" si="42"/>
        <v>62.939373977911401</v>
      </c>
      <c r="N124" s="117">
        <f t="shared" si="42"/>
        <v>63.595361303358814</v>
      </c>
      <c r="O124" s="117">
        <f t="shared" si="42"/>
        <v>54.614699947370788</v>
      </c>
      <c r="P124" s="117">
        <f t="shared" si="42"/>
        <v>50.322213378237926</v>
      </c>
      <c r="Q124" s="117">
        <f t="shared" si="42"/>
        <v>45.074857712782617</v>
      </c>
      <c r="R124" s="117">
        <f t="shared" ref="R124:V124" si="43">R125+R128+R130+R139</f>
        <v>50.956499165533266</v>
      </c>
      <c r="S124" s="117">
        <f t="shared" si="43"/>
        <v>54.65593765474744</v>
      </c>
      <c r="T124" s="117">
        <f t="shared" si="43"/>
        <v>50.661293910190849</v>
      </c>
      <c r="U124" s="117">
        <f t="shared" si="43"/>
        <v>54.473227089442055</v>
      </c>
      <c r="V124" s="117">
        <f t="shared" si="43"/>
        <v>45.387310037395025</v>
      </c>
      <c r="W124" s="117">
        <f t="shared" ref="W124" si="44">W125+W128+W130+W139</f>
        <v>37.287873610242734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129.11926669976529</v>
      </c>
      <c r="C139" s="122">
        <v>128.11790430115303</v>
      </c>
      <c r="D139" s="122">
        <v>124.30923211076127</v>
      </c>
      <c r="E139" s="122">
        <v>120.11110660980769</v>
      </c>
      <c r="F139" s="122">
        <v>104.55067848089942</v>
      </c>
      <c r="G139" s="122">
        <v>100.82796685772482</v>
      </c>
      <c r="H139" s="122">
        <v>86.281414914159967</v>
      </c>
      <c r="I139" s="122">
        <v>59.23173826793046</v>
      </c>
      <c r="J139" s="122">
        <v>54.767200771690426</v>
      </c>
      <c r="K139" s="122">
        <v>52.945467223139886</v>
      </c>
      <c r="L139" s="122">
        <v>55.686315098052702</v>
      </c>
      <c r="M139" s="122">
        <v>62.939373977911401</v>
      </c>
      <c r="N139" s="122">
        <v>63.595361303358814</v>
      </c>
      <c r="O139" s="122">
        <v>54.614699947370788</v>
      </c>
      <c r="P139" s="122">
        <v>50.322213378237926</v>
      </c>
      <c r="Q139" s="122">
        <v>45.074857712782617</v>
      </c>
      <c r="R139" s="122">
        <v>50.956499165533266</v>
      </c>
      <c r="S139" s="122">
        <v>54.65593765474744</v>
      </c>
      <c r="T139" s="122">
        <v>50.661293910190849</v>
      </c>
      <c r="U139" s="122">
        <v>54.473227089442055</v>
      </c>
      <c r="V139" s="122">
        <v>45.387310037395025</v>
      </c>
      <c r="W139" s="122">
        <v>37.287873610242734</v>
      </c>
      <c r="DA139" s="130" t="s">
        <v>2205</v>
      </c>
    </row>
    <row r="140" spans="1:105" ht="12" customHeight="1" x14ac:dyDescent="0.25">
      <c r="A140" s="97" t="s">
        <v>50</v>
      </c>
      <c r="B140" s="98">
        <v>129.11926669976529</v>
      </c>
      <c r="C140" s="98">
        <v>128.11790430115303</v>
      </c>
      <c r="D140" s="98">
        <v>124.30923211076127</v>
      </c>
      <c r="E140" s="98">
        <v>120.11110660980769</v>
      </c>
      <c r="F140" s="98">
        <v>104.55067848089942</v>
      </c>
      <c r="G140" s="98">
        <v>100.82796685772482</v>
      </c>
      <c r="H140" s="98">
        <v>86.281414914159967</v>
      </c>
      <c r="I140" s="98">
        <v>59.23173826793046</v>
      </c>
      <c r="J140" s="98">
        <v>54.767200771690426</v>
      </c>
      <c r="K140" s="98">
        <v>52.945467223139886</v>
      </c>
      <c r="L140" s="98">
        <v>55.686315098052702</v>
      </c>
      <c r="M140" s="98">
        <v>62.939373977911401</v>
      </c>
      <c r="N140" s="98">
        <v>63.595361303358814</v>
      </c>
      <c r="O140" s="98">
        <v>54.614699947370788</v>
      </c>
      <c r="P140" s="98">
        <v>50.322213378237926</v>
      </c>
      <c r="Q140" s="98">
        <v>45.074857712782617</v>
      </c>
      <c r="R140" s="98">
        <v>50.956499165533266</v>
      </c>
      <c r="S140" s="98">
        <v>54.65593765474744</v>
      </c>
      <c r="T140" s="98">
        <v>50.661293910190849</v>
      </c>
      <c r="U140" s="98">
        <v>54.473227089442055</v>
      </c>
      <c r="V140" s="98">
        <v>45.387310037395025</v>
      </c>
      <c r="W140" s="98">
        <v>37.287873610242734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0.28293853491543758</v>
      </c>
      <c r="P143" s="117">
        <f t="shared" si="49"/>
        <v>0.52413893521124444</v>
      </c>
      <c r="Q143" s="117">
        <f t="shared" si="49"/>
        <v>1.0780419992513686</v>
      </c>
      <c r="R143" s="117">
        <f t="shared" ref="R143:V143" si="50">R144+R146+R148+R157</f>
        <v>2.0932176494893011</v>
      </c>
      <c r="S143" s="117">
        <f t="shared" si="50"/>
        <v>3.6684510513714179</v>
      </c>
      <c r="T143" s="117">
        <f t="shared" si="50"/>
        <v>4.8294216492775544</v>
      </c>
      <c r="U143" s="117">
        <f t="shared" si="50"/>
        <v>6.3794773665094642</v>
      </c>
      <c r="V143" s="117">
        <f t="shared" si="50"/>
        <v>6.0879520763639183</v>
      </c>
      <c r="W143" s="117">
        <f t="shared" ref="W143" si="51">W144+W146+W148+W157</f>
        <v>5.9592486558150277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2.4894453237630236E-3</v>
      </c>
      <c r="P148" s="122">
        <v>4.20359229041026E-3</v>
      </c>
      <c r="Q148" s="122">
        <v>9.2408708247668208E-3</v>
      </c>
      <c r="R148" s="122">
        <v>2.7662654661294007E-2</v>
      </c>
      <c r="S148" s="122">
        <v>6.3299990089302871E-2</v>
      </c>
      <c r="T148" s="122">
        <v>8.6181887668852888E-2</v>
      </c>
      <c r="U148" s="122">
        <v>0.10646921268789131</v>
      </c>
      <c r="V148" s="122">
        <v>0.12768629731521672</v>
      </c>
      <c r="W148" s="122">
        <v>0.28115413941648615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2.4894453237630236E-3</v>
      </c>
      <c r="P149" s="98">
        <v>4.20359229041026E-3</v>
      </c>
      <c r="Q149" s="98">
        <v>9.2408708247668208E-3</v>
      </c>
      <c r="R149" s="98">
        <v>2.7662654661294007E-2</v>
      </c>
      <c r="S149" s="98">
        <v>6.3299990089302871E-2</v>
      </c>
      <c r="T149" s="98">
        <v>8.6181887668852888E-2</v>
      </c>
      <c r="U149" s="98">
        <v>0.10646921268789131</v>
      </c>
      <c r="V149" s="98">
        <v>0.12768629731521672</v>
      </c>
      <c r="W149" s="98">
        <v>0.28115413941648615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0.28044908959167453</v>
      </c>
      <c r="P157" s="122">
        <v>0.51993534292083421</v>
      </c>
      <c r="Q157" s="122">
        <v>1.0688011284266017</v>
      </c>
      <c r="R157" s="122">
        <v>2.0655549948280072</v>
      </c>
      <c r="S157" s="122">
        <v>3.6051510612821152</v>
      </c>
      <c r="T157" s="122">
        <v>4.7432397616087014</v>
      </c>
      <c r="U157" s="122">
        <v>6.2730081538215732</v>
      </c>
      <c r="V157" s="122">
        <v>5.9602657790487017</v>
      </c>
      <c r="W157" s="122">
        <v>5.6780945163985415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0.28044908959167453</v>
      </c>
      <c r="P158" s="98">
        <v>0.51993534292083421</v>
      </c>
      <c r="Q158" s="98">
        <v>1.0688011284266017</v>
      </c>
      <c r="R158" s="98">
        <v>2.0655549948280072</v>
      </c>
      <c r="S158" s="98">
        <v>3.6051510612821152</v>
      </c>
      <c r="T158" s="98">
        <v>4.7432397616087014</v>
      </c>
      <c r="U158" s="98">
        <v>6.2730081538215732</v>
      </c>
      <c r="V158" s="98">
        <v>5.9602657790487017</v>
      </c>
      <c r="W158" s="98">
        <v>5.6780945163985415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0.27124830630911545</v>
      </c>
      <c r="C161" s="117">
        <f t="shared" si="54"/>
        <v>0.27211254744409757</v>
      </c>
      <c r="D161" s="117">
        <f t="shared" si="54"/>
        <v>0.2772444818172653</v>
      </c>
      <c r="E161" s="117">
        <f t="shared" si="54"/>
        <v>0.30067464474479855</v>
      </c>
      <c r="F161" s="117">
        <f t="shared" si="54"/>
        <v>0.32708478746919095</v>
      </c>
      <c r="G161" s="117">
        <f t="shared" si="54"/>
        <v>0.46967861197450456</v>
      </c>
      <c r="H161" s="117">
        <f t="shared" si="54"/>
        <v>0.58844010254965151</v>
      </c>
      <c r="I161" s="117">
        <f t="shared" si="54"/>
        <v>0.50729512673338484</v>
      </c>
      <c r="J161" s="117">
        <f t="shared" si="54"/>
        <v>0.60735095729380595</v>
      </c>
      <c r="K161" s="117">
        <f t="shared" si="54"/>
        <v>0.84465108892007579</v>
      </c>
      <c r="L161" s="117">
        <f t="shared" si="54"/>
        <v>1.0446520574454645</v>
      </c>
      <c r="M161" s="117">
        <f t="shared" si="54"/>
        <v>1.3398265522178694</v>
      </c>
      <c r="N161" s="117">
        <f t="shared" si="54"/>
        <v>1.5065307592165962</v>
      </c>
      <c r="O161" s="117">
        <f t="shared" si="54"/>
        <v>1.4449831134815281</v>
      </c>
      <c r="P161" s="117">
        <f t="shared" si="54"/>
        <v>1.5625165310205973</v>
      </c>
      <c r="Q161" s="117">
        <f t="shared" si="54"/>
        <v>1.5223100184918497</v>
      </c>
      <c r="R161" s="117">
        <f t="shared" ref="R161:V161" si="55">R162+R164+R166+R175</f>
        <v>1.6642171868069355</v>
      </c>
      <c r="S161" s="117">
        <f t="shared" si="55"/>
        <v>1.7975800979398593</v>
      </c>
      <c r="T161" s="117">
        <f t="shared" si="55"/>
        <v>1.6695132997021944</v>
      </c>
      <c r="U161" s="117">
        <f t="shared" si="55"/>
        <v>1.8011766070047535</v>
      </c>
      <c r="V161" s="117">
        <f t="shared" si="55"/>
        <v>1.4671573361940196</v>
      </c>
      <c r="W161" s="117">
        <f t="shared" ref="W161" si="56">W162+W164+W166+W175</f>
        <v>1.1219956231595727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6.4714878900464677E-3</v>
      </c>
      <c r="C166" s="122">
        <v>6.9143280874356013E-3</v>
      </c>
      <c r="D166" s="122">
        <v>7.1841363042416378E-3</v>
      </c>
      <c r="E166" s="122">
        <v>7.2547963286705951E-3</v>
      </c>
      <c r="F166" s="122">
        <v>6.8071269809453156E-3</v>
      </c>
      <c r="G166" s="122">
        <v>8.0207806840307625E-3</v>
      </c>
      <c r="H166" s="122">
        <v>9.7410224069021563E-3</v>
      </c>
      <c r="I166" s="122">
        <v>1.0227080703107976E-2</v>
      </c>
      <c r="J166" s="122">
        <v>1.0869861131060849E-2</v>
      </c>
      <c r="K166" s="122">
        <v>2.048870684656039E-2</v>
      </c>
      <c r="L166" s="122">
        <v>2.4511629567926907E-2</v>
      </c>
      <c r="M166" s="122">
        <v>3.0565217474703619E-2</v>
      </c>
      <c r="N166" s="122">
        <v>3.1751836738251146E-2</v>
      </c>
      <c r="O166" s="122">
        <v>2.918484182453163E-2</v>
      </c>
      <c r="P166" s="122">
        <v>2.8847634409678975E-2</v>
      </c>
      <c r="Q166" s="122">
        <v>2.6449363432429363E-2</v>
      </c>
      <c r="R166" s="122">
        <v>2.6028838045575452E-2</v>
      </c>
      <c r="S166" s="122">
        <v>2.4948348529586561E-2</v>
      </c>
      <c r="T166" s="122">
        <v>2.3287676527593802E-2</v>
      </c>
      <c r="U166" s="122">
        <v>2.257704006422101E-2</v>
      </c>
      <c r="V166" s="122">
        <v>2.2854922168776166E-2</v>
      </c>
      <c r="W166" s="122">
        <v>3.8042797112666685E-2</v>
      </c>
      <c r="DA166" s="130" t="s">
        <v>2230</v>
      </c>
    </row>
    <row r="167" spans="1:105" ht="12" customHeight="1" x14ac:dyDescent="0.25">
      <c r="A167" s="97" t="s">
        <v>124</v>
      </c>
      <c r="B167" s="98">
        <v>6.4714878900464677E-3</v>
      </c>
      <c r="C167" s="98">
        <v>6.9143280874356013E-3</v>
      </c>
      <c r="D167" s="98">
        <v>7.1841363042416378E-3</v>
      </c>
      <c r="E167" s="98">
        <v>7.2547963286705951E-3</v>
      </c>
      <c r="F167" s="98">
        <v>6.8071269809453156E-3</v>
      </c>
      <c r="G167" s="98">
        <v>8.0207806840307625E-3</v>
      </c>
      <c r="H167" s="98">
        <v>9.7410224069021563E-3</v>
      </c>
      <c r="I167" s="98">
        <v>1.0227080703107976E-2</v>
      </c>
      <c r="J167" s="98">
        <v>1.0869861131060849E-2</v>
      </c>
      <c r="K167" s="98">
        <v>2.048870684656039E-2</v>
      </c>
      <c r="L167" s="98">
        <v>2.4511629567926907E-2</v>
      </c>
      <c r="M167" s="98">
        <v>3.0565217474703619E-2</v>
      </c>
      <c r="N167" s="98">
        <v>3.1751836738251146E-2</v>
      </c>
      <c r="O167" s="98">
        <v>2.918484182453163E-2</v>
      </c>
      <c r="P167" s="98">
        <v>2.8847634409678975E-2</v>
      </c>
      <c r="Q167" s="98">
        <v>2.6449363432429363E-2</v>
      </c>
      <c r="R167" s="98">
        <v>2.6028838045575452E-2</v>
      </c>
      <c r="S167" s="98">
        <v>2.4948348529586561E-2</v>
      </c>
      <c r="T167" s="98">
        <v>2.3287676527593802E-2</v>
      </c>
      <c r="U167" s="98">
        <v>2.257704006422101E-2</v>
      </c>
      <c r="V167" s="98">
        <v>2.2854922168776166E-2</v>
      </c>
      <c r="W167" s="98">
        <v>3.8042797112666685E-2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0.26477681841906897</v>
      </c>
      <c r="C175" s="122">
        <v>0.26519821935666199</v>
      </c>
      <c r="D175" s="122">
        <v>0.27006034551302366</v>
      </c>
      <c r="E175" s="122">
        <v>0.29341984841612795</v>
      </c>
      <c r="F175" s="122">
        <v>0.32027766048824563</v>
      </c>
      <c r="G175" s="122">
        <v>0.46165783129047377</v>
      </c>
      <c r="H175" s="122">
        <v>0.5786990801427494</v>
      </c>
      <c r="I175" s="122">
        <v>0.49706804603027688</v>
      </c>
      <c r="J175" s="122">
        <v>0.59648109616274514</v>
      </c>
      <c r="K175" s="122">
        <v>0.82416238207351544</v>
      </c>
      <c r="L175" s="122">
        <v>1.0201404278775377</v>
      </c>
      <c r="M175" s="122">
        <v>1.3092613347431659</v>
      </c>
      <c r="N175" s="122">
        <v>1.474778922478345</v>
      </c>
      <c r="O175" s="122">
        <v>1.4157982716569963</v>
      </c>
      <c r="P175" s="122">
        <v>1.5336688966109182</v>
      </c>
      <c r="Q175" s="122">
        <v>1.4958606550594202</v>
      </c>
      <c r="R175" s="122">
        <v>1.63818834876136</v>
      </c>
      <c r="S175" s="122">
        <v>1.7726317494102728</v>
      </c>
      <c r="T175" s="122">
        <v>1.6462256231746006</v>
      </c>
      <c r="U175" s="122">
        <v>1.7785995669405326</v>
      </c>
      <c r="V175" s="122">
        <v>1.4443024140252434</v>
      </c>
      <c r="W175" s="122">
        <v>1.083952826046906</v>
      </c>
      <c r="DA175" s="130" t="s">
        <v>2239</v>
      </c>
    </row>
    <row r="176" spans="1:105" ht="12" customHeight="1" x14ac:dyDescent="0.25">
      <c r="A176" s="97" t="s">
        <v>50</v>
      </c>
      <c r="B176" s="98">
        <v>0.26477681841906897</v>
      </c>
      <c r="C176" s="98">
        <v>0.26519821935666199</v>
      </c>
      <c r="D176" s="98">
        <v>0.27006034551302366</v>
      </c>
      <c r="E176" s="98">
        <v>0.29341984841612795</v>
      </c>
      <c r="F176" s="98">
        <v>0.32027766048824563</v>
      </c>
      <c r="G176" s="98">
        <v>0.46165783129047377</v>
      </c>
      <c r="H176" s="98">
        <v>0.5786990801427494</v>
      </c>
      <c r="I176" s="98">
        <v>0.49706804603027688</v>
      </c>
      <c r="J176" s="98">
        <v>0.59648109616274514</v>
      </c>
      <c r="K176" s="98">
        <v>0.82416238207351544</v>
      </c>
      <c r="L176" s="98">
        <v>1.0201404278775377</v>
      </c>
      <c r="M176" s="98">
        <v>1.3092613347431659</v>
      </c>
      <c r="N176" s="98">
        <v>1.474778922478345</v>
      </c>
      <c r="O176" s="98">
        <v>1.4157982716569963</v>
      </c>
      <c r="P176" s="98">
        <v>1.5336688966109182</v>
      </c>
      <c r="Q176" s="98">
        <v>1.4958606550594202</v>
      </c>
      <c r="R176" s="98">
        <v>1.63818834876136</v>
      </c>
      <c r="S176" s="98">
        <v>1.7726317494102728</v>
      </c>
      <c r="T176" s="98">
        <v>1.6462256231746006</v>
      </c>
      <c r="U176" s="98">
        <v>1.7785995669405326</v>
      </c>
      <c r="V176" s="98">
        <v>1.4443024140252434</v>
      </c>
      <c r="W176" s="98">
        <v>1.083952826046906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10426.003660476094</v>
      </c>
      <c r="C3" s="117">
        <f t="shared" si="0"/>
        <v>10016.975787972711</v>
      </c>
      <c r="D3" s="117">
        <f t="shared" si="0"/>
        <v>11236.206486546005</v>
      </c>
      <c r="E3" s="117">
        <f t="shared" si="0"/>
        <v>12042.363309613907</v>
      </c>
      <c r="F3" s="117">
        <f t="shared" si="0"/>
        <v>10669.441935476363</v>
      </c>
      <c r="G3" s="117">
        <f t="shared" si="0"/>
        <v>11158.779900210302</v>
      </c>
      <c r="H3" s="117">
        <f t="shared" si="0"/>
        <v>12924.610454092151</v>
      </c>
      <c r="I3" s="117">
        <f t="shared" si="0"/>
        <v>12713.53606407585</v>
      </c>
      <c r="J3" s="117">
        <f t="shared" si="0"/>
        <v>12617.357407529376</v>
      </c>
      <c r="K3" s="117">
        <f t="shared" si="0"/>
        <v>11404.571855136803</v>
      </c>
      <c r="L3" s="117">
        <f t="shared" si="0"/>
        <v>13458.735841603973</v>
      </c>
      <c r="M3" s="117">
        <f t="shared" si="0"/>
        <v>13186.960946657282</v>
      </c>
      <c r="N3" s="117">
        <f t="shared" si="0"/>
        <v>12776.399533897349</v>
      </c>
      <c r="O3" s="117">
        <f t="shared" si="0"/>
        <v>13251.282115841739</v>
      </c>
      <c r="P3" s="117">
        <f t="shared" si="0"/>
        <v>12078.933413143302</v>
      </c>
      <c r="Q3" s="117">
        <f t="shared" si="0"/>
        <v>10512.546686310181</v>
      </c>
      <c r="R3" s="117">
        <f t="shared" ref="R3:V3" si="1">R4+R7+R9+R19</f>
        <v>11738.117185525016</v>
      </c>
      <c r="S3" s="117">
        <f t="shared" si="1"/>
        <v>13166.544469018243</v>
      </c>
      <c r="T3" s="117">
        <f t="shared" si="1"/>
        <v>14177.076341207312</v>
      </c>
      <c r="U3" s="117">
        <f t="shared" si="1"/>
        <v>12507.990638609199</v>
      </c>
      <c r="V3" s="117">
        <f t="shared" si="1"/>
        <v>11428.817357810442</v>
      </c>
      <c r="W3" s="117">
        <f t="shared" ref="W3" si="2">W4+W7+W9+W19</f>
        <v>14444.445910163278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9141.6990114117252</v>
      </c>
      <c r="C4" s="122">
        <f t="shared" si="3"/>
        <v>8772.3739837049106</v>
      </c>
      <c r="D4" s="122">
        <f t="shared" si="3"/>
        <v>9986.3065004833988</v>
      </c>
      <c r="E4" s="122">
        <f t="shared" si="3"/>
        <v>10700.341631225636</v>
      </c>
      <c r="F4" s="122">
        <f t="shared" si="3"/>
        <v>9342.1512646454757</v>
      </c>
      <c r="G4" s="122">
        <f t="shared" si="3"/>
        <v>9788.9569007760583</v>
      </c>
      <c r="H4" s="122">
        <f t="shared" si="3"/>
        <v>11373.166796063233</v>
      </c>
      <c r="I4" s="122">
        <f t="shared" si="3"/>
        <v>11216.984449018242</v>
      </c>
      <c r="J4" s="122">
        <f t="shared" si="3"/>
        <v>11040.586924511652</v>
      </c>
      <c r="K4" s="122">
        <f t="shared" si="3"/>
        <v>9917.0342205186244</v>
      </c>
      <c r="L4" s="122">
        <f t="shared" si="3"/>
        <v>11971.47429987636</v>
      </c>
      <c r="M4" s="122">
        <f t="shared" si="3"/>
        <v>11542.595684561427</v>
      </c>
      <c r="N4" s="122">
        <f t="shared" si="3"/>
        <v>11133.461126900416</v>
      </c>
      <c r="O4" s="122">
        <f t="shared" si="3"/>
        <v>11682.056387246213</v>
      </c>
      <c r="P4" s="122">
        <f t="shared" si="3"/>
        <v>10583.553976566147</v>
      </c>
      <c r="Q4" s="122">
        <f t="shared" si="3"/>
        <v>9247.3469832555638</v>
      </c>
      <c r="R4" s="122">
        <f t="shared" ref="R4:V4" si="4">SUM(R5:R6)</f>
        <v>10374.442784019177</v>
      </c>
      <c r="S4" s="122">
        <f t="shared" si="4"/>
        <v>11728.688449655696</v>
      </c>
      <c r="T4" s="122">
        <f t="shared" si="4"/>
        <v>12670.935412342002</v>
      </c>
      <c r="U4" s="122">
        <f t="shared" si="4"/>
        <v>11082.238145556206</v>
      </c>
      <c r="V4" s="122">
        <f t="shared" si="4"/>
        <v>10148.46413535292</v>
      </c>
      <c r="W4" s="122">
        <f t="shared" ref="W4" si="5">SUM(W5:W6)</f>
        <v>12701.674550052221</v>
      </c>
      <c r="DA4" s="130" t="s">
        <v>2244</v>
      </c>
    </row>
    <row r="5" spans="1:105" ht="12" customHeight="1" x14ac:dyDescent="0.25">
      <c r="A5" s="97" t="s">
        <v>51</v>
      </c>
      <c r="B5" s="98">
        <v>9094.8886780372959</v>
      </c>
      <c r="C5" s="98">
        <v>8728.0032116531092</v>
      </c>
      <c r="D5" s="98">
        <v>9936.2685884316288</v>
      </c>
      <c r="E5" s="98">
        <v>10647.309842485411</v>
      </c>
      <c r="F5" s="98">
        <v>9296.2242673401342</v>
      </c>
      <c r="G5" s="98">
        <v>9741.1203607122279</v>
      </c>
      <c r="H5" s="98">
        <v>11317.580962761816</v>
      </c>
      <c r="I5" s="98">
        <v>11162.776224167768</v>
      </c>
      <c r="J5" s="98">
        <v>10987.381787998491</v>
      </c>
      <c r="K5" s="98">
        <v>9869.5532335985608</v>
      </c>
      <c r="L5" s="98">
        <v>11914.697825247493</v>
      </c>
      <c r="M5" s="98">
        <v>11487.858584287944</v>
      </c>
      <c r="N5" s="98">
        <v>11080.713818073584</v>
      </c>
      <c r="O5" s="98">
        <v>11626.80881350757</v>
      </c>
      <c r="P5" s="98">
        <v>10534.225069149054</v>
      </c>
      <c r="Q5" s="98">
        <v>9204.9134194329181</v>
      </c>
      <c r="R5" s="98">
        <v>10327.466654389707</v>
      </c>
      <c r="S5" s="98">
        <v>11675.598189219829</v>
      </c>
      <c r="T5" s="98">
        <v>12613.015767106475</v>
      </c>
      <c r="U5" s="98">
        <v>11031.434136481159</v>
      </c>
      <c r="V5" s="98">
        <v>10102.330936187442</v>
      </c>
      <c r="W5" s="98">
        <v>12643.951461045972</v>
      </c>
      <c r="DA5" s="63" t="s">
        <v>2245</v>
      </c>
    </row>
    <row r="6" spans="1:105" ht="12" customHeight="1" x14ac:dyDescent="0.25">
      <c r="A6" s="97" t="s">
        <v>53</v>
      </c>
      <c r="B6" s="98">
        <v>46.810333374429938</v>
      </c>
      <c r="C6" s="98">
        <v>44.370772051800792</v>
      </c>
      <c r="D6" s="98">
        <v>50.037912051769773</v>
      </c>
      <c r="E6" s="98">
        <v>53.031788740225714</v>
      </c>
      <c r="F6" s="98">
        <v>45.926997305341395</v>
      </c>
      <c r="G6" s="98">
        <v>47.836540063830078</v>
      </c>
      <c r="H6" s="98">
        <v>55.585833301416216</v>
      </c>
      <c r="I6" s="98">
        <v>54.208224850474707</v>
      </c>
      <c r="J6" s="98">
        <v>53.205136513161726</v>
      </c>
      <c r="K6" s="98">
        <v>47.480986920064083</v>
      </c>
      <c r="L6" s="98">
        <v>56.776474628867234</v>
      </c>
      <c r="M6" s="98">
        <v>54.737100273483655</v>
      </c>
      <c r="N6" s="98">
        <v>52.747308826832281</v>
      </c>
      <c r="O6" s="98">
        <v>55.247573738642963</v>
      </c>
      <c r="P6" s="98">
        <v>49.32890741709425</v>
      </c>
      <c r="Q6" s="98">
        <v>42.433563822646214</v>
      </c>
      <c r="R6" s="98">
        <v>46.976129629469526</v>
      </c>
      <c r="S6" s="98">
        <v>53.090260435867513</v>
      </c>
      <c r="T6" s="98">
        <v>57.91964523552641</v>
      </c>
      <c r="U6" s="98">
        <v>50.80400907504773</v>
      </c>
      <c r="V6" s="98">
        <v>46.133199165478139</v>
      </c>
      <c r="W6" s="98">
        <v>57.723089006248884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9.78257337820467E-3</v>
      </c>
      <c r="C7" s="122">
        <f t="shared" si="6"/>
        <v>9.3563755057122014E-3</v>
      </c>
      <c r="D7" s="122">
        <f t="shared" si="6"/>
        <v>1.4243417485442148E-2</v>
      </c>
      <c r="E7" s="122">
        <f t="shared" si="6"/>
        <v>3.3845659365213381E-2</v>
      </c>
      <c r="F7" s="122">
        <f t="shared" si="6"/>
        <v>6.8871382180289653E-2</v>
      </c>
      <c r="G7" s="122">
        <f t="shared" si="6"/>
        <v>0.12534854652561156</v>
      </c>
      <c r="H7" s="122">
        <f t="shared" si="6"/>
        <v>0.34036728555380619</v>
      </c>
      <c r="I7" s="122">
        <f t="shared" si="6"/>
        <v>0.36774625265367478</v>
      </c>
      <c r="J7" s="122">
        <f t="shared" si="6"/>
        <v>0.41751445767552531</v>
      </c>
      <c r="K7" s="122">
        <f t="shared" si="6"/>
        <v>0.48341472622964432</v>
      </c>
      <c r="L7" s="122">
        <f t="shared" si="6"/>
        <v>1.3459986957349663</v>
      </c>
      <c r="M7" s="122">
        <f t="shared" si="6"/>
        <v>0.54902730436791536</v>
      </c>
      <c r="N7" s="122">
        <f t="shared" si="6"/>
        <v>0.88688013902854712</v>
      </c>
      <c r="O7" s="122">
        <f t="shared" si="6"/>
        <v>0.63576472422182917</v>
      </c>
      <c r="P7" s="122">
        <f t="shared" si="6"/>
        <v>0.96443197022515537</v>
      </c>
      <c r="Q7" s="122">
        <f t="shared" si="6"/>
        <v>0.73753032871251289</v>
      </c>
      <c r="R7" s="122">
        <f t="shared" si="6"/>
        <v>0.53605915368026646</v>
      </c>
      <c r="S7" s="122">
        <f t="shared" si="6"/>
        <v>0.45101262568435252</v>
      </c>
      <c r="T7" s="122">
        <f t="shared" si="6"/>
        <v>0.56448787233342246</v>
      </c>
      <c r="U7" s="122">
        <f t="shared" si="6"/>
        <v>0.51031471418134233</v>
      </c>
      <c r="V7" s="122">
        <f t="shared" si="6"/>
        <v>0.46625073403094697</v>
      </c>
      <c r="W7" s="122">
        <f t="shared" si="6"/>
        <v>0.80097712479590699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9.78257337820467E-3</v>
      </c>
      <c r="C8" s="98">
        <f>IF(RES_hhdet_fec!C8=0,0,RES_hhdet_fec!C8*1000*11630/RES_hhdet_num!C3)</f>
        <v>9.3563755057122014E-3</v>
      </c>
      <c r="D8" s="98">
        <f>IF(RES_hhdet_fec!D8=0,0,RES_hhdet_fec!D8*1000*11630/RES_hhdet_num!D3)</f>
        <v>1.4243417485442148E-2</v>
      </c>
      <c r="E8" s="98">
        <f>IF(RES_hhdet_fec!E8=0,0,RES_hhdet_fec!E8*1000*11630/RES_hhdet_num!E3)</f>
        <v>3.3845659365213381E-2</v>
      </c>
      <c r="F8" s="98">
        <f>IF(RES_hhdet_fec!F8=0,0,RES_hhdet_fec!F8*1000*11630/RES_hhdet_num!F3)</f>
        <v>6.8871382180289653E-2</v>
      </c>
      <c r="G8" s="98">
        <f>IF(RES_hhdet_fec!G8=0,0,RES_hhdet_fec!G8*1000*11630/RES_hhdet_num!G3)</f>
        <v>0.12534854652561156</v>
      </c>
      <c r="H8" s="98">
        <f>IF(RES_hhdet_fec!H8=0,0,RES_hhdet_fec!H8*1000*11630/RES_hhdet_num!H3)</f>
        <v>0.34036728555380619</v>
      </c>
      <c r="I8" s="98">
        <f>IF(RES_hhdet_fec!I8=0,0,RES_hhdet_fec!I8*1000*11630/RES_hhdet_num!I3)</f>
        <v>0.36774625265367478</v>
      </c>
      <c r="J8" s="98">
        <f>IF(RES_hhdet_fec!J8=0,0,RES_hhdet_fec!J8*1000*11630/RES_hhdet_num!J3)</f>
        <v>0.41751445767552531</v>
      </c>
      <c r="K8" s="98">
        <f>IF(RES_hhdet_fec!K8=0,0,RES_hhdet_fec!K8*1000*11630/RES_hhdet_num!K3)</f>
        <v>0.48341472622964432</v>
      </c>
      <c r="L8" s="98">
        <f>IF(RES_hhdet_fec!L8=0,0,RES_hhdet_fec!L8*1000*11630/RES_hhdet_num!L3)</f>
        <v>1.3459986957349663</v>
      </c>
      <c r="M8" s="98">
        <f>IF(RES_hhdet_fec!M8=0,0,RES_hhdet_fec!M8*1000*11630/RES_hhdet_num!M3)</f>
        <v>0.54902730436791536</v>
      </c>
      <c r="N8" s="98">
        <f>IF(RES_hhdet_fec!N8=0,0,RES_hhdet_fec!N8*1000*11630/RES_hhdet_num!N3)</f>
        <v>0.88688013902854712</v>
      </c>
      <c r="O8" s="98">
        <f>IF(RES_hhdet_fec!O8=0,0,RES_hhdet_fec!O8*1000*11630/RES_hhdet_num!O3)</f>
        <v>0.63576472422182917</v>
      </c>
      <c r="P8" s="98">
        <f>IF(RES_hhdet_fec!P8=0,0,RES_hhdet_fec!P8*1000*11630/RES_hhdet_num!P3)</f>
        <v>0.96443197022515537</v>
      </c>
      <c r="Q8" s="98">
        <f>IF(RES_hhdet_fec!Q8=0,0,RES_hhdet_fec!Q8*1000*11630/RES_hhdet_num!Q3)</f>
        <v>0.73753032871251289</v>
      </c>
      <c r="R8" s="98">
        <f>IF(RES_hhdet_fec!R8=0,0,RES_hhdet_fec!R8*1000*11630/RES_hhdet_num!R3)</f>
        <v>0.53605915368026646</v>
      </c>
      <c r="S8" s="98">
        <f>IF(RES_hhdet_fec!S8=0,0,RES_hhdet_fec!S8*1000*11630/RES_hhdet_num!S3)</f>
        <v>0.45101262568435252</v>
      </c>
      <c r="T8" s="98">
        <f>IF(RES_hhdet_fec!T8=0,0,RES_hhdet_fec!T8*1000*11630/RES_hhdet_num!T3)</f>
        <v>0.56448787233342246</v>
      </c>
      <c r="U8" s="98">
        <f>IF(RES_hhdet_fec!U8=0,0,RES_hhdet_fec!U8*1000*11630/RES_hhdet_num!U3)</f>
        <v>0.51031471418134233</v>
      </c>
      <c r="V8" s="98">
        <f>IF(RES_hhdet_fec!V8=0,0,RES_hhdet_fec!V8*1000*11630/RES_hhdet_num!V3)</f>
        <v>0.46625073403094697</v>
      </c>
      <c r="W8" s="98">
        <f>IF(RES_hhdet_fec!W8=0,0,RES_hhdet_fec!W8*1000*11630/RES_hhdet_num!W3)</f>
        <v>0.80097712479590699</v>
      </c>
      <c r="DA8" s="63" t="s">
        <v>2248</v>
      </c>
    </row>
    <row r="9" spans="1:105" ht="12" customHeight="1" x14ac:dyDescent="0.25">
      <c r="A9" s="121" t="s">
        <v>55</v>
      </c>
      <c r="B9" s="122">
        <v>497.68472735237606</v>
      </c>
      <c r="C9" s="122">
        <v>470.98835203792873</v>
      </c>
      <c r="D9" s="122">
        <v>503.13856161598841</v>
      </c>
      <c r="E9" s="122">
        <v>575.62050757926568</v>
      </c>
      <c r="F9" s="122">
        <v>573.03401070969028</v>
      </c>
      <c r="G9" s="122">
        <v>615.46920188684021</v>
      </c>
      <c r="H9" s="122">
        <v>726.06890747744944</v>
      </c>
      <c r="I9" s="122">
        <v>712.20880253371467</v>
      </c>
      <c r="J9" s="122">
        <v>745.90762282942205</v>
      </c>
      <c r="K9" s="122">
        <v>696.66843484083347</v>
      </c>
      <c r="L9" s="122">
        <v>774.30377551240167</v>
      </c>
      <c r="M9" s="122">
        <v>849.41702496875803</v>
      </c>
      <c r="N9" s="122">
        <v>841.15768910976726</v>
      </c>
      <c r="O9" s="122">
        <v>858.32731188940704</v>
      </c>
      <c r="P9" s="122">
        <v>822.37528403334818</v>
      </c>
      <c r="Q9" s="122">
        <v>722.91274592197431</v>
      </c>
      <c r="R9" s="122">
        <v>795.6401317121414</v>
      </c>
      <c r="S9" s="122">
        <v>874.87598408786528</v>
      </c>
      <c r="T9" s="122">
        <v>857.68519643168304</v>
      </c>
      <c r="U9" s="122">
        <v>769.49304566160993</v>
      </c>
      <c r="V9" s="122">
        <v>684.57950767639318</v>
      </c>
      <c r="W9" s="122">
        <v>1117.6036126241227</v>
      </c>
      <c r="DA9" s="130" t="s">
        <v>2249</v>
      </c>
    </row>
    <row r="10" spans="1:105" ht="12" customHeight="1" x14ac:dyDescent="0.25">
      <c r="A10" s="97" t="s">
        <v>143</v>
      </c>
      <c r="B10" s="98">
        <v>499.64192176926304</v>
      </c>
      <c r="C10" s="98">
        <v>465.70817542056551</v>
      </c>
      <c r="D10" s="98">
        <v>509.22892910805865</v>
      </c>
      <c r="E10" s="98">
        <v>588.50504748841217</v>
      </c>
      <c r="F10" s="98">
        <v>560.29866101270716</v>
      </c>
      <c r="G10" s="98">
        <v>609.59596415754766</v>
      </c>
      <c r="H10" s="98">
        <v>713.79001297991283</v>
      </c>
      <c r="I10" s="98">
        <v>736.54301870377708</v>
      </c>
      <c r="J10" s="98">
        <v>735.61457694413502</v>
      </c>
      <c r="K10" s="98">
        <v>659.34119286655709</v>
      </c>
      <c r="L10" s="98">
        <v>809.58880686159569</v>
      </c>
      <c r="M10" s="98">
        <v>885.34816547189337</v>
      </c>
      <c r="N10" s="98">
        <v>855.01453390150516</v>
      </c>
      <c r="O10" s="98">
        <v>907.14065034782288</v>
      </c>
      <c r="P10" s="98">
        <v>826.14931741789519</v>
      </c>
      <c r="Q10" s="98">
        <v>709.22213474919215</v>
      </c>
      <c r="R10" s="98">
        <v>788.14576191495894</v>
      </c>
      <c r="S10" s="98">
        <v>882.16172337816352</v>
      </c>
      <c r="T10" s="98">
        <v>866.47091831061596</v>
      </c>
      <c r="U10" s="98">
        <v>778.54293053505978</v>
      </c>
      <c r="V10" s="98">
        <v>681.81740172101911</v>
      </c>
      <c r="W10" s="98">
        <v>1127.8088433260834</v>
      </c>
      <c r="DA10" s="63" t="s">
        <v>2250</v>
      </c>
    </row>
    <row r="11" spans="1:105" ht="12" customHeight="1" x14ac:dyDescent="0.25">
      <c r="A11" s="97" t="s">
        <v>124</v>
      </c>
      <c r="B11" s="98">
        <v>547.85917500088601</v>
      </c>
      <c r="C11" s="98">
        <v>554.39968339908546</v>
      </c>
      <c r="D11" s="98">
        <v>563.95696455046289</v>
      </c>
      <c r="E11" s="98">
        <v>610.506960936111</v>
      </c>
      <c r="F11" s="98">
        <v>632.67864567483412</v>
      </c>
      <c r="G11" s="98">
        <v>731.71534181929769</v>
      </c>
      <c r="H11" s="98">
        <v>779.12201664258259</v>
      </c>
      <c r="I11" s="98">
        <v>706.93927267841673</v>
      </c>
      <c r="J11" s="98">
        <v>740.12762400247118</v>
      </c>
      <c r="K11" s="98">
        <v>782.10652279808698</v>
      </c>
      <c r="L11" s="98">
        <v>818.77826169481591</v>
      </c>
      <c r="M11" s="98">
        <v>867.70411341639578</v>
      </c>
      <c r="N11" s="98">
        <v>891.13556441660342</v>
      </c>
      <c r="O11" s="98">
        <v>831.97018150943165</v>
      </c>
      <c r="P11" s="98">
        <v>834.07210089482874</v>
      </c>
      <c r="Q11" s="98">
        <v>785.2327733768808</v>
      </c>
      <c r="R11" s="98">
        <v>852.68252033251406</v>
      </c>
      <c r="S11" s="98">
        <v>853.63349994276496</v>
      </c>
      <c r="T11" s="98">
        <v>746.50300839461875</v>
      </c>
      <c r="U11" s="98">
        <v>624.67478157347921</v>
      </c>
      <c r="V11" s="98">
        <v>567.20844076504306</v>
      </c>
      <c r="W11" s="98">
        <v>1010.9841094535368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468.03605384264597</v>
      </c>
      <c r="C15" s="101">
        <v>548.08816217089009</v>
      </c>
      <c r="D15" s="101">
        <v>410.66879989648521</v>
      </c>
      <c r="E15" s="101">
        <v>451.52360283374145</v>
      </c>
      <c r="F15" s="101">
        <v>638.51599714147176</v>
      </c>
      <c r="G15" s="101">
        <v>636.98284378813366</v>
      </c>
      <c r="H15" s="101">
        <v>764.1120678065331</v>
      </c>
      <c r="I15" s="101">
        <v>634.36779090005689</v>
      </c>
      <c r="J15" s="101">
        <v>778.47943210278402</v>
      </c>
      <c r="K15" s="101">
        <v>827.49980569061438</v>
      </c>
      <c r="L15" s="101">
        <v>655.96967756951597</v>
      </c>
      <c r="M15" s="101">
        <v>749.52154415889595</v>
      </c>
      <c r="N15" s="101">
        <v>800.75611329056915</v>
      </c>
      <c r="O15" s="101">
        <v>712.7655213806828</v>
      </c>
      <c r="P15" s="101">
        <v>807.56815493308068</v>
      </c>
      <c r="Q15" s="101">
        <v>793.79905587315477</v>
      </c>
      <c r="R15" s="101">
        <v>834.94265825961406</v>
      </c>
      <c r="S15" s="101">
        <v>834.068944779753</v>
      </c>
      <c r="T15" s="101">
        <v>811.08808740096913</v>
      </c>
      <c r="U15" s="101">
        <v>718.06878667868421</v>
      </c>
      <c r="V15" s="101">
        <v>703.43061793979234</v>
      </c>
      <c r="W15" s="101">
        <v>1066.7479904768902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786.61013913861473</v>
      </c>
      <c r="C19" s="122">
        <v>773.60409585436685</v>
      </c>
      <c r="D19" s="122">
        <v>746.74718102913334</v>
      </c>
      <c r="E19" s="122">
        <v>766.36732514964092</v>
      </c>
      <c r="F19" s="122">
        <v>754.18778873901738</v>
      </c>
      <c r="G19" s="122">
        <v>754.22844900087603</v>
      </c>
      <c r="H19" s="122">
        <v>825.0343832659172</v>
      </c>
      <c r="I19" s="122">
        <v>783.97506627123971</v>
      </c>
      <c r="J19" s="122">
        <v>830.44534573062799</v>
      </c>
      <c r="K19" s="122">
        <v>790.38578505111343</v>
      </c>
      <c r="L19" s="122">
        <v>711.61176751947619</v>
      </c>
      <c r="M19" s="122">
        <v>794.39920982272747</v>
      </c>
      <c r="N19" s="122">
        <v>800.89383774813655</v>
      </c>
      <c r="O19" s="122">
        <v>710.2626519818964</v>
      </c>
      <c r="P19" s="122">
        <v>672.03972057358192</v>
      </c>
      <c r="Q19" s="122">
        <v>541.5494268039314</v>
      </c>
      <c r="R19" s="122">
        <v>567.49821064001651</v>
      </c>
      <c r="S19" s="122">
        <v>562.52902264899785</v>
      </c>
      <c r="T19" s="122">
        <v>647.89124456129298</v>
      </c>
      <c r="U19" s="122">
        <v>655.74913267720069</v>
      </c>
      <c r="V19" s="122">
        <v>595.3074640470968</v>
      </c>
      <c r="W19" s="122">
        <v>624.36677036213723</v>
      </c>
      <c r="DA19" s="130" t="s">
        <v>2259</v>
      </c>
    </row>
    <row r="20" spans="1:105" ht="12" customHeight="1" x14ac:dyDescent="0.25">
      <c r="A20" s="97" t="s">
        <v>51</v>
      </c>
      <c r="B20" s="98">
        <v>798.88501953689865</v>
      </c>
      <c r="C20" s="98">
        <v>723.72463021567262</v>
      </c>
      <c r="D20" s="98">
        <v>777.69750800077588</v>
      </c>
      <c r="E20" s="98">
        <v>840.78191356109562</v>
      </c>
      <c r="F20" s="98">
        <v>745.69046463770178</v>
      </c>
      <c r="G20" s="98">
        <v>780.49528664345462</v>
      </c>
      <c r="H20" s="98">
        <v>916.88469228099859</v>
      </c>
      <c r="I20" s="98">
        <v>903.31160525426162</v>
      </c>
      <c r="J20" s="98">
        <v>922.89915311819311</v>
      </c>
      <c r="K20" s="98">
        <v>778.94551945881153</v>
      </c>
      <c r="L20" s="98">
        <v>858.87166188114588</v>
      </c>
      <c r="M20" s="98">
        <v>886.4401927804613</v>
      </c>
      <c r="N20" s="98">
        <v>837.29297293624484</v>
      </c>
      <c r="O20" s="98">
        <v>815.82329710450722</v>
      </c>
      <c r="P20" s="98">
        <v>721.90890228111073</v>
      </c>
      <c r="Q20" s="98">
        <v>596.37533812938932</v>
      </c>
      <c r="R20" s="98">
        <v>650.74638668332943</v>
      </c>
      <c r="S20" s="98">
        <v>732.36899807580357</v>
      </c>
      <c r="T20" s="98">
        <v>767.93399071532531</v>
      </c>
      <c r="U20" s="98">
        <v>671.92988989436355</v>
      </c>
      <c r="V20" s="98">
        <v>559.88922712666999</v>
      </c>
      <c r="W20" s="98">
        <v>743.50451374946238</v>
      </c>
      <c r="DA20" s="63" t="s">
        <v>2260</v>
      </c>
    </row>
    <row r="21" spans="1:105" ht="12" customHeight="1" x14ac:dyDescent="0.25">
      <c r="A21" s="97" t="s">
        <v>50</v>
      </c>
      <c r="B21" s="98">
        <v>797.26137943072547</v>
      </c>
      <c r="C21" s="98">
        <v>785.46952094980065</v>
      </c>
      <c r="D21" s="98">
        <v>782.04067711684047</v>
      </c>
      <c r="E21" s="98">
        <v>800.5116845321794</v>
      </c>
      <c r="F21" s="98">
        <v>773.14645427866219</v>
      </c>
      <c r="G21" s="98">
        <v>849.03453571562238</v>
      </c>
      <c r="H21" s="98">
        <v>922.29897760089068</v>
      </c>
      <c r="I21" s="98">
        <v>781.83121756300761</v>
      </c>
      <c r="J21" s="98">
        <v>842.49358666325384</v>
      </c>
      <c r="K21" s="98">
        <v>839.07516794776927</v>
      </c>
      <c r="L21" s="98">
        <v>826.93445134582885</v>
      </c>
      <c r="M21" s="98">
        <v>894.89773078499809</v>
      </c>
      <c r="N21" s="98">
        <v>903.69585197414199</v>
      </c>
      <c r="O21" s="98">
        <v>761.27749864691134</v>
      </c>
      <c r="P21" s="98">
        <v>707.50583563337693</v>
      </c>
      <c r="Q21" s="98">
        <v>578.55618217233132</v>
      </c>
      <c r="R21" s="98">
        <v>622.51481545214529</v>
      </c>
      <c r="S21" s="98">
        <v>676.13084225732371</v>
      </c>
      <c r="T21" s="98">
        <v>649.11286869861488</v>
      </c>
      <c r="U21" s="98">
        <v>746.59164915896497</v>
      </c>
      <c r="V21" s="98">
        <v>698.2215054011541</v>
      </c>
      <c r="W21" s="98">
        <v>641.50578877474175</v>
      </c>
      <c r="DA21" s="63" t="s">
        <v>2261</v>
      </c>
    </row>
    <row r="22" spans="1:105" ht="12" customHeight="1" x14ac:dyDescent="0.25">
      <c r="A22" s="109" t="s">
        <v>120</v>
      </c>
      <c r="B22" s="33">
        <v>585.03298295576224</v>
      </c>
      <c r="C22" s="33">
        <v>699.86344295713161</v>
      </c>
      <c r="D22" s="33">
        <v>349.83287725591919</v>
      </c>
      <c r="E22" s="33">
        <v>496.35629516882989</v>
      </c>
      <c r="F22" s="33">
        <v>693.32548528596055</v>
      </c>
      <c r="G22" s="33">
        <v>525.63247932915795</v>
      </c>
      <c r="H22" s="33">
        <v>671.01077073343754</v>
      </c>
      <c r="I22" s="33">
        <v>758.35375970431699</v>
      </c>
      <c r="J22" s="33">
        <v>803.0571900736262</v>
      </c>
      <c r="K22" s="33">
        <v>756.48870959393469</v>
      </c>
      <c r="L22" s="33">
        <v>558.07671904114864</v>
      </c>
      <c r="M22" s="33">
        <v>647.46896570476906</v>
      </c>
      <c r="N22" s="33">
        <v>663.73390031578037</v>
      </c>
      <c r="O22" s="33">
        <v>605.71486815438266</v>
      </c>
      <c r="P22" s="33">
        <v>600.89980412631587</v>
      </c>
      <c r="Q22" s="33">
        <v>451.53073816897381</v>
      </c>
      <c r="R22" s="33">
        <v>424.98427825910613</v>
      </c>
      <c r="S22" s="33">
        <v>272.01115794016783</v>
      </c>
      <c r="T22" s="33">
        <v>569.15095141854897</v>
      </c>
      <c r="U22" s="33">
        <v>503.90989897604959</v>
      </c>
      <c r="V22" s="33">
        <v>456.25390269892114</v>
      </c>
      <c r="W22" s="33">
        <v>525.97845105444787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11633.04466490549</v>
      </c>
      <c r="C24" s="117">
        <f t="shared" si="7"/>
        <v>12142.37761216258</v>
      </c>
      <c r="D24" s="117">
        <f t="shared" si="7"/>
        <v>12617.971638534245</v>
      </c>
      <c r="E24" s="117">
        <f t="shared" si="7"/>
        <v>12967.339643504425</v>
      </c>
      <c r="F24" s="117">
        <f t="shared" si="7"/>
        <v>12726.323026201313</v>
      </c>
      <c r="G24" s="117">
        <f t="shared" si="7"/>
        <v>14095.840924187865</v>
      </c>
      <c r="H24" s="117">
        <f t="shared" si="7"/>
        <v>14645.975517418545</v>
      </c>
      <c r="I24" s="117">
        <f t="shared" si="7"/>
        <v>12272.340480850282</v>
      </c>
      <c r="J24" s="117">
        <f t="shared" si="7"/>
        <v>11674.662648971398</v>
      </c>
      <c r="K24" s="117">
        <f t="shared" si="7"/>
        <v>12042.049944194992</v>
      </c>
      <c r="L24" s="117">
        <f t="shared" si="7"/>
        <v>13265.666385089184</v>
      </c>
      <c r="M24" s="117">
        <f t="shared" si="7"/>
        <v>14145.908559611576</v>
      </c>
      <c r="N24" s="117">
        <f t="shared" si="7"/>
        <v>14099.644709737537</v>
      </c>
      <c r="O24" s="117">
        <f t="shared" si="7"/>
        <v>12682.762900213418</v>
      </c>
      <c r="P24" s="117">
        <f t="shared" si="7"/>
        <v>11941.714579713283</v>
      </c>
      <c r="Q24" s="117">
        <f t="shared" si="7"/>
        <v>10890.283227406144</v>
      </c>
      <c r="R24" s="117">
        <f t="shared" ref="R24:V24" si="8">R25+R28+R30+R39</f>
        <v>12477.822797072431</v>
      </c>
      <c r="S24" s="117">
        <f t="shared" si="8"/>
        <v>13807.268087533368</v>
      </c>
      <c r="T24" s="117">
        <f t="shared" si="8"/>
        <v>11810.990099469383</v>
      </c>
      <c r="U24" s="117">
        <f t="shared" si="8"/>
        <v>13037.155757228384</v>
      </c>
      <c r="V24" s="117">
        <f t="shared" si="8"/>
        <v>12961.49169317351</v>
      </c>
      <c r="W24" s="117">
        <f t="shared" ref="W24" si="9">W25+W28+W30+W39</f>
        <v>14118.629676679871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10377.415248922049</v>
      </c>
      <c r="C25" s="122">
        <f t="shared" si="10"/>
        <v>10813.019665647354</v>
      </c>
      <c r="D25" s="122">
        <f t="shared" si="10"/>
        <v>11448.166623775875</v>
      </c>
      <c r="E25" s="122">
        <f t="shared" si="10"/>
        <v>11734.231149345291</v>
      </c>
      <c r="F25" s="122">
        <f t="shared" si="10"/>
        <v>11313.153719848184</v>
      </c>
      <c r="G25" s="122">
        <f t="shared" si="10"/>
        <v>12668.710342037699</v>
      </c>
      <c r="H25" s="122">
        <f t="shared" si="10"/>
        <v>13037.252102349501</v>
      </c>
      <c r="I25" s="122">
        <f t="shared" si="10"/>
        <v>10859.068967260395</v>
      </c>
      <c r="J25" s="122">
        <f t="shared" si="10"/>
        <v>10067.925442551872</v>
      </c>
      <c r="K25" s="122">
        <f t="shared" si="10"/>
        <v>10414.977963831483</v>
      </c>
      <c r="L25" s="122">
        <f t="shared" si="10"/>
        <v>11903.265656561996</v>
      </c>
      <c r="M25" s="122">
        <f t="shared" si="10"/>
        <v>12601.603525573533</v>
      </c>
      <c r="N25" s="122">
        <f t="shared" si="10"/>
        <v>12492.863853722625</v>
      </c>
      <c r="O25" s="122">
        <f t="shared" si="10"/>
        <v>11270.281426833182</v>
      </c>
      <c r="P25" s="122">
        <f t="shared" si="10"/>
        <v>10464.936321601901</v>
      </c>
      <c r="Q25" s="122">
        <f t="shared" si="10"/>
        <v>9564.7373727136583</v>
      </c>
      <c r="R25" s="122">
        <f t="shared" ref="R25:V25" si="11">SUM(R26:R27)</f>
        <v>11103.662634473574</v>
      </c>
      <c r="S25" s="122">
        <f t="shared" si="11"/>
        <v>12470.592332558823</v>
      </c>
      <c r="T25" s="122">
        <f t="shared" si="11"/>
        <v>10382.754212653381</v>
      </c>
      <c r="U25" s="122">
        <f t="shared" si="11"/>
        <v>11664.133341438799</v>
      </c>
      <c r="V25" s="122">
        <f t="shared" si="11"/>
        <v>11665.674049923004</v>
      </c>
      <c r="W25" s="122">
        <f t="shared" ref="W25" si="12">SUM(W26:W27)</f>
        <v>12440.785803478762</v>
      </c>
      <c r="DA25" s="130" t="s">
        <v>2264</v>
      </c>
    </row>
    <row r="26" spans="1:105" ht="12" customHeight="1" x14ac:dyDescent="0.25">
      <c r="A26" s="97" t="s">
        <v>74</v>
      </c>
      <c r="B26" s="98">
        <v>10262.83914041119</v>
      </c>
      <c r="C26" s="98">
        <v>10694.97708724147</v>
      </c>
      <c r="D26" s="98">
        <v>11325.122171536723</v>
      </c>
      <c r="E26" s="98">
        <v>11610.016992704399</v>
      </c>
      <c r="F26" s="98">
        <v>11195.028929004313</v>
      </c>
      <c r="G26" s="98">
        <v>12538.241820413068</v>
      </c>
      <c r="H26" s="98">
        <v>12904.061646831517</v>
      </c>
      <c r="I26" s="98">
        <v>10749.975617861182</v>
      </c>
      <c r="J26" s="98">
        <v>9966.0124193020583</v>
      </c>
      <c r="K26" s="98">
        <v>10307.987376369605</v>
      </c>
      <c r="L26" s="98">
        <v>11779.494328715917</v>
      </c>
      <c r="M26" s="98">
        <v>12466.723923223919</v>
      </c>
      <c r="N26" s="98">
        <v>12353.561141109178</v>
      </c>
      <c r="O26" s="98">
        <v>11140.193890232395</v>
      </c>
      <c r="P26" s="98">
        <v>10345.70819473958</v>
      </c>
      <c r="Q26" s="98">
        <v>9457.3171232544028</v>
      </c>
      <c r="R26" s="98">
        <v>10980.584144024464</v>
      </c>
      <c r="S26" s="98">
        <v>12333.380176128918</v>
      </c>
      <c r="T26" s="98">
        <v>10268.298479087331</v>
      </c>
      <c r="U26" s="98">
        <v>11535.636241385107</v>
      </c>
      <c r="V26" s="98">
        <v>11538.776236214828</v>
      </c>
      <c r="W26" s="98">
        <v>12306.804527920018</v>
      </c>
      <c r="DA26" s="63" t="s">
        <v>2265</v>
      </c>
    </row>
    <row r="27" spans="1:105" ht="12" customHeight="1" x14ac:dyDescent="0.25">
      <c r="A27" s="97" t="s">
        <v>53</v>
      </c>
      <c r="B27" s="98">
        <v>114.57610851085811</v>
      </c>
      <c r="C27" s="98">
        <v>118.04257840588404</v>
      </c>
      <c r="D27" s="98">
        <v>123.04445223915243</v>
      </c>
      <c r="E27" s="98">
        <v>124.21415664089098</v>
      </c>
      <c r="F27" s="98">
        <v>118.12479084387149</v>
      </c>
      <c r="G27" s="98">
        <v>130.46852162463082</v>
      </c>
      <c r="H27" s="98">
        <v>133.1904555179843</v>
      </c>
      <c r="I27" s="98">
        <v>109.09334939921288</v>
      </c>
      <c r="J27" s="98">
        <v>101.91302324981397</v>
      </c>
      <c r="K27" s="98">
        <v>106.99058746187842</v>
      </c>
      <c r="L27" s="98">
        <v>123.77132784607979</v>
      </c>
      <c r="M27" s="98">
        <v>134.879602349614</v>
      </c>
      <c r="N27" s="98">
        <v>139.30271261344754</v>
      </c>
      <c r="O27" s="98">
        <v>130.08753660078793</v>
      </c>
      <c r="P27" s="98">
        <v>119.22812686232118</v>
      </c>
      <c r="Q27" s="98">
        <v>107.420249459256</v>
      </c>
      <c r="R27" s="98">
        <v>123.0784904491108</v>
      </c>
      <c r="S27" s="98">
        <v>137.21215642990592</v>
      </c>
      <c r="T27" s="98">
        <v>114.4557335660501</v>
      </c>
      <c r="U27" s="98">
        <v>128.49710005369209</v>
      </c>
      <c r="V27" s="98">
        <v>126.8978137081762</v>
      </c>
      <c r="W27" s="98">
        <v>133.98127555874382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9.7807262155577279E-3</v>
      </c>
      <c r="C28" s="122">
        <f t="shared" si="13"/>
        <v>1.3245013954208511E-2</v>
      </c>
      <c r="D28" s="122">
        <f t="shared" si="13"/>
        <v>1.9506377260910125E-2</v>
      </c>
      <c r="E28" s="122">
        <f t="shared" si="13"/>
        <v>2.2409552969544798E-2</v>
      </c>
      <c r="F28" s="122">
        <f t="shared" si="13"/>
        <v>1.9344136558349274E-2</v>
      </c>
      <c r="G28" s="122">
        <f t="shared" si="13"/>
        <v>3.1169037850323114E-2</v>
      </c>
      <c r="H28" s="122">
        <f t="shared" si="13"/>
        <v>5.6831686947444011E-2</v>
      </c>
      <c r="I28" s="122">
        <f t="shared" si="13"/>
        <v>4.4383330713354187E-2</v>
      </c>
      <c r="J28" s="122">
        <f t="shared" si="13"/>
        <v>8.1519629817988368E-2</v>
      </c>
      <c r="K28" s="122">
        <f t="shared" si="13"/>
        <v>0.17624228630198885</v>
      </c>
      <c r="L28" s="122">
        <f t="shared" si="13"/>
        <v>0.7369985896764728</v>
      </c>
      <c r="M28" s="122">
        <f t="shared" si="13"/>
        <v>0.37977858837409439</v>
      </c>
      <c r="N28" s="122">
        <f t="shared" si="13"/>
        <v>0.78265889975375524</v>
      </c>
      <c r="O28" s="122">
        <f t="shared" si="13"/>
        <v>0.70288451555798315</v>
      </c>
      <c r="P28" s="122">
        <f t="shared" si="13"/>
        <v>1.3256589107743102</v>
      </c>
      <c r="Q28" s="122">
        <f t="shared" si="13"/>
        <v>1.1508787502934652</v>
      </c>
      <c r="R28" s="122">
        <f t="shared" si="13"/>
        <v>0.86168845464161437</v>
      </c>
      <c r="S28" s="122">
        <f t="shared" si="13"/>
        <v>0.69144535187890865</v>
      </c>
      <c r="T28" s="122">
        <f t="shared" si="13"/>
        <v>0.82240858485087531</v>
      </c>
      <c r="U28" s="122">
        <f t="shared" si="13"/>
        <v>0.48317015659235291</v>
      </c>
      <c r="V28" s="122">
        <f t="shared" si="13"/>
        <v>0.23886607042113508</v>
      </c>
      <c r="W28" s="122">
        <f t="shared" si="13"/>
        <v>0.17556552424906091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9.7807262155577279E-3</v>
      </c>
      <c r="C29" s="98">
        <f>IF(RES_hhdet_fec!C29=0,0,RES_hhdet_fec!C29*1000*11630/RES_hhdet_num!C24)</f>
        <v>1.3245013954208511E-2</v>
      </c>
      <c r="D29" s="98">
        <f>IF(RES_hhdet_fec!D29=0,0,RES_hhdet_fec!D29*1000*11630/RES_hhdet_num!D24)</f>
        <v>1.9506377260910125E-2</v>
      </c>
      <c r="E29" s="98">
        <f>IF(RES_hhdet_fec!E29=0,0,RES_hhdet_fec!E29*1000*11630/RES_hhdet_num!E24)</f>
        <v>2.2409552969544798E-2</v>
      </c>
      <c r="F29" s="98">
        <f>IF(RES_hhdet_fec!F29=0,0,RES_hhdet_fec!F29*1000*11630/RES_hhdet_num!F24)</f>
        <v>1.9344136558349274E-2</v>
      </c>
      <c r="G29" s="98">
        <f>IF(RES_hhdet_fec!G29=0,0,RES_hhdet_fec!G29*1000*11630/RES_hhdet_num!G24)</f>
        <v>3.1169037850323114E-2</v>
      </c>
      <c r="H29" s="98">
        <f>IF(RES_hhdet_fec!H29=0,0,RES_hhdet_fec!H29*1000*11630/RES_hhdet_num!H24)</f>
        <v>5.6831686947444011E-2</v>
      </c>
      <c r="I29" s="98">
        <f>IF(RES_hhdet_fec!I29=0,0,RES_hhdet_fec!I29*1000*11630/RES_hhdet_num!I24)</f>
        <v>4.4383330713354187E-2</v>
      </c>
      <c r="J29" s="98">
        <f>IF(RES_hhdet_fec!J29=0,0,RES_hhdet_fec!J29*1000*11630/RES_hhdet_num!J24)</f>
        <v>8.1519629817988368E-2</v>
      </c>
      <c r="K29" s="98">
        <f>IF(RES_hhdet_fec!K29=0,0,RES_hhdet_fec!K29*1000*11630/RES_hhdet_num!K24)</f>
        <v>0.17624228630198885</v>
      </c>
      <c r="L29" s="98">
        <f>IF(RES_hhdet_fec!L29=0,0,RES_hhdet_fec!L29*1000*11630/RES_hhdet_num!L24)</f>
        <v>0.7369985896764728</v>
      </c>
      <c r="M29" s="98">
        <f>IF(RES_hhdet_fec!M29=0,0,RES_hhdet_fec!M29*1000*11630/RES_hhdet_num!M24)</f>
        <v>0.37977858837409439</v>
      </c>
      <c r="N29" s="98">
        <f>IF(RES_hhdet_fec!N29=0,0,RES_hhdet_fec!N29*1000*11630/RES_hhdet_num!N24)</f>
        <v>0.78265889975375524</v>
      </c>
      <c r="O29" s="98">
        <f>IF(RES_hhdet_fec!O29=0,0,RES_hhdet_fec!O29*1000*11630/RES_hhdet_num!O24)</f>
        <v>0.70288451555798315</v>
      </c>
      <c r="P29" s="98">
        <f>IF(RES_hhdet_fec!P29=0,0,RES_hhdet_fec!P29*1000*11630/RES_hhdet_num!P24)</f>
        <v>1.3256589107743102</v>
      </c>
      <c r="Q29" s="98">
        <f>IF(RES_hhdet_fec!Q29=0,0,RES_hhdet_fec!Q29*1000*11630/RES_hhdet_num!Q24)</f>
        <v>1.1508787502934652</v>
      </c>
      <c r="R29" s="98">
        <f>IF(RES_hhdet_fec!R29=0,0,RES_hhdet_fec!R29*1000*11630/RES_hhdet_num!R24)</f>
        <v>0.86168845464161437</v>
      </c>
      <c r="S29" s="98">
        <f>IF(RES_hhdet_fec!S29=0,0,RES_hhdet_fec!S29*1000*11630/RES_hhdet_num!S24)</f>
        <v>0.69144535187890865</v>
      </c>
      <c r="T29" s="98">
        <f>IF(RES_hhdet_fec!T29=0,0,RES_hhdet_fec!T29*1000*11630/RES_hhdet_num!T24)</f>
        <v>0.82240858485087531</v>
      </c>
      <c r="U29" s="98">
        <f>IF(RES_hhdet_fec!U29=0,0,RES_hhdet_fec!U29*1000*11630/RES_hhdet_num!U24)</f>
        <v>0.48317015659235291</v>
      </c>
      <c r="V29" s="98">
        <f>IF(RES_hhdet_fec!V29=0,0,RES_hhdet_fec!V29*1000*11630/RES_hhdet_num!V24)</f>
        <v>0.23886607042113508</v>
      </c>
      <c r="W29" s="98">
        <f>IF(RES_hhdet_fec!W29=0,0,RES_hhdet_fec!W29*1000*11630/RES_hhdet_num!W24)</f>
        <v>0.17556552424906091</v>
      </c>
      <c r="DA29" s="63" t="s">
        <v>2268</v>
      </c>
    </row>
    <row r="30" spans="1:105" ht="12" customHeight="1" x14ac:dyDescent="0.25">
      <c r="A30" s="121" t="s">
        <v>55</v>
      </c>
      <c r="B30" s="122">
        <v>470.70084383901622</v>
      </c>
      <c r="C30" s="122">
        <v>548.37925934627003</v>
      </c>
      <c r="D30" s="122">
        <v>418.20068101119347</v>
      </c>
      <c r="E30" s="122">
        <v>463.29467072846774</v>
      </c>
      <c r="F30" s="122">
        <v>650.78013163298101</v>
      </c>
      <c r="G30" s="122">
        <v>650.0937307543935</v>
      </c>
      <c r="H30" s="122">
        <v>773.23291914881338</v>
      </c>
      <c r="I30" s="122">
        <v>640.49300371008121</v>
      </c>
      <c r="J30" s="122">
        <v>783.17409520958927</v>
      </c>
      <c r="K30" s="122">
        <v>828.55428964762859</v>
      </c>
      <c r="L30" s="122">
        <v>659.52318915147646</v>
      </c>
      <c r="M30" s="122">
        <v>754.93398602005288</v>
      </c>
      <c r="N30" s="122">
        <v>803.6506025744003</v>
      </c>
      <c r="O30" s="122">
        <v>713.99839505347097</v>
      </c>
      <c r="P30" s="122">
        <v>810.57938484233148</v>
      </c>
      <c r="Q30" s="122">
        <v>793.84636446492823</v>
      </c>
      <c r="R30" s="122">
        <v>823.18382765325487</v>
      </c>
      <c r="S30" s="122">
        <v>814.37889075592921</v>
      </c>
      <c r="T30" s="122">
        <v>808.02170122766438</v>
      </c>
      <c r="U30" s="122">
        <v>728.51382347312801</v>
      </c>
      <c r="V30" s="122">
        <v>713.42352671444564</v>
      </c>
      <c r="W30" s="122">
        <v>1096.0079142549314</v>
      </c>
      <c r="DA30" s="130" t="s">
        <v>2269</v>
      </c>
    </row>
    <row r="31" spans="1:105" ht="12" customHeight="1" x14ac:dyDescent="0.25">
      <c r="A31" s="97" t="s">
        <v>141</v>
      </c>
      <c r="B31" s="98">
        <v>547.8591750008859</v>
      </c>
      <c r="C31" s="98">
        <v>554.26276613377649</v>
      </c>
      <c r="D31" s="98">
        <v>566.79565943537034</v>
      </c>
      <c r="E31" s="98">
        <v>617.25095438323149</v>
      </c>
      <c r="F31" s="98">
        <v>642.18400647973658</v>
      </c>
      <c r="G31" s="98">
        <v>746.23688151970862</v>
      </c>
      <c r="H31" s="98">
        <v>794.57686130659431</v>
      </c>
      <c r="I31" s="98">
        <v>718.92924294789862</v>
      </c>
      <c r="J31" s="98">
        <v>753.80353149030634</v>
      </c>
      <c r="K31" s="98">
        <v>780.57851823290935</v>
      </c>
      <c r="L31" s="98">
        <v>819.9212193221847</v>
      </c>
      <c r="M31" s="98">
        <v>879.82654978040023</v>
      </c>
      <c r="N31" s="98">
        <v>900.1973609088094</v>
      </c>
      <c r="O31" s="98">
        <v>842.65505445316774</v>
      </c>
      <c r="P31" s="98">
        <v>851.40467059437151</v>
      </c>
      <c r="Q31" s="98">
        <v>811.08545781855651</v>
      </c>
      <c r="R31" s="98">
        <v>836.47974009157599</v>
      </c>
      <c r="S31" s="98">
        <v>785.03437137919548</v>
      </c>
      <c r="T31" s="98">
        <v>721.14864086384716</v>
      </c>
      <c r="U31" s="98">
        <v>641.70232439730273</v>
      </c>
      <c r="V31" s="98">
        <v>573.07869607880002</v>
      </c>
      <c r="W31" s="98">
        <v>1040.5008772514266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468.03605384264597</v>
      </c>
      <c r="C35" s="101">
        <v>548.17184907349292</v>
      </c>
      <c r="D35" s="101">
        <v>413.04509210173075</v>
      </c>
      <c r="E35" s="101">
        <v>458.40803150119604</v>
      </c>
      <c r="F35" s="101">
        <v>651.02129886441321</v>
      </c>
      <c r="G35" s="101">
        <v>647.80994859411453</v>
      </c>
      <c r="H35" s="101">
        <v>772.83670807211411</v>
      </c>
      <c r="I35" s="101">
        <v>639.33114773478655</v>
      </c>
      <c r="J35" s="101">
        <v>783.51014284939811</v>
      </c>
      <c r="K35" s="101">
        <v>829.15767021821455</v>
      </c>
      <c r="L35" s="101">
        <v>657.70266192731674</v>
      </c>
      <c r="M35" s="101">
        <v>753.41368700897135</v>
      </c>
      <c r="N35" s="101">
        <v>802.54853684393856</v>
      </c>
      <c r="O35" s="101">
        <v>712.49149527576014</v>
      </c>
      <c r="P35" s="101">
        <v>810.10057845544975</v>
      </c>
      <c r="Q35" s="101">
        <v>793.65157244963302</v>
      </c>
      <c r="R35" s="101">
        <v>823.06677680345763</v>
      </c>
      <c r="S35" s="101">
        <v>814.61584182611966</v>
      </c>
      <c r="T35" s="101">
        <v>808.8133502189894</v>
      </c>
      <c r="U35" s="101">
        <v>729.35364958435036</v>
      </c>
      <c r="V35" s="101">
        <v>715.01405096881604</v>
      </c>
      <c r="W35" s="101">
        <v>1096.7117498826415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2277</v>
      </c>
    </row>
    <row r="39" spans="1:105" ht="12" customHeight="1" x14ac:dyDescent="0.25">
      <c r="A39" s="121" t="s">
        <v>54</v>
      </c>
      <c r="B39" s="122">
        <v>784.91879141820846</v>
      </c>
      <c r="C39" s="122">
        <v>780.96544215500228</v>
      </c>
      <c r="D39" s="122">
        <v>751.58482736991652</v>
      </c>
      <c r="E39" s="122">
        <v>769.79141387769528</v>
      </c>
      <c r="F39" s="122">
        <v>762.36983058359021</v>
      </c>
      <c r="G39" s="122">
        <v>777.00568235792207</v>
      </c>
      <c r="H39" s="122">
        <v>835.43366423328337</v>
      </c>
      <c r="I39" s="122">
        <v>772.73412654909475</v>
      </c>
      <c r="J39" s="122">
        <v>823.48159158011958</v>
      </c>
      <c r="K39" s="122">
        <v>798.3414484295796</v>
      </c>
      <c r="L39" s="122">
        <v>702.14054078603499</v>
      </c>
      <c r="M39" s="122">
        <v>788.99126942961539</v>
      </c>
      <c r="N39" s="122">
        <v>802.34759454075765</v>
      </c>
      <c r="O39" s="122">
        <v>697.78019381120691</v>
      </c>
      <c r="P39" s="122">
        <v>664.87321435827607</v>
      </c>
      <c r="Q39" s="122">
        <v>530.54861147726535</v>
      </c>
      <c r="R39" s="122">
        <v>550.11464649096183</v>
      </c>
      <c r="S39" s="122">
        <v>521.60541886673639</v>
      </c>
      <c r="T39" s="122">
        <v>619.39177700348807</v>
      </c>
      <c r="U39" s="122">
        <v>644.02542215986409</v>
      </c>
      <c r="V39" s="122">
        <v>582.15525046563903</v>
      </c>
      <c r="W39" s="122">
        <v>581.66039342192937</v>
      </c>
      <c r="DA39" s="130" t="s">
        <v>2278</v>
      </c>
    </row>
    <row r="40" spans="1:105" ht="12" customHeight="1" x14ac:dyDescent="0.25">
      <c r="A40" s="97" t="s">
        <v>50</v>
      </c>
      <c r="B40" s="98">
        <v>797.26137943072524</v>
      </c>
      <c r="C40" s="98">
        <v>785.90155986135619</v>
      </c>
      <c r="D40" s="98">
        <v>783.48615149560999</v>
      </c>
      <c r="E40" s="98">
        <v>802.4994552234275</v>
      </c>
      <c r="F40" s="98">
        <v>775.28197842382269</v>
      </c>
      <c r="G40" s="98">
        <v>851.38779539266307</v>
      </c>
      <c r="H40" s="98">
        <v>923.93186653173871</v>
      </c>
      <c r="I40" s="98">
        <v>782.43071868548816</v>
      </c>
      <c r="J40" s="98">
        <v>843.17352734039014</v>
      </c>
      <c r="K40" s="98">
        <v>839.3129338808701</v>
      </c>
      <c r="L40" s="98">
        <v>827.31640725389343</v>
      </c>
      <c r="M40" s="98">
        <v>895.12339511110417</v>
      </c>
      <c r="N40" s="98">
        <v>903.70466615282135</v>
      </c>
      <c r="O40" s="98">
        <v>761.25204485197389</v>
      </c>
      <c r="P40" s="98">
        <v>707.56999895017759</v>
      </c>
      <c r="Q40" s="98">
        <v>578.61543161342308</v>
      </c>
      <c r="R40" s="98">
        <v>622.54189762165583</v>
      </c>
      <c r="S40" s="98">
        <v>676.31114116802598</v>
      </c>
      <c r="T40" s="98">
        <v>649.58612576133896</v>
      </c>
      <c r="U40" s="98">
        <v>746.36537525498591</v>
      </c>
      <c r="V40" s="98">
        <v>697.23832569370063</v>
      </c>
      <c r="W40" s="98">
        <v>640.56122871316461</v>
      </c>
      <c r="DA40" s="63" t="s">
        <v>2279</v>
      </c>
    </row>
    <row r="41" spans="1:105" ht="12" customHeight="1" x14ac:dyDescent="0.25">
      <c r="A41" s="109" t="s">
        <v>120</v>
      </c>
      <c r="B41" s="33">
        <v>585.03298295576224</v>
      </c>
      <c r="C41" s="33">
        <v>700.47381609005743</v>
      </c>
      <c r="D41" s="33">
        <v>351.42520487622949</v>
      </c>
      <c r="E41" s="33">
        <v>498.24707062266401</v>
      </c>
      <c r="F41" s="33">
        <v>695.04970090321444</v>
      </c>
      <c r="G41" s="33">
        <v>526.46249257031491</v>
      </c>
      <c r="H41" s="33">
        <v>671.63435997912438</v>
      </c>
      <c r="I41" s="33">
        <v>759.49369845927004</v>
      </c>
      <c r="J41" s="33">
        <v>803.92285944393166</v>
      </c>
      <c r="K41" s="33">
        <v>757.03724789921841</v>
      </c>
      <c r="L41" s="33">
        <v>558.37891749490291</v>
      </c>
      <c r="M41" s="33">
        <v>647.58100379509312</v>
      </c>
      <c r="N41" s="33">
        <v>662.86538590030295</v>
      </c>
      <c r="O41" s="33">
        <v>604.36415937147012</v>
      </c>
      <c r="P41" s="33">
        <v>601.08218499775626</v>
      </c>
      <c r="Q41" s="33">
        <v>452.33420650032781</v>
      </c>
      <c r="R41" s="33">
        <v>425.57415209794527</v>
      </c>
      <c r="S41" s="33">
        <v>272.61260068545312</v>
      </c>
      <c r="T41" s="33">
        <v>571.25208163492925</v>
      </c>
      <c r="U41" s="33">
        <v>501.85919816145997</v>
      </c>
      <c r="V41" s="33">
        <v>448.77555728657222</v>
      </c>
      <c r="W41" s="33">
        <v>520.92103494819321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17810.834674253991</v>
      </c>
      <c r="H43" s="117">
        <f t="shared" si="14"/>
        <v>13058.067928225828</v>
      </c>
      <c r="I43" s="117">
        <f t="shared" si="14"/>
        <v>9658.7907951509424</v>
      </c>
      <c r="J43" s="117">
        <f t="shared" si="14"/>
        <v>11390.002783888038</v>
      </c>
      <c r="K43" s="117">
        <f t="shared" si="14"/>
        <v>10650.904794261081</v>
      </c>
      <c r="L43" s="117">
        <f t="shared" si="14"/>
        <v>14814.579611838282</v>
      </c>
      <c r="M43" s="117">
        <f t="shared" si="14"/>
        <v>13126.049113062989</v>
      </c>
      <c r="N43" s="117">
        <f t="shared" si="14"/>
        <v>16525.28090731358</v>
      </c>
      <c r="O43" s="117">
        <f t="shared" si="14"/>
        <v>12678.219236934066</v>
      </c>
      <c r="P43" s="117">
        <f t="shared" si="14"/>
        <v>12889.538864850656</v>
      </c>
      <c r="Q43" s="117">
        <f t="shared" si="14"/>
        <v>9784.9072004111767</v>
      </c>
      <c r="R43" s="117">
        <f t="shared" ref="R43:V43" si="15">R44+R47+R49+R58</f>
        <v>12153.111404134082</v>
      </c>
      <c r="S43" s="117">
        <f t="shared" si="15"/>
        <v>13282.325831061162</v>
      </c>
      <c r="T43" s="117">
        <f t="shared" si="15"/>
        <v>13660.93011440217</v>
      </c>
      <c r="U43" s="117">
        <f t="shared" si="15"/>
        <v>12437.304229208185</v>
      </c>
      <c r="V43" s="117">
        <f t="shared" si="15"/>
        <v>12376.271898836771</v>
      </c>
      <c r="W43" s="117">
        <f t="shared" ref="W43" si="16">W44+W47+W49+W58</f>
        <v>14000.915580608114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16167.975916109193</v>
      </c>
      <c r="H44" s="122">
        <f t="shared" si="17"/>
        <v>11547.155476056543</v>
      </c>
      <c r="I44" s="122">
        <f t="shared" si="17"/>
        <v>8374.3423907304368</v>
      </c>
      <c r="J44" s="122">
        <f t="shared" si="17"/>
        <v>9907.3510551347117</v>
      </c>
      <c r="K44" s="122">
        <f t="shared" si="17"/>
        <v>9226.856647252629</v>
      </c>
      <c r="L44" s="122">
        <f t="shared" si="17"/>
        <v>13270.21543206999</v>
      </c>
      <c r="M44" s="122">
        <f t="shared" si="17"/>
        <v>11527.585896787454</v>
      </c>
      <c r="N44" s="122">
        <f t="shared" si="17"/>
        <v>14690.485578972895</v>
      </c>
      <c r="O44" s="122">
        <f t="shared" si="17"/>
        <v>11210.085246824643</v>
      </c>
      <c r="P44" s="122">
        <f t="shared" si="17"/>
        <v>11371.219484833162</v>
      </c>
      <c r="Q44" s="122">
        <f t="shared" si="17"/>
        <v>8596.3110923531258</v>
      </c>
      <c r="R44" s="122">
        <f t="shared" ref="R44:V44" si="18">SUM(R45:R46)</f>
        <v>10791.292558422763</v>
      </c>
      <c r="S44" s="122">
        <f t="shared" si="18"/>
        <v>11886.449620171195</v>
      </c>
      <c r="T44" s="122">
        <f t="shared" si="18"/>
        <v>12201.257609695869</v>
      </c>
      <c r="U44" s="122">
        <f t="shared" si="18"/>
        <v>11038.675765180171</v>
      </c>
      <c r="V44" s="122">
        <f t="shared" si="18"/>
        <v>11064.875693908751</v>
      </c>
      <c r="W44" s="122">
        <f t="shared" ref="W44" si="19">SUM(W45:W46)</f>
        <v>12305.751785064174</v>
      </c>
      <c r="DA44" s="130" t="s">
        <v>2282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15985.398626957969</v>
      </c>
      <c r="H45" s="98">
        <v>11417.701992785844</v>
      </c>
      <c r="I45" s="98">
        <v>8281.8043420337308</v>
      </c>
      <c r="J45" s="98">
        <v>9797.8908237942596</v>
      </c>
      <c r="K45" s="98">
        <v>9125.2322844803512</v>
      </c>
      <c r="L45" s="98">
        <v>13125.216834735089</v>
      </c>
      <c r="M45" s="98">
        <v>11401.619514327935</v>
      </c>
      <c r="N45" s="98">
        <v>14529.876570184761</v>
      </c>
      <c r="O45" s="98">
        <v>11087.449846700292</v>
      </c>
      <c r="P45" s="98">
        <v>11247.392547165982</v>
      </c>
      <c r="Q45" s="98">
        <v>8503.0557864526454</v>
      </c>
      <c r="R45" s="98">
        <v>10672.457118872631</v>
      </c>
      <c r="S45" s="98">
        <v>11753.8191874023</v>
      </c>
      <c r="T45" s="98">
        <v>12062.840401462732</v>
      </c>
      <c r="U45" s="98">
        <v>10912.241661836319</v>
      </c>
      <c r="V45" s="98">
        <v>10938.520183429751</v>
      </c>
      <c r="W45" s="98">
        <v>12165.41857421342</v>
      </c>
      <c r="DA45" s="63" t="s">
        <v>2283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182.57728915122499</v>
      </c>
      <c r="H46" s="98">
        <v>129.45348327070022</v>
      </c>
      <c r="I46" s="98">
        <v>92.538048696705289</v>
      </c>
      <c r="J46" s="98">
        <v>109.46023134045237</v>
      </c>
      <c r="K46" s="98">
        <v>101.62436277227876</v>
      </c>
      <c r="L46" s="98">
        <v>144.99859733490072</v>
      </c>
      <c r="M46" s="98">
        <v>125.96638245951971</v>
      </c>
      <c r="N46" s="98">
        <v>160.60900878813413</v>
      </c>
      <c r="O46" s="98">
        <v>122.63540012435003</v>
      </c>
      <c r="P46" s="98">
        <v>123.82693766718006</v>
      </c>
      <c r="Q46" s="98">
        <v>93.255305900480195</v>
      </c>
      <c r="R46" s="98">
        <v>118.83543955013171</v>
      </c>
      <c r="S46" s="98">
        <v>132.63043276889542</v>
      </c>
      <c r="T46" s="98">
        <v>138.41720823313767</v>
      </c>
      <c r="U46" s="98">
        <v>126.43410334385271</v>
      </c>
      <c r="V46" s="98">
        <v>126.35551047899892</v>
      </c>
      <c r="W46" s="98">
        <v>140.33321085075423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0.16698969438196642</v>
      </c>
      <c r="H47" s="122">
        <f t="shared" si="20"/>
        <v>0.64566284825424325</v>
      </c>
      <c r="I47" s="122">
        <f t="shared" si="20"/>
        <v>0.68011906137304279</v>
      </c>
      <c r="J47" s="122">
        <f t="shared" si="20"/>
        <v>0.61865792218302573</v>
      </c>
      <c r="K47" s="122">
        <f t="shared" si="20"/>
        <v>0.66165498719640381</v>
      </c>
      <c r="L47" s="122">
        <f t="shared" si="20"/>
        <v>1.7226949855520011</v>
      </c>
      <c r="M47" s="122">
        <f t="shared" si="20"/>
        <v>0.6820113808803312</v>
      </c>
      <c r="N47" s="122">
        <f t="shared" si="20"/>
        <v>1.1415515448108891</v>
      </c>
      <c r="O47" s="122">
        <f t="shared" si="20"/>
        <v>0.84100615022366554</v>
      </c>
      <c r="P47" s="122">
        <f t="shared" si="20"/>
        <v>1.297029429565359</v>
      </c>
      <c r="Q47" s="122">
        <f t="shared" si="20"/>
        <v>1.0162793119101925</v>
      </c>
      <c r="R47" s="122">
        <f t="shared" si="20"/>
        <v>0.76082350675423926</v>
      </c>
      <c r="S47" s="122">
        <f t="shared" si="20"/>
        <v>0.66582235740158768</v>
      </c>
      <c r="T47" s="122">
        <f t="shared" si="20"/>
        <v>0.8625427021361195</v>
      </c>
      <c r="U47" s="122">
        <f t="shared" si="20"/>
        <v>0.74489873530857675</v>
      </c>
      <c r="V47" s="122">
        <f t="shared" si="20"/>
        <v>0.64991522187903739</v>
      </c>
      <c r="W47" s="122">
        <f t="shared" si="20"/>
        <v>1.2604033053648371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0.16698969438196642</v>
      </c>
      <c r="H48" s="98">
        <f>IF(RES_hhdet_fec!H48=0,0,RES_hhdet_fec!H48*1000*11630/RES_hhdet_num!H43)</f>
        <v>0.64566284825424325</v>
      </c>
      <c r="I48" s="98">
        <f>IF(RES_hhdet_fec!I48=0,0,RES_hhdet_fec!I48*1000*11630/RES_hhdet_num!I43)</f>
        <v>0.68011906137304279</v>
      </c>
      <c r="J48" s="98">
        <f>IF(RES_hhdet_fec!J48=0,0,RES_hhdet_fec!J48*1000*11630/RES_hhdet_num!J43)</f>
        <v>0.61865792218302573</v>
      </c>
      <c r="K48" s="98">
        <f>IF(RES_hhdet_fec!K48=0,0,RES_hhdet_fec!K48*1000*11630/RES_hhdet_num!K43)</f>
        <v>0.66165498719640381</v>
      </c>
      <c r="L48" s="98">
        <f>IF(RES_hhdet_fec!L48=0,0,RES_hhdet_fec!L48*1000*11630/RES_hhdet_num!L43)</f>
        <v>1.7226949855520011</v>
      </c>
      <c r="M48" s="98">
        <f>IF(RES_hhdet_fec!M48=0,0,RES_hhdet_fec!M48*1000*11630/RES_hhdet_num!M43)</f>
        <v>0.6820113808803312</v>
      </c>
      <c r="N48" s="98">
        <f>IF(RES_hhdet_fec!N48=0,0,RES_hhdet_fec!N48*1000*11630/RES_hhdet_num!N43)</f>
        <v>1.1415515448108891</v>
      </c>
      <c r="O48" s="98">
        <f>IF(RES_hhdet_fec!O48=0,0,RES_hhdet_fec!O48*1000*11630/RES_hhdet_num!O43)</f>
        <v>0.84100615022366554</v>
      </c>
      <c r="P48" s="98">
        <f>IF(RES_hhdet_fec!P48=0,0,RES_hhdet_fec!P48*1000*11630/RES_hhdet_num!P43)</f>
        <v>1.297029429565359</v>
      </c>
      <c r="Q48" s="98">
        <f>IF(RES_hhdet_fec!Q48=0,0,RES_hhdet_fec!Q48*1000*11630/RES_hhdet_num!Q43)</f>
        <v>1.0162793119101925</v>
      </c>
      <c r="R48" s="98">
        <f>IF(RES_hhdet_fec!R48=0,0,RES_hhdet_fec!R48*1000*11630/RES_hhdet_num!R43)</f>
        <v>0.76082350675423926</v>
      </c>
      <c r="S48" s="98">
        <f>IF(RES_hhdet_fec!S48=0,0,RES_hhdet_fec!S48*1000*11630/RES_hhdet_num!S43)</f>
        <v>0.66582235740158768</v>
      </c>
      <c r="T48" s="98">
        <f>IF(RES_hhdet_fec!T48=0,0,RES_hhdet_fec!T48*1000*11630/RES_hhdet_num!T43)</f>
        <v>0.8625427021361195</v>
      </c>
      <c r="U48" s="98">
        <f>IF(RES_hhdet_fec!U48=0,0,RES_hhdet_fec!U48*1000*11630/RES_hhdet_num!U43)</f>
        <v>0.74489873530857675</v>
      </c>
      <c r="V48" s="98">
        <f>IF(RES_hhdet_fec!V48=0,0,RES_hhdet_fec!V48*1000*11630/RES_hhdet_num!V43)</f>
        <v>0.64991522187903739</v>
      </c>
      <c r="W48" s="98">
        <f>IF(RES_hhdet_fec!W48=0,0,RES_hhdet_fec!W48*1000*11630/RES_hhdet_num!W43)</f>
        <v>1.2604033053648371</v>
      </c>
      <c r="DA48" s="63" t="s">
        <v>2286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963.57743117338634</v>
      </c>
      <c r="H49" s="122">
        <v>735.76577624741321</v>
      </c>
      <c r="I49" s="122">
        <v>519.06033384780119</v>
      </c>
      <c r="J49" s="122">
        <v>669.87951679496541</v>
      </c>
      <c r="K49" s="122">
        <v>628.2578813322142</v>
      </c>
      <c r="L49" s="122">
        <v>816.18948807511958</v>
      </c>
      <c r="M49" s="122">
        <v>787.79224229435908</v>
      </c>
      <c r="N49" s="122">
        <v>1019.037130649889</v>
      </c>
      <c r="O49" s="122">
        <v>767.87917978865607</v>
      </c>
      <c r="P49" s="122">
        <v>854.51293954295113</v>
      </c>
      <c r="Q49" s="122">
        <v>657.96160284001269</v>
      </c>
      <c r="R49" s="122">
        <v>811.84963595367799</v>
      </c>
      <c r="S49" s="122">
        <v>862.45862490730951</v>
      </c>
      <c r="T49" s="122">
        <v>839.33052234761851</v>
      </c>
      <c r="U49" s="122">
        <v>745.03900757984036</v>
      </c>
      <c r="V49" s="122">
        <v>719.82239275407767</v>
      </c>
      <c r="W49" s="122">
        <v>1110.6946416349476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975.29522695494177</v>
      </c>
      <c r="H50" s="98">
        <v>734.80089731981184</v>
      </c>
      <c r="I50" s="98">
        <v>514.7758429611473</v>
      </c>
      <c r="J50" s="98">
        <v>666.01821270419282</v>
      </c>
      <c r="K50" s="98">
        <v>621.17663331920858</v>
      </c>
      <c r="L50" s="98">
        <v>822.28985275653861</v>
      </c>
      <c r="M50" s="98">
        <v>789.31050477584165</v>
      </c>
      <c r="N50" s="98">
        <v>1027.637490086559</v>
      </c>
      <c r="O50" s="98">
        <v>769.94871876997411</v>
      </c>
      <c r="P50" s="98">
        <v>856.53078800671983</v>
      </c>
      <c r="Q50" s="98">
        <v>653.71014655277702</v>
      </c>
      <c r="R50" s="98">
        <v>812.52002524314287</v>
      </c>
      <c r="S50" s="98">
        <v>865.30977478999739</v>
      </c>
      <c r="T50" s="98">
        <v>841.56587703282378</v>
      </c>
      <c r="U50" s="98">
        <v>746.3184687910375</v>
      </c>
      <c r="V50" s="98">
        <v>720.37042250631805</v>
      </c>
      <c r="W50" s="98">
        <v>1111.6332660774831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632.54970034444636</v>
      </c>
      <c r="H54" s="101">
        <v>761.06704590451341</v>
      </c>
      <c r="I54" s="101">
        <v>631.57106453133235</v>
      </c>
      <c r="J54" s="101">
        <v>772.64603169275449</v>
      </c>
      <c r="K54" s="101">
        <v>819.18334859196523</v>
      </c>
      <c r="L54" s="101">
        <v>649.96171055889499</v>
      </c>
      <c r="M54" s="101">
        <v>746.33493834855449</v>
      </c>
      <c r="N54" s="101">
        <v>797.68972954138098</v>
      </c>
      <c r="O54" s="101">
        <v>711.32337502187875</v>
      </c>
      <c r="P54" s="101">
        <v>799.40209124028081</v>
      </c>
      <c r="Q54" s="101">
        <v>775.35364339560874</v>
      </c>
      <c r="R54" s="101">
        <v>792.97528900439215</v>
      </c>
      <c r="S54" s="101">
        <v>781.02595077890896</v>
      </c>
      <c r="T54" s="101">
        <v>774.52528450074612</v>
      </c>
      <c r="U54" s="101">
        <v>706.96394295240805</v>
      </c>
      <c r="V54" s="101">
        <v>702.41103083394194</v>
      </c>
      <c r="W54" s="101">
        <v>1079.6672552373923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679.11433727702843</v>
      </c>
      <c r="H58" s="122">
        <v>774.5010130736182</v>
      </c>
      <c r="I58" s="122">
        <v>764.70795151133029</v>
      </c>
      <c r="J58" s="122">
        <v>812.15355403617787</v>
      </c>
      <c r="K58" s="122">
        <v>795.12861068904203</v>
      </c>
      <c r="L58" s="122">
        <v>726.45199670762213</v>
      </c>
      <c r="M58" s="122">
        <v>809.98896260029596</v>
      </c>
      <c r="N58" s="122">
        <v>814.61664614598396</v>
      </c>
      <c r="O58" s="122">
        <v>699.4138041705454</v>
      </c>
      <c r="P58" s="122">
        <v>662.50941104497883</v>
      </c>
      <c r="Q58" s="122">
        <v>529.6182259061286</v>
      </c>
      <c r="R58" s="122">
        <v>549.20838625088652</v>
      </c>
      <c r="S58" s="122">
        <v>532.75176362525542</v>
      </c>
      <c r="T58" s="122">
        <v>619.47943965654622</v>
      </c>
      <c r="U58" s="122">
        <v>652.84455771286378</v>
      </c>
      <c r="V58" s="122">
        <v>590.92389695206384</v>
      </c>
      <c r="W58" s="122">
        <v>583.20875060362744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844.26256446975515</v>
      </c>
      <c r="H59" s="98">
        <v>919.11005649337301</v>
      </c>
      <c r="I59" s="98">
        <v>779.92446040225298</v>
      </c>
      <c r="J59" s="98">
        <v>840.14282642317255</v>
      </c>
      <c r="K59" s="98">
        <v>836.77352561401119</v>
      </c>
      <c r="L59" s="98">
        <v>825.64433232596707</v>
      </c>
      <c r="M59" s="98">
        <v>894.21480344345571</v>
      </c>
      <c r="N59" s="98">
        <v>903.36310279242787</v>
      </c>
      <c r="O59" s="98">
        <v>761.15699997790057</v>
      </c>
      <c r="P59" s="98">
        <v>707.44184826684159</v>
      </c>
      <c r="Q59" s="98">
        <v>578.49439026297898</v>
      </c>
      <c r="R59" s="98">
        <v>622.02373249784443</v>
      </c>
      <c r="S59" s="98">
        <v>675.25992865718422</v>
      </c>
      <c r="T59" s="98">
        <v>648.26782690561106</v>
      </c>
      <c r="U59" s="98">
        <v>745.74582006464277</v>
      </c>
      <c r="V59" s="98">
        <v>697.39797964372065</v>
      </c>
      <c r="W59" s="98">
        <v>640.77261991418129</v>
      </c>
      <c r="DA59" s="63" t="s">
        <v>2297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524.00274267612497</v>
      </c>
      <c r="H60" s="33">
        <v>670.04702916233691</v>
      </c>
      <c r="I60" s="33">
        <v>757.40534898170199</v>
      </c>
      <c r="J60" s="33">
        <v>801.4040508730568</v>
      </c>
      <c r="K60" s="33">
        <v>754.83782146259227</v>
      </c>
      <c r="L60" s="33">
        <v>556.67620099853025</v>
      </c>
      <c r="M60" s="33">
        <v>645.61272482574213</v>
      </c>
      <c r="N60" s="33">
        <v>661.61001962509761</v>
      </c>
      <c r="O60" s="33">
        <v>603.87515131296777</v>
      </c>
      <c r="P60" s="33">
        <v>598.6055003294407</v>
      </c>
      <c r="Q60" s="33">
        <v>449.76374722970291</v>
      </c>
      <c r="R60" s="33">
        <v>421.58519754973781</v>
      </c>
      <c r="S60" s="33">
        <v>269.27092400111115</v>
      </c>
      <c r="T60" s="33">
        <v>562.8983025536694</v>
      </c>
      <c r="U60" s="33">
        <v>497.48425457090622</v>
      </c>
      <c r="V60" s="33">
        <v>448.90579555770256</v>
      </c>
      <c r="W60" s="33">
        <v>521.3660895633343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12110.408555227468</v>
      </c>
      <c r="C62" s="117">
        <f t="shared" si="21"/>
        <v>12562.230742199283</v>
      </c>
      <c r="D62" s="117">
        <f t="shared" si="21"/>
        <v>12524.688468524379</v>
      </c>
      <c r="E62" s="117">
        <f t="shared" si="21"/>
        <v>12805.105025018716</v>
      </c>
      <c r="F62" s="117">
        <f t="shared" si="21"/>
        <v>13211.161882869266</v>
      </c>
      <c r="G62" s="117">
        <f t="shared" si="21"/>
        <v>13431.620414479725</v>
      </c>
      <c r="H62" s="117">
        <f t="shared" si="21"/>
        <v>13703.579026394955</v>
      </c>
      <c r="I62" s="117">
        <f t="shared" si="21"/>
        <v>13969.563708360425</v>
      </c>
      <c r="J62" s="117">
        <f t="shared" si="21"/>
        <v>13635.543474978742</v>
      </c>
      <c r="K62" s="117">
        <f t="shared" si="21"/>
        <v>13434.244849010673</v>
      </c>
      <c r="L62" s="117">
        <f t="shared" si="21"/>
        <v>14481.51739118666</v>
      </c>
      <c r="M62" s="117">
        <f t="shared" si="21"/>
        <v>13572.883869573543</v>
      </c>
      <c r="N62" s="117">
        <f t="shared" si="21"/>
        <v>13170.62932197698</v>
      </c>
      <c r="O62" s="117">
        <f t="shared" si="21"/>
        <v>12242.811556740324</v>
      </c>
      <c r="P62" s="117">
        <f t="shared" si="21"/>
        <v>11628.476298629737</v>
      </c>
      <c r="Q62" s="117">
        <f t="shared" si="21"/>
        <v>11152.652859652517</v>
      </c>
      <c r="R62" s="117">
        <f t="shared" ref="R62:V62" si="22">R63+R66+R68+R77</f>
        <v>12190.364903675885</v>
      </c>
      <c r="S62" s="117">
        <f t="shared" si="22"/>
        <v>12138.471502099028</v>
      </c>
      <c r="T62" s="117">
        <f t="shared" si="22"/>
        <v>12343.916989688874</v>
      </c>
      <c r="U62" s="117">
        <f t="shared" si="22"/>
        <v>11373.292607359481</v>
      </c>
      <c r="V62" s="117">
        <f t="shared" si="22"/>
        <v>11440.975422369633</v>
      </c>
      <c r="W62" s="117">
        <f t="shared" ref="W62" si="23">W63+W66+W68+W77</f>
        <v>13443.031278883836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10741.137667264669</v>
      </c>
      <c r="C63" s="122">
        <f t="shared" si="24"/>
        <v>11165.005127568736</v>
      </c>
      <c r="D63" s="122">
        <f t="shared" si="24"/>
        <v>11248.891210523683</v>
      </c>
      <c r="E63" s="122">
        <f t="shared" si="24"/>
        <v>11435.222536630037</v>
      </c>
      <c r="F63" s="122">
        <f t="shared" si="24"/>
        <v>11665.139008565535</v>
      </c>
      <c r="G63" s="122">
        <f t="shared" si="24"/>
        <v>11858.186618279302</v>
      </c>
      <c r="H63" s="122">
        <f t="shared" si="24"/>
        <v>12025.523679567466</v>
      </c>
      <c r="I63" s="122">
        <f t="shared" si="24"/>
        <v>12266.525912592744</v>
      </c>
      <c r="J63" s="122">
        <f t="shared" si="24"/>
        <v>11837.323667210056</v>
      </c>
      <c r="K63" s="122">
        <f t="shared" si="24"/>
        <v>11710.273299018705</v>
      </c>
      <c r="L63" s="122">
        <f t="shared" si="24"/>
        <v>12824.869628143699</v>
      </c>
      <c r="M63" s="122">
        <f t="shared" si="24"/>
        <v>11833.514942844464</v>
      </c>
      <c r="N63" s="122">
        <f t="shared" si="24"/>
        <v>11462.001708830836</v>
      </c>
      <c r="O63" s="122">
        <f t="shared" si="24"/>
        <v>10711.389915610114</v>
      </c>
      <c r="P63" s="122">
        <f t="shared" si="24"/>
        <v>10105.462931511373</v>
      </c>
      <c r="Q63" s="122">
        <f t="shared" si="24"/>
        <v>9789.5175734878048</v>
      </c>
      <c r="R63" s="122">
        <f t="shared" ref="R63:V63" si="25">SUM(R64:R65)</f>
        <v>10723.224371121101</v>
      </c>
      <c r="S63" s="122">
        <f t="shared" si="25"/>
        <v>10752.265738044793</v>
      </c>
      <c r="T63" s="122">
        <f t="shared" si="25"/>
        <v>10876.635477741936</v>
      </c>
      <c r="U63" s="122">
        <f t="shared" si="25"/>
        <v>9988.7979975331691</v>
      </c>
      <c r="V63" s="122">
        <f t="shared" si="25"/>
        <v>10110.331116109706</v>
      </c>
      <c r="W63" s="122">
        <f t="shared" ref="W63" si="26">SUM(W64:W65)</f>
        <v>11651.9050100364</v>
      </c>
      <c r="DA63" s="130" t="s">
        <v>2300</v>
      </c>
    </row>
    <row r="64" spans="1:105" ht="12" customHeight="1" x14ac:dyDescent="0.25">
      <c r="A64" s="97" t="s">
        <v>217</v>
      </c>
      <c r="B64" s="98">
        <v>10627.244863580856</v>
      </c>
      <c r="C64" s="98">
        <v>11047.407647534297</v>
      </c>
      <c r="D64" s="98">
        <v>11130.793053016483</v>
      </c>
      <c r="E64" s="98">
        <v>11315.031200049327</v>
      </c>
      <c r="F64" s="98">
        <v>11541.700515604523</v>
      </c>
      <c r="G64" s="98">
        <v>11731.862153559277</v>
      </c>
      <c r="H64" s="98">
        <v>11896.151091532329</v>
      </c>
      <c r="I64" s="98">
        <v>12134.308348804972</v>
      </c>
      <c r="J64" s="98">
        <v>11708.441460619893</v>
      </c>
      <c r="K64" s="98">
        <v>11581.82500216225</v>
      </c>
      <c r="L64" s="98">
        <v>12683.802434950865</v>
      </c>
      <c r="M64" s="98">
        <v>11701.831642077639</v>
      </c>
      <c r="N64" s="98">
        <v>11332.544780982089</v>
      </c>
      <c r="O64" s="98">
        <v>10588.26799132411</v>
      </c>
      <c r="P64" s="98">
        <v>9989.5984703361937</v>
      </c>
      <c r="Q64" s="98">
        <v>9676.7673963003417</v>
      </c>
      <c r="R64" s="98">
        <v>10598.600526814344</v>
      </c>
      <c r="S64" s="98">
        <v>10625.794313415985</v>
      </c>
      <c r="T64" s="98">
        <v>10745.928353359479</v>
      </c>
      <c r="U64" s="98">
        <v>9866.3597848326626</v>
      </c>
      <c r="V64" s="98">
        <v>9985.5603090491968</v>
      </c>
      <c r="W64" s="98">
        <v>11507.416978239806</v>
      </c>
      <c r="DA64" s="63" t="s">
        <v>2301</v>
      </c>
    </row>
    <row r="65" spans="1:105" ht="12" customHeight="1" x14ac:dyDescent="0.25">
      <c r="A65" s="97" t="s">
        <v>53</v>
      </c>
      <c r="B65" s="98">
        <v>113.89280368381365</v>
      </c>
      <c r="C65" s="98">
        <v>117.59748003443879</v>
      </c>
      <c r="D65" s="98">
        <v>118.09815750720001</v>
      </c>
      <c r="E65" s="98">
        <v>120.19133658071036</v>
      </c>
      <c r="F65" s="98">
        <v>123.4384929610122</v>
      </c>
      <c r="G65" s="98">
        <v>126.32446472002418</v>
      </c>
      <c r="H65" s="98">
        <v>129.37258803513819</v>
      </c>
      <c r="I65" s="98">
        <v>132.21756378777113</v>
      </c>
      <c r="J65" s="98">
        <v>128.88220659016136</v>
      </c>
      <c r="K65" s="98">
        <v>128.44829685645487</v>
      </c>
      <c r="L65" s="98">
        <v>141.06719319283312</v>
      </c>
      <c r="M65" s="98">
        <v>131.68330076682523</v>
      </c>
      <c r="N65" s="98">
        <v>129.45692784874626</v>
      </c>
      <c r="O65" s="98">
        <v>123.12192428600501</v>
      </c>
      <c r="P65" s="98">
        <v>115.86446117517896</v>
      </c>
      <c r="Q65" s="98">
        <v>112.75017718746243</v>
      </c>
      <c r="R65" s="98">
        <v>124.62384430675685</v>
      </c>
      <c r="S65" s="98">
        <v>126.47142462880798</v>
      </c>
      <c r="T65" s="98">
        <v>130.70712438245837</v>
      </c>
      <c r="U65" s="98">
        <v>122.43821270050614</v>
      </c>
      <c r="V65" s="98">
        <v>124.77080706050901</v>
      </c>
      <c r="W65" s="98">
        <v>144.48803179659396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9.5953892904906465E-3</v>
      </c>
      <c r="C66" s="122">
        <f t="shared" si="27"/>
        <v>1.1718176872435078E-2</v>
      </c>
      <c r="D66" s="122">
        <f t="shared" si="27"/>
        <v>1.4251195738388562E-2</v>
      </c>
      <c r="E66" s="122">
        <f t="shared" si="27"/>
        <v>2.8666005697027826E-2</v>
      </c>
      <c r="F66" s="122">
        <f t="shared" si="27"/>
        <v>5.7471598302770412E-2</v>
      </c>
      <c r="G66" s="122">
        <f t="shared" si="27"/>
        <v>0.11159175499641916</v>
      </c>
      <c r="H66" s="122">
        <f t="shared" si="27"/>
        <v>0.29653248854432834</v>
      </c>
      <c r="I66" s="122">
        <f t="shared" si="27"/>
        <v>0.30883757438094434</v>
      </c>
      <c r="J66" s="122">
        <f t="shared" si="27"/>
        <v>0.3543764703154943</v>
      </c>
      <c r="K66" s="122">
        <f t="shared" si="27"/>
        <v>0.4244030761278586</v>
      </c>
      <c r="L66" s="122">
        <f t="shared" si="27"/>
        <v>1.2297181680044382</v>
      </c>
      <c r="M66" s="122">
        <f t="shared" si="27"/>
        <v>0.51857071079944939</v>
      </c>
      <c r="N66" s="122">
        <f t="shared" si="27"/>
        <v>0.83114213523156699</v>
      </c>
      <c r="O66" s="122">
        <f t="shared" si="27"/>
        <v>0.56787600799225058</v>
      </c>
      <c r="P66" s="122">
        <f t="shared" si="27"/>
        <v>0.8528113093417391</v>
      </c>
      <c r="Q66" s="122">
        <f t="shared" si="27"/>
        <v>0.68635212438884641</v>
      </c>
      <c r="R66" s="122">
        <f t="shared" si="27"/>
        <v>0.61837647151656672</v>
      </c>
      <c r="S66" s="122">
        <f t="shared" si="27"/>
        <v>0.63384990260859908</v>
      </c>
      <c r="T66" s="122">
        <f t="shared" si="27"/>
        <v>0.88407005357263646</v>
      </c>
      <c r="U66" s="122">
        <f t="shared" si="27"/>
        <v>0.774990328299626</v>
      </c>
      <c r="V66" s="122">
        <f t="shared" si="27"/>
        <v>0.66940667910327423</v>
      </c>
      <c r="W66" s="122">
        <f t="shared" si="27"/>
        <v>1.2949362076342428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9.5953892904906465E-3</v>
      </c>
      <c r="C67" s="98">
        <f>IF(RES_hhdet_fec!C67=0,0,RES_hhdet_fec!C67*1000*11630/RES_hhdet_num!C62)</f>
        <v>1.1718176872435078E-2</v>
      </c>
      <c r="D67" s="98">
        <f>IF(RES_hhdet_fec!D67=0,0,RES_hhdet_fec!D67*1000*11630/RES_hhdet_num!D62)</f>
        <v>1.4251195738388562E-2</v>
      </c>
      <c r="E67" s="98">
        <f>IF(RES_hhdet_fec!E67=0,0,RES_hhdet_fec!E67*1000*11630/RES_hhdet_num!E62)</f>
        <v>2.8666005697027826E-2</v>
      </c>
      <c r="F67" s="98">
        <f>IF(RES_hhdet_fec!F67=0,0,RES_hhdet_fec!F67*1000*11630/RES_hhdet_num!F62)</f>
        <v>5.7471598302770412E-2</v>
      </c>
      <c r="G67" s="98">
        <f>IF(RES_hhdet_fec!G67=0,0,RES_hhdet_fec!G67*1000*11630/RES_hhdet_num!G62)</f>
        <v>0.11159175499641916</v>
      </c>
      <c r="H67" s="98">
        <f>IF(RES_hhdet_fec!H67=0,0,RES_hhdet_fec!H67*1000*11630/RES_hhdet_num!H62)</f>
        <v>0.29653248854432834</v>
      </c>
      <c r="I67" s="98">
        <f>IF(RES_hhdet_fec!I67=0,0,RES_hhdet_fec!I67*1000*11630/RES_hhdet_num!I62)</f>
        <v>0.30883757438094434</v>
      </c>
      <c r="J67" s="98">
        <f>IF(RES_hhdet_fec!J67=0,0,RES_hhdet_fec!J67*1000*11630/RES_hhdet_num!J62)</f>
        <v>0.3543764703154943</v>
      </c>
      <c r="K67" s="98">
        <f>IF(RES_hhdet_fec!K67=0,0,RES_hhdet_fec!K67*1000*11630/RES_hhdet_num!K62)</f>
        <v>0.4244030761278586</v>
      </c>
      <c r="L67" s="98">
        <f>IF(RES_hhdet_fec!L67=0,0,RES_hhdet_fec!L67*1000*11630/RES_hhdet_num!L62)</f>
        <v>1.2297181680044382</v>
      </c>
      <c r="M67" s="98">
        <f>IF(RES_hhdet_fec!M67=0,0,RES_hhdet_fec!M67*1000*11630/RES_hhdet_num!M62)</f>
        <v>0.51857071079944939</v>
      </c>
      <c r="N67" s="98">
        <f>IF(RES_hhdet_fec!N67=0,0,RES_hhdet_fec!N67*1000*11630/RES_hhdet_num!N62)</f>
        <v>0.83114213523156699</v>
      </c>
      <c r="O67" s="98">
        <f>IF(RES_hhdet_fec!O67=0,0,RES_hhdet_fec!O67*1000*11630/RES_hhdet_num!O62)</f>
        <v>0.56787600799225058</v>
      </c>
      <c r="P67" s="98">
        <f>IF(RES_hhdet_fec!P67=0,0,RES_hhdet_fec!P67*1000*11630/RES_hhdet_num!P62)</f>
        <v>0.8528113093417391</v>
      </c>
      <c r="Q67" s="98">
        <f>IF(RES_hhdet_fec!Q67=0,0,RES_hhdet_fec!Q67*1000*11630/RES_hhdet_num!Q62)</f>
        <v>0.68635212438884641</v>
      </c>
      <c r="R67" s="98">
        <f>IF(RES_hhdet_fec!R67=0,0,RES_hhdet_fec!R67*1000*11630/RES_hhdet_num!R62)</f>
        <v>0.61837647151656672</v>
      </c>
      <c r="S67" s="98">
        <f>IF(RES_hhdet_fec!S67=0,0,RES_hhdet_fec!S67*1000*11630/RES_hhdet_num!S62)</f>
        <v>0.63384990260859908</v>
      </c>
      <c r="T67" s="98">
        <f>IF(RES_hhdet_fec!T67=0,0,RES_hhdet_fec!T67*1000*11630/RES_hhdet_num!T62)</f>
        <v>0.88407005357263646</v>
      </c>
      <c r="U67" s="98">
        <f>IF(RES_hhdet_fec!U67=0,0,RES_hhdet_fec!U67*1000*11630/RES_hhdet_num!U62)</f>
        <v>0.774990328299626</v>
      </c>
      <c r="V67" s="98">
        <f>IF(RES_hhdet_fec!V67=0,0,RES_hhdet_fec!V67*1000*11630/RES_hhdet_num!V62)</f>
        <v>0.66940667910327423</v>
      </c>
      <c r="W67" s="98">
        <f>IF(RES_hhdet_fec!W67=0,0,RES_hhdet_fec!W67*1000*11630/RES_hhdet_num!W62)</f>
        <v>1.2949362076342428</v>
      </c>
      <c r="DA67" s="63" t="s">
        <v>2304</v>
      </c>
    </row>
    <row r="68" spans="1:105" ht="12" customHeight="1" x14ac:dyDescent="0.25">
      <c r="A68" s="121" t="s">
        <v>55</v>
      </c>
      <c r="B68" s="122">
        <v>572.54825789686799</v>
      </c>
      <c r="C68" s="122">
        <v>604.78958887887995</v>
      </c>
      <c r="D68" s="122">
        <v>548.9139563941593</v>
      </c>
      <c r="E68" s="122">
        <v>601.8581737004497</v>
      </c>
      <c r="F68" s="122">
        <v>727.36970245474129</v>
      </c>
      <c r="G68" s="122">
        <v>750.75615497083811</v>
      </c>
      <c r="H68" s="122">
        <v>807.88122047926299</v>
      </c>
      <c r="I68" s="122">
        <v>794.37607698215459</v>
      </c>
      <c r="J68" s="122">
        <v>842.383921754835</v>
      </c>
      <c r="K68" s="122">
        <v>837.04338252035518</v>
      </c>
      <c r="L68" s="122">
        <v>837.50575784744979</v>
      </c>
      <c r="M68" s="122">
        <v>858.58472209357615</v>
      </c>
      <c r="N68" s="122">
        <v>852.32677234488926</v>
      </c>
      <c r="O68" s="122">
        <v>784.99719253445812</v>
      </c>
      <c r="P68" s="122">
        <v>811.16232875445576</v>
      </c>
      <c r="Q68" s="122">
        <v>789.64728099015838</v>
      </c>
      <c r="R68" s="122">
        <v>852.22636066544476</v>
      </c>
      <c r="S68" s="122">
        <v>823.2953775458019</v>
      </c>
      <c r="T68" s="122">
        <v>785.62204844094379</v>
      </c>
      <c r="U68" s="122">
        <v>702.32114344955733</v>
      </c>
      <c r="V68" s="122">
        <v>680.14936281631628</v>
      </c>
      <c r="W68" s="122">
        <v>1078.8757026681001</v>
      </c>
      <c r="DA68" s="130" t="s">
        <v>2305</v>
      </c>
    </row>
    <row r="69" spans="1:105" ht="12" customHeight="1" x14ac:dyDescent="0.25">
      <c r="A69" s="97" t="s">
        <v>134</v>
      </c>
      <c r="B69" s="98">
        <v>577.44709856432496</v>
      </c>
      <c r="C69" s="98">
        <v>607.41501254088575</v>
      </c>
      <c r="D69" s="98">
        <v>554.81152395233516</v>
      </c>
      <c r="E69" s="98">
        <v>607.64343033885496</v>
      </c>
      <c r="F69" s="98">
        <v>730.33731416065962</v>
      </c>
      <c r="G69" s="98">
        <v>754.6412778260601</v>
      </c>
      <c r="H69" s="98">
        <v>809.35970665755644</v>
      </c>
      <c r="I69" s="98">
        <v>800.39943133359668</v>
      </c>
      <c r="J69" s="98">
        <v>844.79827173497449</v>
      </c>
      <c r="K69" s="98">
        <v>837.46890759131702</v>
      </c>
      <c r="L69" s="98">
        <v>844.1901943516242</v>
      </c>
      <c r="M69" s="98">
        <v>862.46444149432432</v>
      </c>
      <c r="N69" s="98">
        <v>854.07300080927519</v>
      </c>
      <c r="O69" s="98">
        <v>787.59838851573443</v>
      </c>
      <c r="P69" s="98">
        <v>811.6789664058565</v>
      </c>
      <c r="Q69" s="98">
        <v>790.31991995877002</v>
      </c>
      <c r="R69" s="98">
        <v>854.09614381883375</v>
      </c>
      <c r="S69" s="98">
        <v>824.46316943063164</v>
      </c>
      <c r="T69" s="98">
        <v>785.73039467893977</v>
      </c>
      <c r="U69" s="98">
        <v>702.03976514327508</v>
      </c>
      <c r="V69" s="98">
        <v>679.4529977140819</v>
      </c>
      <c r="W69" s="98">
        <v>1079.2272037914208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2309</v>
      </c>
    </row>
    <row r="73" spans="1:105" ht="12" customHeight="1" x14ac:dyDescent="0.25">
      <c r="A73" s="106" t="s">
        <v>122</v>
      </c>
      <c r="B73" s="101">
        <v>468.03605384264597</v>
      </c>
      <c r="C73" s="101">
        <v>548.06431211079473</v>
      </c>
      <c r="D73" s="101">
        <v>412.83228356307995</v>
      </c>
      <c r="E73" s="101">
        <v>457.79834664560076</v>
      </c>
      <c r="F73" s="101">
        <v>648.89198048565004</v>
      </c>
      <c r="G73" s="101">
        <v>644.58676763802691</v>
      </c>
      <c r="H73" s="101">
        <v>768.13436110747216</v>
      </c>
      <c r="I73" s="101">
        <v>635.02637197402419</v>
      </c>
      <c r="J73" s="101">
        <v>778.86150515556835</v>
      </c>
      <c r="K73" s="101">
        <v>825.76834673080987</v>
      </c>
      <c r="L73" s="101">
        <v>656.2790426210006</v>
      </c>
      <c r="M73" s="101">
        <v>753.31650746673904</v>
      </c>
      <c r="N73" s="101">
        <v>804.91054597670075</v>
      </c>
      <c r="O73" s="101">
        <v>713.70598505144858</v>
      </c>
      <c r="P73" s="101">
        <v>796.62772139551328</v>
      </c>
      <c r="Q73" s="101">
        <v>769.7652139497502</v>
      </c>
      <c r="R73" s="101">
        <v>795.14475564788745</v>
      </c>
      <c r="S73" s="101">
        <v>787.76619414067943</v>
      </c>
      <c r="T73" s="101">
        <v>782.39998531759568</v>
      </c>
      <c r="U73" s="101">
        <v>710.63222967098272</v>
      </c>
      <c r="V73" s="101">
        <v>701.52747680112998</v>
      </c>
      <c r="W73" s="101">
        <v>1067.7654171620575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2313</v>
      </c>
    </row>
    <row r="77" spans="1:105" ht="12" customHeight="1" x14ac:dyDescent="0.25">
      <c r="A77" s="121" t="s">
        <v>54</v>
      </c>
      <c r="B77" s="122">
        <v>796.71303467664143</v>
      </c>
      <c r="C77" s="122">
        <v>792.42430757479337</v>
      </c>
      <c r="D77" s="122">
        <v>726.86905041079717</v>
      </c>
      <c r="E77" s="122">
        <v>767.99564868253151</v>
      </c>
      <c r="F77" s="122">
        <v>818.5957002506866</v>
      </c>
      <c r="G77" s="122">
        <v>822.56604947458754</v>
      </c>
      <c r="H77" s="122">
        <v>869.8775938596815</v>
      </c>
      <c r="I77" s="122">
        <v>908.35288121114479</v>
      </c>
      <c r="J77" s="122">
        <v>955.48150954353548</v>
      </c>
      <c r="K77" s="122">
        <v>886.50376439548597</v>
      </c>
      <c r="L77" s="122">
        <v>817.91228702750789</v>
      </c>
      <c r="M77" s="122">
        <v>880.26563392470462</v>
      </c>
      <c r="N77" s="122">
        <v>855.46969866602274</v>
      </c>
      <c r="O77" s="122">
        <v>745.8565725877603</v>
      </c>
      <c r="P77" s="122">
        <v>710.99822705456722</v>
      </c>
      <c r="Q77" s="122">
        <v>572.80165305016374</v>
      </c>
      <c r="R77" s="122">
        <v>614.29579541782107</v>
      </c>
      <c r="S77" s="122">
        <v>562.27653660582519</v>
      </c>
      <c r="T77" s="122">
        <v>680.77539345242053</v>
      </c>
      <c r="U77" s="122">
        <v>681.3984760484542</v>
      </c>
      <c r="V77" s="122">
        <v>649.82553676450618</v>
      </c>
      <c r="W77" s="122">
        <v>710.9556299717018</v>
      </c>
      <c r="DA77" s="130" t="s">
        <v>2314</v>
      </c>
    </row>
    <row r="78" spans="1:105" ht="12" customHeight="1" x14ac:dyDescent="0.25">
      <c r="A78" s="97" t="s">
        <v>192</v>
      </c>
      <c r="B78" s="98">
        <v>804.65445403024023</v>
      </c>
      <c r="C78" s="98">
        <v>795.87117088604248</v>
      </c>
      <c r="D78" s="98">
        <v>740.0865198975938</v>
      </c>
      <c r="E78" s="98">
        <v>776.42751583660777</v>
      </c>
      <c r="F78" s="98">
        <v>821.77463818827789</v>
      </c>
      <c r="G78" s="98">
        <v>829.59459195040267</v>
      </c>
      <c r="H78" s="98">
        <v>874.49771301011742</v>
      </c>
      <c r="I78" s="98">
        <v>912.03428046467468</v>
      </c>
      <c r="J78" s="98">
        <v>959.44558000999939</v>
      </c>
      <c r="K78" s="98">
        <v>890.10011373863745</v>
      </c>
      <c r="L78" s="98">
        <v>825.38256568697489</v>
      </c>
      <c r="M78" s="98">
        <v>887.2334489457437</v>
      </c>
      <c r="N78" s="98">
        <v>861.3809425528608</v>
      </c>
      <c r="O78" s="98">
        <v>750.24764571767537</v>
      </c>
      <c r="P78" s="98">
        <v>714.7273981055788</v>
      </c>
      <c r="Q78" s="98">
        <v>577.20332520586169</v>
      </c>
      <c r="R78" s="98">
        <v>621.10855517809091</v>
      </c>
      <c r="S78" s="98">
        <v>572.55907487655463</v>
      </c>
      <c r="T78" s="98">
        <v>684.84389791444789</v>
      </c>
      <c r="U78" s="98">
        <v>687.61841492064832</v>
      </c>
      <c r="V78" s="98">
        <v>656.15091878899875</v>
      </c>
      <c r="W78" s="98">
        <v>716.65410724680532</v>
      </c>
      <c r="DA78" s="63" t="s">
        <v>2315</v>
      </c>
    </row>
    <row r="79" spans="1:105" ht="12" customHeight="1" x14ac:dyDescent="0.25">
      <c r="A79" s="109" t="s">
        <v>120</v>
      </c>
      <c r="B79" s="33">
        <v>585.03298295576224</v>
      </c>
      <c r="C79" s="33">
        <v>700.24465713467418</v>
      </c>
      <c r="D79" s="33">
        <v>352.45772858673934</v>
      </c>
      <c r="E79" s="33">
        <v>501.37191101103622</v>
      </c>
      <c r="F79" s="33">
        <v>700.57147480813046</v>
      </c>
      <c r="G79" s="33">
        <v>529.9381252743766</v>
      </c>
      <c r="H79" s="33">
        <v>673.72601535833792</v>
      </c>
      <c r="I79" s="33">
        <v>759.69874042980814</v>
      </c>
      <c r="J79" s="33">
        <v>804.12452295804667</v>
      </c>
      <c r="K79" s="33">
        <v>756.10794666909578</v>
      </c>
      <c r="L79" s="33">
        <v>557.20206023306378</v>
      </c>
      <c r="M79" s="33">
        <v>646.41947794916234</v>
      </c>
      <c r="N79" s="33">
        <v>663.42122289609938</v>
      </c>
      <c r="O79" s="33">
        <v>605.91286509822999</v>
      </c>
      <c r="P79" s="33">
        <v>599.43472805553336</v>
      </c>
      <c r="Q79" s="33">
        <v>448.48715928225027</v>
      </c>
      <c r="R79" s="33">
        <v>421.4795105884715</v>
      </c>
      <c r="S79" s="33">
        <v>269.64511257797733</v>
      </c>
      <c r="T79" s="33">
        <v>564.37040759754268</v>
      </c>
      <c r="U79" s="33">
        <v>501.59431121345824</v>
      </c>
      <c r="V79" s="33">
        <v>455.24936641243238</v>
      </c>
      <c r="W79" s="33">
        <v>528.13070481561931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13555.045333733391</v>
      </c>
      <c r="C81" s="117">
        <f t="shared" si="28"/>
        <v>14140.708722923308</v>
      </c>
      <c r="D81" s="117">
        <f t="shared" si="28"/>
        <v>14121.773187167337</v>
      </c>
      <c r="E81" s="117">
        <f t="shared" si="28"/>
        <v>14333.813223801753</v>
      </c>
      <c r="F81" s="117">
        <f t="shared" si="28"/>
        <v>14551.266415824821</v>
      </c>
      <c r="G81" s="117">
        <f t="shared" si="28"/>
        <v>14826.738604514703</v>
      </c>
      <c r="H81" s="117">
        <f t="shared" si="28"/>
        <v>15359.699761846618</v>
      </c>
      <c r="I81" s="117">
        <f t="shared" si="28"/>
        <v>14684.067665258885</v>
      </c>
      <c r="J81" s="117">
        <f t="shared" si="28"/>
        <v>14687.132402480303</v>
      </c>
      <c r="K81" s="117">
        <f t="shared" si="28"/>
        <v>14839.270623114458</v>
      </c>
      <c r="L81" s="117">
        <f t="shared" si="28"/>
        <v>14041.859017781751</v>
      </c>
      <c r="M81" s="117">
        <f t="shared" si="28"/>
        <v>13796.017157937389</v>
      </c>
      <c r="N81" s="117">
        <f t="shared" si="28"/>
        <v>13666.113405350387</v>
      </c>
      <c r="O81" s="117">
        <f t="shared" si="28"/>
        <v>12938.608190848223</v>
      </c>
      <c r="P81" s="117">
        <f t="shared" si="28"/>
        <v>12272.878061057689</v>
      </c>
      <c r="Q81" s="117">
        <f t="shared" si="28"/>
        <v>11950.482991816709</v>
      </c>
      <c r="R81" s="117">
        <f t="shared" ref="R81:V81" si="29">R82+R85+R87+R100</f>
        <v>12287.549640199823</v>
      </c>
      <c r="S81" s="117">
        <f t="shared" si="29"/>
        <v>12428.722443378883</v>
      </c>
      <c r="T81" s="117">
        <f t="shared" si="29"/>
        <v>13084.586916537259</v>
      </c>
      <c r="U81" s="117">
        <f t="shared" si="29"/>
        <v>12816.942698202591</v>
      </c>
      <c r="V81" s="117">
        <f t="shared" si="29"/>
        <v>13147.987035758257</v>
      </c>
      <c r="W81" s="117">
        <f t="shared" ref="W81" si="30">W82+W85+W87+W100</f>
        <v>13483.42693341035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12160.203507925446</v>
      </c>
      <c r="C82" s="122">
        <f t="shared" si="31"/>
        <v>12722.717874747073</v>
      </c>
      <c r="D82" s="122">
        <f t="shared" si="31"/>
        <v>12780.462930191594</v>
      </c>
      <c r="E82" s="122">
        <f t="shared" si="31"/>
        <v>12930.772350539544</v>
      </c>
      <c r="F82" s="122">
        <f t="shared" si="31"/>
        <v>13047.728908279467</v>
      </c>
      <c r="G82" s="122">
        <f t="shared" si="31"/>
        <v>13292.875735489335</v>
      </c>
      <c r="H82" s="122">
        <f t="shared" si="31"/>
        <v>13704.623939629853</v>
      </c>
      <c r="I82" s="122">
        <f t="shared" si="31"/>
        <v>13128.442214412371</v>
      </c>
      <c r="J82" s="122">
        <f t="shared" si="31"/>
        <v>13016.00192731662</v>
      </c>
      <c r="K82" s="122">
        <f t="shared" si="31"/>
        <v>13184.056511673411</v>
      </c>
      <c r="L82" s="122">
        <f t="shared" si="31"/>
        <v>12580.786972389151</v>
      </c>
      <c r="M82" s="122">
        <f t="shared" si="31"/>
        <v>12225.525969673099</v>
      </c>
      <c r="N82" s="122">
        <f t="shared" si="31"/>
        <v>12080.207568894648</v>
      </c>
      <c r="O82" s="122">
        <f t="shared" si="31"/>
        <v>11500.164439188742</v>
      </c>
      <c r="P82" s="122">
        <f t="shared" si="31"/>
        <v>10840.60339514242</v>
      </c>
      <c r="Q82" s="122">
        <f t="shared" si="31"/>
        <v>10627.995276322183</v>
      </c>
      <c r="R82" s="122">
        <f t="shared" ref="R82:V82" si="32">SUM(R83:R84)</f>
        <v>10937.389776915426</v>
      </c>
      <c r="S82" s="122">
        <f t="shared" si="32"/>
        <v>11097.780290590801</v>
      </c>
      <c r="T82" s="122">
        <f t="shared" si="32"/>
        <v>11680.581432910121</v>
      </c>
      <c r="U82" s="122">
        <f t="shared" si="32"/>
        <v>11434.91012470557</v>
      </c>
      <c r="V82" s="122">
        <f t="shared" si="32"/>
        <v>11832.108521726213</v>
      </c>
      <c r="W82" s="122">
        <f t="shared" ref="W82" si="33">SUM(W83:W84)</f>
        <v>11809.463478168007</v>
      </c>
      <c r="DA82" s="130" t="s">
        <v>2318</v>
      </c>
    </row>
    <row r="83" spans="1:105" ht="12" customHeight="1" x14ac:dyDescent="0.25">
      <c r="A83" s="97" t="s">
        <v>204</v>
      </c>
      <c r="B83" s="98">
        <v>12113.852641077332</v>
      </c>
      <c r="C83" s="98">
        <v>12674.54232064377</v>
      </c>
      <c r="D83" s="98">
        <v>12732.414429697521</v>
      </c>
      <c r="E83" s="98">
        <v>12882.184100488403</v>
      </c>
      <c r="F83" s="98">
        <v>12998.301897384723</v>
      </c>
      <c r="G83" s="98">
        <v>13241.978943693995</v>
      </c>
      <c r="H83" s="98">
        <v>13651.250121407278</v>
      </c>
      <c r="I83" s="98">
        <v>13076.882515203359</v>
      </c>
      <c r="J83" s="98">
        <v>12963.483427800438</v>
      </c>
      <c r="K83" s="98">
        <v>13129.884796537217</v>
      </c>
      <c r="L83" s="98">
        <v>12528.191148817228</v>
      </c>
      <c r="M83" s="98">
        <v>12173.093881775572</v>
      </c>
      <c r="N83" s="98">
        <v>12026.724710268129</v>
      </c>
      <c r="O83" s="98">
        <v>11447.828396735806</v>
      </c>
      <c r="P83" s="98">
        <v>10791.766537762473</v>
      </c>
      <c r="Q83" s="98">
        <v>10580.62848249019</v>
      </c>
      <c r="R83" s="98">
        <v>10889.140750520757</v>
      </c>
      <c r="S83" s="98">
        <v>11048.956620374975</v>
      </c>
      <c r="T83" s="98">
        <v>11628.58863647217</v>
      </c>
      <c r="U83" s="98">
        <v>11383.286833160722</v>
      </c>
      <c r="V83" s="98">
        <v>11778.611892441972</v>
      </c>
      <c r="W83" s="98">
        <v>11755.80490105673</v>
      </c>
      <c r="DA83" s="63" t="s">
        <v>2319</v>
      </c>
    </row>
    <row r="84" spans="1:105" ht="12" customHeight="1" x14ac:dyDescent="0.25">
      <c r="A84" s="97" t="s">
        <v>53</v>
      </c>
      <c r="B84" s="98">
        <v>46.350866848113697</v>
      </c>
      <c r="C84" s="98">
        <v>48.175554103303725</v>
      </c>
      <c r="D84" s="98">
        <v>48.04850049407306</v>
      </c>
      <c r="E84" s="98">
        <v>48.588250051141443</v>
      </c>
      <c r="F84" s="98">
        <v>49.427010894743042</v>
      </c>
      <c r="G84" s="98">
        <v>50.896791795340391</v>
      </c>
      <c r="H84" s="98">
        <v>53.373818222574663</v>
      </c>
      <c r="I84" s="98">
        <v>51.559699209013132</v>
      </c>
      <c r="J84" s="98">
        <v>52.518499516181926</v>
      </c>
      <c r="K84" s="98">
        <v>54.171715136194393</v>
      </c>
      <c r="L84" s="98">
        <v>52.595823571923489</v>
      </c>
      <c r="M84" s="98">
        <v>52.432087897526692</v>
      </c>
      <c r="N84" s="98">
        <v>53.482858626518677</v>
      </c>
      <c r="O84" s="98">
        <v>52.33604245293634</v>
      </c>
      <c r="P84" s="98">
        <v>48.836857379947141</v>
      </c>
      <c r="Q84" s="98">
        <v>47.366793831992005</v>
      </c>
      <c r="R84" s="98">
        <v>48.249026394668775</v>
      </c>
      <c r="S84" s="98">
        <v>48.8236702158272</v>
      </c>
      <c r="T84" s="98">
        <v>51.992796437951682</v>
      </c>
      <c r="U84" s="98">
        <v>51.623291544847582</v>
      </c>
      <c r="V84" s="98">
        <v>53.496629284241635</v>
      </c>
      <c r="W84" s="98">
        <v>53.65857711127709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9.6337461013230423E-3</v>
      </c>
      <c r="C85" s="122">
        <f t="shared" si="34"/>
        <v>1.1870137755948102E-2</v>
      </c>
      <c r="D85" s="122">
        <f t="shared" si="34"/>
        <v>1.6451688379425101E-2</v>
      </c>
      <c r="E85" s="122">
        <f t="shared" si="34"/>
        <v>2.6272901923214468E-2</v>
      </c>
      <c r="F85" s="122">
        <f t="shared" si="34"/>
        <v>4.8135921850598895E-2</v>
      </c>
      <c r="G85" s="122">
        <f t="shared" si="34"/>
        <v>9.2969001304635854E-2</v>
      </c>
      <c r="H85" s="122">
        <f t="shared" si="34"/>
        <v>0.2559289002568737</v>
      </c>
      <c r="I85" s="122">
        <f t="shared" si="34"/>
        <v>0.27813806614984099</v>
      </c>
      <c r="J85" s="122">
        <f t="shared" si="34"/>
        <v>0.3379019766228652</v>
      </c>
      <c r="K85" s="122">
        <f t="shared" si="34"/>
        <v>0.42171603993477574</v>
      </c>
      <c r="L85" s="122">
        <f t="shared" si="34"/>
        <v>1.2712661679994404</v>
      </c>
      <c r="M85" s="122">
        <f t="shared" si="34"/>
        <v>0.54560785182949156</v>
      </c>
      <c r="N85" s="122">
        <f t="shared" si="34"/>
        <v>0.90121471040416268</v>
      </c>
      <c r="O85" s="122">
        <f t="shared" si="34"/>
        <v>0.647938030514567</v>
      </c>
      <c r="P85" s="122">
        <f t="shared" si="34"/>
        <v>1.0253489395427489</v>
      </c>
      <c r="Q85" s="122">
        <f t="shared" si="34"/>
        <v>0.8237710116140281</v>
      </c>
      <c r="R85" s="122">
        <f t="shared" si="34"/>
        <v>0.66906443289233375</v>
      </c>
      <c r="S85" s="122">
        <f t="shared" si="34"/>
        <v>0.61155985694902859</v>
      </c>
      <c r="T85" s="122">
        <f t="shared" si="34"/>
        <v>0.75374595056262084</v>
      </c>
      <c r="U85" s="122">
        <f t="shared" si="34"/>
        <v>0.60878799435864661</v>
      </c>
      <c r="V85" s="122">
        <f t="shared" si="34"/>
        <v>0.5040022433630601</v>
      </c>
      <c r="W85" s="122">
        <f t="shared" si="34"/>
        <v>0.9446801466962278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9.6337461013230423E-3</v>
      </c>
      <c r="C86" s="98">
        <f>IF(RES_hhdet_fec!C86=0,0,RES_hhdet_fec!C86*1000*11630/RES_hhdet_num!C81)</f>
        <v>1.1870137755948102E-2</v>
      </c>
      <c r="D86" s="98">
        <f>IF(RES_hhdet_fec!D86=0,0,RES_hhdet_fec!D86*1000*11630/RES_hhdet_num!D81)</f>
        <v>1.6451688379425101E-2</v>
      </c>
      <c r="E86" s="98">
        <f>IF(RES_hhdet_fec!E86=0,0,RES_hhdet_fec!E86*1000*11630/RES_hhdet_num!E81)</f>
        <v>2.6272901923214468E-2</v>
      </c>
      <c r="F86" s="98">
        <f>IF(RES_hhdet_fec!F86=0,0,RES_hhdet_fec!F86*1000*11630/RES_hhdet_num!F81)</f>
        <v>4.8135921850598895E-2</v>
      </c>
      <c r="G86" s="98">
        <f>IF(RES_hhdet_fec!G86=0,0,RES_hhdet_fec!G86*1000*11630/RES_hhdet_num!G81)</f>
        <v>9.2969001304635854E-2</v>
      </c>
      <c r="H86" s="98">
        <f>IF(RES_hhdet_fec!H86=0,0,RES_hhdet_fec!H86*1000*11630/RES_hhdet_num!H81)</f>
        <v>0.2559289002568737</v>
      </c>
      <c r="I86" s="98">
        <f>IF(RES_hhdet_fec!I86=0,0,RES_hhdet_fec!I86*1000*11630/RES_hhdet_num!I81)</f>
        <v>0.27813806614984099</v>
      </c>
      <c r="J86" s="98">
        <f>IF(RES_hhdet_fec!J86=0,0,RES_hhdet_fec!J86*1000*11630/RES_hhdet_num!J81)</f>
        <v>0.3379019766228652</v>
      </c>
      <c r="K86" s="98">
        <f>IF(RES_hhdet_fec!K86=0,0,RES_hhdet_fec!K86*1000*11630/RES_hhdet_num!K81)</f>
        <v>0.42171603993477574</v>
      </c>
      <c r="L86" s="98">
        <f>IF(RES_hhdet_fec!L86=0,0,RES_hhdet_fec!L86*1000*11630/RES_hhdet_num!L81)</f>
        <v>1.2712661679994404</v>
      </c>
      <c r="M86" s="98">
        <f>IF(RES_hhdet_fec!M86=0,0,RES_hhdet_fec!M86*1000*11630/RES_hhdet_num!M81)</f>
        <v>0.54560785182949156</v>
      </c>
      <c r="N86" s="98">
        <f>IF(RES_hhdet_fec!N86=0,0,RES_hhdet_fec!N86*1000*11630/RES_hhdet_num!N81)</f>
        <v>0.90121471040416268</v>
      </c>
      <c r="O86" s="98">
        <f>IF(RES_hhdet_fec!O86=0,0,RES_hhdet_fec!O86*1000*11630/RES_hhdet_num!O81)</f>
        <v>0.647938030514567</v>
      </c>
      <c r="P86" s="98">
        <f>IF(RES_hhdet_fec!P86=0,0,RES_hhdet_fec!P86*1000*11630/RES_hhdet_num!P81)</f>
        <v>1.0253489395427489</v>
      </c>
      <c r="Q86" s="98">
        <f>IF(RES_hhdet_fec!Q86=0,0,RES_hhdet_fec!Q86*1000*11630/RES_hhdet_num!Q81)</f>
        <v>0.8237710116140281</v>
      </c>
      <c r="R86" s="98">
        <f>IF(RES_hhdet_fec!R86=0,0,RES_hhdet_fec!R86*1000*11630/RES_hhdet_num!R81)</f>
        <v>0.66906443289233375</v>
      </c>
      <c r="S86" s="98">
        <f>IF(RES_hhdet_fec!S86=0,0,RES_hhdet_fec!S86*1000*11630/RES_hhdet_num!S81)</f>
        <v>0.61155985694902859</v>
      </c>
      <c r="T86" s="98">
        <f>IF(RES_hhdet_fec!T86=0,0,RES_hhdet_fec!T86*1000*11630/RES_hhdet_num!T81)</f>
        <v>0.75374595056262084</v>
      </c>
      <c r="U86" s="98">
        <f>IF(RES_hhdet_fec!U86=0,0,RES_hhdet_fec!U86*1000*11630/RES_hhdet_num!U81)</f>
        <v>0.60878799435864661</v>
      </c>
      <c r="V86" s="98">
        <f>IF(RES_hhdet_fec!V86=0,0,RES_hhdet_fec!V86*1000*11630/RES_hhdet_num!V81)</f>
        <v>0.5040022433630601</v>
      </c>
      <c r="W86" s="98">
        <f>IF(RES_hhdet_fec!W86=0,0,RES_hhdet_fec!W86*1000*11630/RES_hhdet_num!W81)</f>
        <v>0.9446801466962278</v>
      </c>
      <c r="DA86" s="63" t="s">
        <v>2322</v>
      </c>
    </row>
    <row r="87" spans="1:105" ht="12" customHeight="1" x14ac:dyDescent="0.25">
      <c r="A87" s="121" t="s">
        <v>55</v>
      </c>
      <c r="B87" s="122">
        <v>605.26703462787452</v>
      </c>
      <c r="C87" s="122">
        <v>632.67038346568802</v>
      </c>
      <c r="D87" s="122">
        <v>588.07599583559147</v>
      </c>
      <c r="E87" s="122">
        <v>633.15870559691393</v>
      </c>
      <c r="F87" s="122">
        <v>730.71159470339262</v>
      </c>
      <c r="G87" s="122">
        <v>756.3917318585062</v>
      </c>
      <c r="H87" s="122">
        <v>821.2278613408057</v>
      </c>
      <c r="I87" s="122">
        <v>763.71413173367796</v>
      </c>
      <c r="J87" s="122">
        <v>825.14498548291863</v>
      </c>
      <c r="K87" s="122">
        <v>835.55064865276177</v>
      </c>
      <c r="L87" s="122">
        <v>739.65111905948936</v>
      </c>
      <c r="M87" s="122">
        <v>773.46643190722034</v>
      </c>
      <c r="N87" s="122">
        <v>778.82050995009286</v>
      </c>
      <c r="O87" s="122">
        <v>728.42252499417305</v>
      </c>
      <c r="P87" s="122">
        <v>756.62639165340374</v>
      </c>
      <c r="Q87" s="122">
        <v>757.39043724319777</v>
      </c>
      <c r="R87" s="122">
        <v>777.10796741642162</v>
      </c>
      <c r="S87" s="122">
        <v>776.29643134023308</v>
      </c>
      <c r="T87" s="122">
        <v>769.05279482781043</v>
      </c>
      <c r="U87" s="122">
        <v>725.89109305077704</v>
      </c>
      <c r="V87" s="122">
        <v>704.94320485252683</v>
      </c>
      <c r="W87" s="122">
        <v>1050.3937749512522</v>
      </c>
      <c r="DA87" s="130" t="s">
        <v>2323</v>
      </c>
    </row>
    <row r="88" spans="1:105" ht="12" customHeight="1" x14ac:dyDescent="0.25">
      <c r="A88" s="97" t="s">
        <v>132</v>
      </c>
      <c r="B88" s="98">
        <v>650.01934494149737</v>
      </c>
      <c r="C88" s="98">
        <v>660.09486068181479</v>
      </c>
      <c r="D88" s="98">
        <v>643.63842388127432</v>
      </c>
      <c r="E88" s="98">
        <v>699.24924400943667</v>
      </c>
      <c r="F88" s="98">
        <v>773.92781634482139</v>
      </c>
      <c r="G88" s="98">
        <v>824.35590224427654</v>
      </c>
      <c r="H88" s="98">
        <v>857.83156546458929</v>
      </c>
      <c r="I88" s="98">
        <v>844.81586662798179</v>
      </c>
      <c r="J88" s="98">
        <v>855.06867465276355</v>
      </c>
      <c r="K88" s="98">
        <v>839.95997951643619</v>
      </c>
      <c r="L88" s="98">
        <v>781.5219690845372</v>
      </c>
      <c r="M88" s="98">
        <v>781.21112734576946</v>
      </c>
      <c r="N88" s="98">
        <v>768.0138314206938</v>
      </c>
      <c r="O88" s="98">
        <v>734.7277296896724</v>
      </c>
      <c r="P88" s="98">
        <v>740.12053186012349</v>
      </c>
      <c r="Q88" s="98">
        <v>749.68430758250997</v>
      </c>
      <c r="R88" s="98">
        <v>764.87313611471041</v>
      </c>
      <c r="S88" s="98">
        <v>763.77225880072285</v>
      </c>
      <c r="T88" s="98">
        <v>756.7462589612486</v>
      </c>
      <c r="U88" s="98">
        <v>725.10930876806628</v>
      </c>
      <c r="V88" s="98">
        <v>702.18043586194608</v>
      </c>
      <c r="W88" s="98">
        <v>1043.2644021008778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547.8591750008859</v>
      </c>
      <c r="C92" s="101">
        <v>554.5832814567483</v>
      </c>
      <c r="D92" s="101">
        <v>566.6052138028964</v>
      </c>
      <c r="E92" s="101">
        <v>615.83915285587398</v>
      </c>
      <c r="F92" s="101">
        <v>639.52737935667562</v>
      </c>
      <c r="G92" s="101">
        <v>741.00976468637759</v>
      </c>
      <c r="H92" s="101">
        <v>787.04799878004133</v>
      </c>
      <c r="I92" s="101">
        <v>712.06470946515356</v>
      </c>
      <c r="J92" s="101">
        <v>745.03614281337491</v>
      </c>
      <c r="K92" s="101">
        <v>784.09834881546112</v>
      </c>
      <c r="L92" s="101">
        <v>823.76988305877524</v>
      </c>
      <c r="M92" s="101">
        <v>881.92948742137673</v>
      </c>
      <c r="N92" s="101">
        <v>899.07546723466135</v>
      </c>
      <c r="O92" s="101">
        <v>832.18181541362412</v>
      </c>
      <c r="P92" s="101">
        <v>826.22547119458898</v>
      </c>
      <c r="Q92" s="101">
        <v>769.11513643788646</v>
      </c>
      <c r="R92" s="101">
        <v>799.62759631315464</v>
      </c>
      <c r="S92" s="101">
        <v>791.23714236796343</v>
      </c>
      <c r="T92" s="101">
        <v>720.49763377489671</v>
      </c>
      <c r="U92" s="101">
        <v>640.45547865786295</v>
      </c>
      <c r="V92" s="101">
        <v>576.48194110406178</v>
      </c>
      <c r="W92" s="101">
        <v>1016.6116295257796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468.03605384264597</v>
      </c>
      <c r="C96" s="101">
        <v>548.42334787996515</v>
      </c>
      <c r="D96" s="101">
        <v>412.8506789352686</v>
      </c>
      <c r="E96" s="101">
        <v>456.05530446769859</v>
      </c>
      <c r="F96" s="101">
        <v>644.58839148448374</v>
      </c>
      <c r="G96" s="101">
        <v>641.11624273670168</v>
      </c>
      <c r="H96" s="101">
        <v>766.79274224727362</v>
      </c>
      <c r="I96" s="101">
        <v>635.78450582935159</v>
      </c>
      <c r="J96" s="101">
        <v>779.52596166970102</v>
      </c>
      <c r="K96" s="101">
        <v>828.10521451660475</v>
      </c>
      <c r="L96" s="101">
        <v>657.81584380108256</v>
      </c>
      <c r="M96" s="101">
        <v>754.88285908336138</v>
      </c>
      <c r="N96" s="101">
        <v>803.49791221859743</v>
      </c>
      <c r="O96" s="101">
        <v>711.58594406752991</v>
      </c>
      <c r="P96" s="101">
        <v>797.49143635482824</v>
      </c>
      <c r="Q96" s="101">
        <v>776.91488695072485</v>
      </c>
      <c r="R96" s="101">
        <v>808.30586191517943</v>
      </c>
      <c r="S96" s="101">
        <v>810.06183624452922</v>
      </c>
      <c r="T96" s="101">
        <v>804.60552389441625</v>
      </c>
      <c r="U96" s="101">
        <v>729.11892190970207</v>
      </c>
      <c r="V96" s="101">
        <v>716.6487324535974</v>
      </c>
      <c r="W96" s="101">
        <v>1077.3914877149177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2335</v>
      </c>
    </row>
    <row r="100" spans="1:105" ht="12" customHeight="1" x14ac:dyDescent="0.25">
      <c r="A100" s="121" t="s">
        <v>54</v>
      </c>
      <c r="B100" s="122">
        <v>789.56515743397028</v>
      </c>
      <c r="C100" s="122">
        <v>785.30859457278996</v>
      </c>
      <c r="D100" s="122">
        <v>753.21780945177159</v>
      </c>
      <c r="E100" s="122">
        <v>769.85589476337225</v>
      </c>
      <c r="F100" s="122">
        <v>772.77777692011171</v>
      </c>
      <c r="G100" s="122">
        <v>777.37816816555733</v>
      </c>
      <c r="H100" s="122">
        <v>833.59203197570173</v>
      </c>
      <c r="I100" s="122">
        <v>791.63318104668792</v>
      </c>
      <c r="J100" s="122">
        <v>845.64758770414039</v>
      </c>
      <c r="K100" s="122">
        <v>819.24174674835183</v>
      </c>
      <c r="L100" s="122">
        <v>720.1496601651113</v>
      </c>
      <c r="M100" s="122">
        <v>796.47914850524046</v>
      </c>
      <c r="N100" s="122">
        <v>806.18411179524026</v>
      </c>
      <c r="O100" s="122">
        <v>709.37328863479206</v>
      </c>
      <c r="P100" s="122">
        <v>674.62292532232152</v>
      </c>
      <c r="Q100" s="122">
        <v>564.27350723971495</v>
      </c>
      <c r="R100" s="122">
        <v>572.38283143508306</v>
      </c>
      <c r="S100" s="122">
        <v>554.03416159089977</v>
      </c>
      <c r="T100" s="122">
        <v>634.19894284876568</v>
      </c>
      <c r="U100" s="122">
        <v>655.53269245188562</v>
      </c>
      <c r="V100" s="122">
        <v>610.4313069361549</v>
      </c>
      <c r="W100" s="122">
        <v>622.6250001443957</v>
      </c>
      <c r="DA100" s="130" t="s">
        <v>2336</v>
      </c>
    </row>
    <row r="101" spans="1:105" ht="12" customHeight="1" x14ac:dyDescent="0.25">
      <c r="A101" s="97" t="s">
        <v>207</v>
      </c>
      <c r="B101" s="98">
        <v>800.83094971014395</v>
      </c>
      <c r="C101" s="98">
        <v>795.51749007794683</v>
      </c>
      <c r="D101" s="98">
        <v>759.73695858556778</v>
      </c>
      <c r="E101" s="98">
        <v>781.81605298559452</v>
      </c>
      <c r="F101" s="98">
        <v>810.11006014275245</v>
      </c>
      <c r="G101" s="98">
        <v>834.66982385659423</v>
      </c>
      <c r="H101" s="98">
        <v>884.78597500297769</v>
      </c>
      <c r="I101" s="98">
        <v>858.25039607250801</v>
      </c>
      <c r="J101" s="98">
        <v>930.24858622030183</v>
      </c>
      <c r="K101" s="98">
        <v>904.18865452663738</v>
      </c>
      <c r="L101" s="98">
        <v>825.75523833097941</v>
      </c>
      <c r="M101" s="98">
        <v>863.08151480163588</v>
      </c>
      <c r="N101" s="98">
        <v>855.86278521048735</v>
      </c>
      <c r="O101" s="98">
        <v>765.00627864363753</v>
      </c>
      <c r="P101" s="98">
        <v>710.96119159561283</v>
      </c>
      <c r="Q101" s="98">
        <v>637.85421204096895</v>
      </c>
      <c r="R101" s="98">
        <v>621.67093624012807</v>
      </c>
      <c r="S101" s="98">
        <v>622.10500121895018</v>
      </c>
      <c r="T101" s="98">
        <v>663.05796066343169</v>
      </c>
      <c r="U101" s="98">
        <v>684.6503992239401</v>
      </c>
      <c r="V101" s="98">
        <v>674.91659820250175</v>
      </c>
      <c r="W101" s="98">
        <v>710.61676901093131</v>
      </c>
      <c r="DA101" s="63" t="s">
        <v>2337</v>
      </c>
    </row>
    <row r="102" spans="1:105" ht="12" customHeight="1" x14ac:dyDescent="0.25">
      <c r="A102" s="97" t="s">
        <v>50</v>
      </c>
      <c r="B102" s="98">
        <v>797.26137943072536</v>
      </c>
      <c r="C102" s="98">
        <v>785.95786397644565</v>
      </c>
      <c r="D102" s="98">
        <v>783.39482902761722</v>
      </c>
      <c r="E102" s="98">
        <v>802.07794904851551</v>
      </c>
      <c r="F102" s="98">
        <v>774.47590843248815</v>
      </c>
      <c r="G102" s="98">
        <v>850.17767213423701</v>
      </c>
      <c r="H102" s="98">
        <v>922.81211031838563</v>
      </c>
      <c r="I102" s="98">
        <v>781.82298537306235</v>
      </c>
      <c r="J102" s="98">
        <v>842.44863844431438</v>
      </c>
      <c r="K102" s="98">
        <v>839.235050628767</v>
      </c>
      <c r="L102" s="98">
        <v>827.34925065528182</v>
      </c>
      <c r="M102" s="98">
        <v>895.25221690016951</v>
      </c>
      <c r="N102" s="98">
        <v>903.80914297415427</v>
      </c>
      <c r="O102" s="98">
        <v>761.28086902327107</v>
      </c>
      <c r="P102" s="98">
        <v>707.50472882100689</v>
      </c>
      <c r="Q102" s="98">
        <v>578.54489885939313</v>
      </c>
      <c r="R102" s="98">
        <v>622.56784034318798</v>
      </c>
      <c r="S102" s="98">
        <v>676.65053010552504</v>
      </c>
      <c r="T102" s="98">
        <v>649.16967640095424</v>
      </c>
      <c r="U102" s="98">
        <v>745.77322215774223</v>
      </c>
      <c r="V102" s="98">
        <v>696.69176145126698</v>
      </c>
      <c r="W102" s="98">
        <v>639.60902910888854</v>
      </c>
      <c r="DA102" s="63" t="s">
        <v>2338</v>
      </c>
    </row>
    <row r="103" spans="1:105" ht="12" customHeight="1" x14ac:dyDescent="0.25">
      <c r="A103" s="109" t="s">
        <v>120</v>
      </c>
      <c r="B103" s="33">
        <v>585.03298295576224</v>
      </c>
      <c r="C103" s="33">
        <v>700.55913313247106</v>
      </c>
      <c r="D103" s="33">
        <v>351.21835584707384</v>
      </c>
      <c r="E103" s="33">
        <v>497.49639935161065</v>
      </c>
      <c r="F103" s="33">
        <v>693.81348031325922</v>
      </c>
      <c r="G103" s="33">
        <v>525.78618070552398</v>
      </c>
      <c r="H103" s="33">
        <v>671.12363364296391</v>
      </c>
      <c r="I103" s="33">
        <v>758.58580442681478</v>
      </c>
      <c r="J103" s="33">
        <v>803.14393017616158</v>
      </c>
      <c r="K103" s="33">
        <v>756.60501275978288</v>
      </c>
      <c r="L103" s="33">
        <v>558.24846805699849</v>
      </c>
      <c r="M103" s="33">
        <v>647.82094164570583</v>
      </c>
      <c r="N103" s="33">
        <v>663.7362175856457</v>
      </c>
      <c r="O103" s="33">
        <v>605.30844874198567</v>
      </c>
      <c r="P103" s="33">
        <v>600.336734881501</v>
      </c>
      <c r="Q103" s="33">
        <v>451.10836945363951</v>
      </c>
      <c r="R103" s="33">
        <v>425.01698010704456</v>
      </c>
      <c r="S103" s="33">
        <v>272.87656349344036</v>
      </c>
      <c r="T103" s="33">
        <v>570.51019691813804</v>
      </c>
      <c r="U103" s="33">
        <v>500.97986384876401</v>
      </c>
      <c r="V103" s="33">
        <v>448.97030743513801</v>
      </c>
      <c r="W103" s="33">
        <v>519.59790861946283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8253.2737301851284</v>
      </c>
      <c r="C124" s="117">
        <f t="shared" si="42"/>
        <v>8716.0494729408983</v>
      </c>
      <c r="D124" s="117">
        <f t="shared" si="42"/>
        <v>9132.3575266551616</v>
      </c>
      <c r="E124" s="117">
        <f t="shared" si="42"/>
        <v>9262.7116626616498</v>
      </c>
      <c r="F124" s="117">
        <f t="shared" si="42"/>
        <v>9330.631827838035</v>
      </c>
      <c r="G124" s="117">
        <f t="shared" si="42"/>
        <v>9596.2484454850273</v>
      </c>
      <c r="H124" s="117">
        <f t="shared" si="42"/>
        <v>10651.998394046244</v>
      </c>
      <c r="I124" s="117">
        <f t="shared" si="42"/>
        <v>10186.2092265796</v>
      </c>
      <c r="J124" s="117">
        <f t="shared" si="42"/>
        <v>10245.860407684528</v>
      </c>
      <c r="K124" s="117">
        <f t="shared" si="42"/>
        <v>10724.147532132991</v>
      </c>
      <c r="L124" s="117">
        <f t="shared" si="42"/>
        <v>10910.536669261201</v>
      </c>
      <c r="M124" s="117">
        <f t="shared" si="42"/>
        <v>10439.983116942745</v>
      </c>
      <c r="N124" s="117">
        <f t="shared" si="42"/>
        <v>10743.023017260391</v>
      </c>
      <c r="O124" s="117">
        <f t="shared" si="42"/>
        <v>10115.739979082226</v>
      </c>
      <c r="P124" s="117">
        <f t="shared" si="42"/>
        <v>9746.6166807801656</v>
      </c>
      <c r="Q124" s="117">
        <f t="shared" si="42"/>
        <v>9321.6009634637558</v>
      </c>
      <c r="R124" s="117">
        <f t="shared" ref="R124:V124" si="43">R125+R128+R130+R139</f>
        <v>9958.2137869181388</v>
      </c>
      <c r="S124" s="117">
        <f t="shared" si="43"/>
        <v>10215.11232361803</v>
      </c>
      <c r="T124" s="117">
        <f t="shared" si="43"/>
        <v>10701.691793183965</v>
      </c>
      <c r="U124" s="117">
        <f t="shared" si="43"/>
        <v>10344.329541640314</v>
      </c>
      <c r="V124" s="117">
        <f t="shared" si="43"/>
        <v>9960.420834047387</v>
      </c>
      <c r="W124" s="117">
        <f t="shared" ref="W124" si="44">W125+W128+W130+W139</f>
        <v>11383.410989449892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7095.3685227577034</v>
      </c>
      <c r="C125" s="122">
        <f t="shared" si="45"/>
        <v>7534.9548381126115</v>
      </c>
      <c r="D125" s="122">
        <f t="shared" si="45"/>
        <v>8002.6933239501404</v>
      </c>
      <c r="E125" s="122">
        <f t="shared" si="45"/>
        <v>8085.6343938665104</v>
      </c>
      <c r="F125" s="122">
        <f t="shared" si="45"/>
        <v>8087.6286602588825</v>
      </c>
      <c r="G125" s="122">
        <f t="shared" si="45"/>
        <v>8327.5939718896298</v>
      </c>
      <c r="H125" s="122">
        <f t="shared" si="45"/>
        <v>9235.5145469840736</v>
      </c>
      <c r="I125" s="122">
        <f t="shared" si="45"/>
        <v>8868.4090088092944</v>
      </c>
      <c r="J125" s="122">
        <f t="shared" si="45"/>
        <v>8835.853549479245</v>
      </c>
      <c r="K125" s="122">
        <f t="shared" si="45"/>
        <v>9316.7374670363242</v>
      </c>
      <c r="L125" s="122">
        <f t="shared" si="45"/>
        <v>9643.6548168072823</v>
      </c>
      <c r="M125" s="122">
        <f t="shared" si="45"/>
        <v>9053.3415155483308</v>
      </c>
      <c r="N125" s="122">
        <f t="shared" si="45"/>
        <v>9309.0630481271219</v>
      </c>
      <c r="O125" s="122">
        <f t="shared" si="45"/>
        <v>8829.2981896987512</v>
      </c>
      <c r="P125" s="122">
        <f t="shared" si="45"/>
        <v>8458.3234956135839</v>
      </c>
      <c r="Q125" s="122">
        <f t="shared" si="45"/>
        <v>8179.3708996438027</v>
      </c>
      <c r="R125" s="122">
        <f t="shared" ref="R125:V125" si="46">SUM(R126:R127)</f>
        <v>8755.3305633069176</v>
      </c>
      <c r="S125" s="122">
        <f t="shared" si="46"/>
        <v>9032.8271086224395</v>
      </c>
      <c r="T125" s="122">
        <f t="shared" si="46"/>
        <v>9424.6360569073586</v>
      </c>
      <c r="U125" s="122">
        <f t="shared" si="46"/>
        <v>9073.0388694745343</v>
      </c>
      <c r="V125" s="122">
        <f t="shared" si="46"/>
        <v>8783.6770773445496</v>
      </c>
      <c r="W125" s="122">
        <f t="shared" ref="W125" si="47">SUM(W126:W127)</f>
        <v>9889.9853765700173</v>
      </c>
      <c r="DA125" s="130" t="s">
        <v>2359</v>
      </c>
    </row>
    <row r="126" spans="1:105" ht="12" customHeight="1" x14ac:dyDescent="0.25">
      <c r="A126" s="97" t="s">
        <v>203</v>
      </c>
      <c r="B126" s="98">
        <v>7072.3944546254124</v>
      </c>
      <c r="C126" s="98">
        <v>7510.939194129598</v>
      </c>
      <c r="D126" s="98">
        <v>7977.6405008872771</v>
      </c>
      <c r="E126" s="98">
        <v>8060.7478843518174</v>
      </c>
      <c r="F126" s="98">
        <v>8063.0494870680523</v>
      </c>
      <c r="G126" s="98">
        <v>8302.5982389556393</v>
      </c>
      <c r="H126" s="98">
        <v>9208.021729549062</v>
      </c>
      <c r="I126" s="98">
        <v>8842.4112691946048</v>
      </c>
      <c r="J126" s="98">
        <v>8810.0062952333974</v>
      </c>
      <c r="K126" s="98">
        <v>9289.6679287190527</v>
      </c>
      <c r="L126" s="98">
        <v>9615.9292926502476</v>
      </c>
      <c r="M126" s="98">
        <v>9027.2941027165798</v>
      </c>
      <c r="N126" s="98">
        <v>9282.1812414791875</v>
      </c>
      <c r="O126" s="98">
        <v>8803.627882301158</v>
      </c>
      <c r="P126" s="98">
        <v>8434.0334351063339</v>
      </c>
      <c r="Q126" s="98">
        <v>8156.1071961360894</v>
      </c>
      <c r="R126" s="98">
        <v>8730.5980144032546</v>
      </c>
      <c r="S126" s="98">
        <v>9007.3706348583182</v>
      </c>
      <c r="T126" s="98">
        <v>9397.9257569515739</v>
      </c>
      <c r="U126" s="98">
        <v>9047.133083349212</v>
      </c>
      <c r="V126" s="98">
        <v>8758.7166768167572</v>
      </c>
      <c r="W126" s="98">
        <v>9861.8355531590605</v>
      </c>
      <c r="DA126" s="63" t="s">
        <v>2360</v>
      </c>
    </row>
    <row r="127" spans="1:105" ht="12" customHeight="1" x14ac:dyDescent="0.25">
      <c r="A127" s="97" t="s">
        <v>53</v>
      </c>
      <c r="B127" s="98">
        <v>22.974068132291006</v>
      </c>
      <c r="C127" s="98">
        <v>24.015643983013209</v>
      </c>
      <c r="D127" s="98">
        <v>25.052823062863624</v>
      </c>
      <c r="E127" s="98">
        <v>24.886509514692698</v>
      </c>
      <c r="F127" s="98">
        <v>24.579173190830332</v>
      </c>
      <c r="G127" s="98">
        <v>24.995732933990311</v>
      </c>
      <c r="H127" s="98">
        <v>27.492817435011521</v>
      </c>
      <c r="I127" s="98">
        <v>25.997739614690431</v>
      </c>
      <c r="J127" s="98">
        <v>25.847254245846681</v>
      </c>
      <c r="K127" s="98">
        <v>27.069538317270748</v>
      </c>
      <c r="L127" s="98">
        <v>27.725524157034275</v>
      </c>
      <c r="M127" s="98">
        <v>26.047412831751824</v>
      </c>
      <c r="N127" s="98">
        <v>26.881806647934056</v>
      </c>
      <c r="O127" s="98">
        <v>25.670307397593607</v>
      </c>
      <c r="P127" s="98">
        <v>24.290060507250843</v>
      </c>
      <c r="Q127" s="98">
        <v>23.263703507713327</v>
      </c>
      <c r="R127" s="98">
        <v>24.732548903662519</v>
      </c>
      <c r="S127" s="98">
        <v>25.456473764120755</v>
      </c>
      <c r="T127" s="98">
        <v>26.710299955785455</v>
      </c>
      <c r="U127" s="98">
        <v>25.905786125322805</v>
      </c>
      <c r="V127" s="98">
        <v>24.960400527792991</v>
      </c>
      <c r="W127" s="98">
        <v>28.149823410956934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9.6663034195518856E-3</v>
      </c>
      <c r="C128" s="122">
        <f t="shared" si="48"/>
        <v>1.1733252379482506E-2</v>
      </c>
      <c r="D128" s="122">
        <f t="shared" si="48"/>
        <v>1.618666081092443E-2</v>
      </c>
      <c r="E128" s="122">
        <f t="shared" si="48"/>
        <v>2.7623450413574929E-2</v>
      </c>
      <c r="F128" s="122">
        <f t="shared" si="48"/>
        <v>4.7847463986954511E-2</v>
      </c>
      <c r="G128" s="122">
        <f t="shared" si="48"/>
        <v>8.2069458713060039E-2</v>
      </c>
      <c r="H128" s="122">
        <f t="shared" si="48"/>
        <v>0.18715371516127829</v>
      </c>
      <c r="I128" s="122">
        <f t="shared" si="48"/>
        <v>0.178910386183744</v>
      </c>
      <c r="J128" s="122">
        <f t="shared" si="48"/>
        <v>0.22566854579789689</v>
      </c>
      <c r="K128" s="122">
        <f t="shared" si="48"/>
        <v>0.3007544806092336</v>
      </c>
      <c r="L128" s="122">
        <f t="shared" si="48"/>
        <v>0.97151642605453403</v>
      </c>
      <c r="M128" s="122">
        <f t="shared" si="48"/>
        <v>0.43311360726984577</v>
      </c>
      <c r="N128" s="122">
        <f t="shared" si="48"/>
        <v>0.77232679867994036</v>
      </c>
      <c r="O128" s="122">
        <f t="shared" si="48"/>
        <v>0.58909043239077485</v>
      </c>
      <c r="P128" s="122">
        <f t="shared" si="48"/>
        <v>1.0061058182132048</v>
      </c>
      <c r="Q128" s="122">
        <f t="shared" si="48"/>
        <v>0.83908299323698488</v>
      </c>
      <c r="R128" s="122">
        <f t="shared" si="48"/>
        <v>0.69335222988917034</v>
      </c>
      <c r="S128" s="122">
        <f t="shared" si="48"/>
        <v>0.67278270094644355</v>
      </c>
      <c r="T128" s="122">
        <f t="shared" si="48"/>
        <v>0.90718808668718864</v>
      </c>
      <c r="U128" s="122">
        <f t="shared" si="48"/>
        <v>0.75028902348999915</v>
      </c>
      <c r="V128" s="122">
        <f t="shared" si="48"/>
        <v>0.60973585855754342</v>
      </c>
      <c r="W128" s="122">
        <f t="shared" si="48"/>
        <v>1.0800774495523959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9.6663034195518856E-3</v>
      </c>
      <c r="C129" s="98">
        <f>IF(RES_hhdet_fec!C129=0,0,RES_hhdet_fec!C129*1000*11630/RES_hhdet_num!C124)</f>
        <v>1.1733252379482506E-2</v>
      </c>
      <c r="D129" s="98">
        <f>IF(RES_hhdet_fec!D129=0,0,RES_hhdet_fec!D129*1000*11630/RES_hhdet_num!D124)</f>
        <v>1.618666081092443E-2</v>
      </c>
      <c r="E129" s="98">
        <f>IF(RES_hhdet_fec!E129=0,0,RES_hhdet_fec!E129*1000*11630/RES_hhdet_num!E124)</f>
        <v>2.7623450413574929E-2</v>
      </c>
      <c r="F129" s="98">
        <f>IF(RES_hhdet_fec!F129=0,0,RES_hhdet_fec!F129*1000*11630/RES_hhdet_num!F124)</f>
        <v>4.7847463986954511E-2</v>
      </c>
      <c r="G129" s="98">
        <f>IF(RES_hhdet_fec!G129=0,0,RES_hhdet_fec!G129*1000*11630/RES_hhdet_num!G124)</f>
        <v>8.2069458713060039E-2</v>
      </c>
      <c r="H129" s="98">
        <f>IF(RES_hhdet_fec!H129=0,0,RES_hhdet_fec!H129*1000*11630/RES_hhdet_num!H124)</f>
        <v>0.18715371516127829</v>
      </c>
      <c r="I129" s="98">
        <f>IF(RES_hhdet_fec!I129=0,0,RES_hhdet_fec!I129*1000*11630/RES_hhdet_num!I124)</f>
        <v>0.178910386183744</v>
      </c>
      <c r="J129" s="98">
        <f>IF(RES_hhdet_fec!J129=0,0,RES_hhdet_fec!J129*1000*11630/RES_hhdet_num!J124)</f>
        <v>0.22566854579789689</v>
      </c>
      <c r="K129" s="98">
        <f>IF(RES_hhdet_fec!K129=0,0,RES_hhdet_fec!K129*1000*11630/RES_hhdet_num!K124)</f>
        <v>0.3007544806092336</v>
      </c>
      <c r="L129" s="98">
        <f>IF(RES_hhdet_fec!L129=0,0,RES_hhdet_fec!L129*1000*11630/RES_hhdet_num!L124)</f>
        <v>0.97151642605453403</v>
      </c>
      <c r="M129" s="98">
        <f>IF(RES_hhdet_fec!M129=0,0,RES_hhdet_fec!M129*1000*11630/RES_hhdet_num!M124)</f>
        <v>0.43311360726984577</v>
      </c>
      <c r="N129" s="98">
        <f>IF(RES_hhdet_fec!N129=0,0,RES_hhdet_fec!N129*1000*11630/RES_hhdet_num!N124)</f>
        <v>0.77232679867994036</v>
      </c>
      <c r="O129" s="98">
        <f>IF(RES_hhdet_fec!O129=0,0,RES_hhdet_fec!O129*1000*11630/RES_hhdet_num!O124)</f>
        <v>0.58909043239077485</v>
      </c>
      <c r="P129" s="98">
        <f>IF(RES_hhdet_fec!P129=0,0,RES_hhdet_fec!P129*1000*11630/RES_hhdet_num!P124)</f>
        <v>1.0061058182132048</v>
      </c>
      <c r="Q129" s="98">
        <f>IF(RES_hhdet_fec!Q129=0,0,RES_hhdet_fec!Q129*1000*11630/RES_hhdet_num!Q124)</f>
        <v>0.83908299323698488</v>
      </c>
      <c r="R129" s="98">
        <f>IF(RES_hhdet_fec!R129=0,0,RES_hhdet_fec!R129*1000*11630/RES_hhdet_num!R124)</f>
        <v>0.69335222988917034</v>
      </c>
      <c r="S129" s="98">
        <f>IF(RES_hhdet_fec!S129=0,0,RES_hhdet_fec!S129*1000*11630/RES_hhdet_num!S124)</f>
        <v>0.67278270094644355</v>
      </c>
      <c r="T129" s="98">
        <f>IF(RES_hhdet_fec!T129=0,0,RES_hhdet_fec!T129*1000*11630/RES_hhdet_num!T124)</f>
        <v>0.90718808668718864</v>
      </c>
      <c r="U129" s="98">
        <f>IF(RES_hhdet_fec!U129=0,0,RES_hhdet_fec!U129*1000*11630/RES_hhdet_num!U124)</f>
        <v>0.75028902348999915</v>
      </c>
      <c r="V129" s="98">
        <f>IF(RES_hhdet_fec!V129=0,0,RES_hhdet_fec!V129*1000*11630/RES_hhdet_num!V124)</f>
        <v>0.60973585855754342</v>
      </c>
      <c r="W129" s="98">
        <f>IF(RES_hhdet_fec!W129=0,0,RES_hhdet_fec!W129*1000*11630/RES_hhdet_num!W124)</f>
        <v>1.0800774495523959</v>
      </c>
      <c r="DA129" s="63" t="s">
        <v>2363</v>
      </c>
    </row>
    <row r="130" spans="1:105" ht="12" customHeight="1" x14ac:dyDescent="0.25">
      <c r="A130" s="121" t="s">
        <v>55</v>
      </c>
      <c r="B130" s="122">
        <v>372.96161415414866</v>
      </c>
      <c r="C130" s="122">
        <v>400.30645235682829</v>
      </c>
      <c r="D130" s="122">
        <v>380.11261379135323</v>
      </c>
      <c r="E130" s="122">
        <v>411.12553787750346</v>
      </c>
      <c r="F130" s="122">
        <v>483.28289878712349</v>
      </c>
      <c r="G130" s="122">
        <v>501.69921183554618</v>
      </c>
      <c r="H130" s="122">
        <v>586.00570566067574</v>
      </c>
      <c r="I130" s="122">
        <v>546.1709721622359</v>
      </c>
      <c r="J130" s="122">
        <v>588.44386439467485</v>
      </c>
      <c r="K130" s="122">
        <v>612.65411949704878</v>
      </c>
      <c r="L130" s="122">
        <v>575.23000202988703</v>
      </c>
      <c r="M130" s="122">
        <v>608.04459320198566</v>
      </c>
      <c r="N130" s="122">
        <v>639.6119361372447</v>
      </c>
      <c r="O130" s="122">
        <v>595.22017189039229</v>
      </c>
      <c r="P130" s="122">
        <v>627.68676221768089</v>
      </c>
      <c r="Q130" s="122">
        <v>613.92734619501914</v>
      </c>
      <c r="R130" s="122">
        <v>654.87877386239165</v>
      </c>
      <c r="S130" s="122">
        <v>658.42236950552967</v>
      </c>
      <c r="T130" s="122">
        <v>656.0799143449467</v>
      </c>
      <c r="U130" s="122">
        <v>621.7271707052131</v>
      </c>
      <c r="V130" s="122">
        <v>590.14221963143746</v>
      </c>
      <c r="W130" s="122">
        <v>915.48218254451831</v>
      </c>
      <c r="DA130" s="130" t="s">
        <v>2364</v>
      </c>
    </row>
    <row r="131" spans="1:105" ht="12" customHeight="1" x14ac:dyDescent="0.25">
      <c r="A131" s="97" t="s">
        <v>128</v>
      </c>
      <c r="B131" s="98">
        <v>370.29400247088444</v>
      </c>
      <c r="C131" s="98">
        <v>396.21220230926224</v>
      </c>
      <c r="D131" s="98">
        <v>379.26598457408301</v>
      </c>
      <c r="E131" s="98">
        <v>410.02495231211833</v>
      </c>
      <c r="F131" s="98">
        <v>479.80333692032082</v>
      </c>
      <c r="G131" s="98">
        <v>498.86587741563147</v>
      </c>
      <c r="H131" s="98">
        <v>582.20731349695939</v>
      </c>
      <c r="I131" s="98">
        <v>543.54710510241864</v>
      </c>
      <c r="J131" s="98">
        <v>584.46076805343591</v>
      </c>
      <c r="K131" s="98">
        <v>609.9031576287083</v>
      </c>
      <c r="L131" s="98">
        <v>574.78322583867453</v>
      </c>
      <c r="M131" s="98">
        <v>605.10399874829477</v>
      </c>
      <c r="N131" s="98">
        <v>635.77208777629994</v>
      </c>
      <c r="O131" s="98">
        <v>592.65308776708616</v>
      </c>
      <c r="P131" s="98">
        <v>623.63736496241552</v>
      </c>
      <c r="Q131" s="98">
        <v>610.3485024062951</v>
      </c>
      <c r="R131" s="98">
        <v>651.52034994479641</v>
      </c>
      <c r="S131" s="98">
        <v>655.26693919594777</v>
      </c>
      <c r="T131" s="98">
        <v>653.1510600689254</v>
      </c>
      <c r="U131" s="98">
        <v>620.19500932207654</v>
      </c>
      <c r="V131" s="98">
        <v>587.39919224946311</v>
      </c>
      <c r="W131" s="98">
        <v>913.38258007977595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468.03605384264603</v>
      </c>
      <c r="C135" s="101">
        <v>547.87227948579425</v>
      </c>
      <c r="D135" s="101">
        <v>413.36578793313515</v>
      </c>
      <c r="E135" s="101">
        <v>459.54527595901749</v>
      </c>
      <c r="F135" s="101">
        <v>652.68284593988551</v>
      </c>
      <c r="G135" s="101">
        <v>648.18464002078065</v>
      </c>
      <c r="H135" s="101">
        <v>769.47622655439761</v>
      </c>
      <c r="I135" s="101">
        <v>633.08437501069841</v>
      </c>
      <c r="J135" s="101">
        <v>774.8267635757951</v>
      </c>
      <c r="K135" s="101">
        <v>822.96676594968153</v>
      </c>
      <c r="L135" s="101">
        <v>656.86352433046147</v>
      </c>
      <c r="M135" s="101">
        <v>742.5056384941696</v>
      </c>
      <c r="N135" s="101">
        <v>798.04989540061297</v>
      </c>
      <c r="O135" s="101">
        <v>714.6929959612736</v>
      </c>
      <c r="P135" s="101">
        <v>812.56527129068343</v>
      </c>
      <c r="Q135" s="101">
        <v>779.39949836138703</v>
      </c>
      <c r="R135" s="101">
        <v>815.2842515276493</v>
      </c>
      <c r="S135" s="101">
        <v>812.8184748462794</v>
      </c>
      <c r="T135" s="101">
        <v>799.64547213917854</v>
      </c>
      <c r="U135" s="101">
        <v>699.72236295528853</v>
      </c>
      <c r="V135" s="101">
        <v>688.16727079650627</v>
      </c>
      <c r="W135" s="101">
        <v>1044.6950155219415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784.93392696985711</v>
      </c>
      <c r="C139" s="122">
        <v>780.7764492190787</v>
      </c>
      <c r="D139" s="122">
        <v>749.53540225285712</v>
      </c>
      <c r="E139" s="122">
        <v>765.92410746722271</v>
      </c>
      <c r="F139" s="122">
        <v>759.6724213280437</v>
      </c>
      <c r="G139" s="122">
        <v>766.87319230113872</v>
      </c>
      <c r="H139" s="122">
        <v>830.29098768633287</v>
      </c>
      <c r="I139" s="122">
        <v>771.45033522188658</v>
      </c>
      <c r="J139" s="122">
        <v>821.33732526481128</v>
      </c>
      <c r="K139" s="122">
        <v>794.4551911190083</v>
      </c>
      <c r="L139" s="122">
        <v>690.68033399797696</v>
      </c>
      <c r="M139" s="122">
        <v>778.16389458515846</v>
      </c>
      <c r="N139" s="122">
        <v>793.57570619734611</v>
      </c>
      <c r="O139" s="122">
        <v>690.63252706069113</v>
      </c>
      <c r="P139" s="122">
        <v>659.60031713068679</v>
      </c>
      <c r="Q139" s="122">
        <v>527.46363463169712</v>
      </c>
      <c r="R139" s="122">
        <v>547.31109751893916</v>
      </c>
      <c r="S139" s="122">
        <v>523.19006278911343</v>
      </c>
      <c r="T139" s="122">
        <v>620.06863384497285</v>
      </c>
      <c r="U139" s="122">
        <v>648.81321243707623</v>
      </c>
      <c r="V139" s="122">
        <v>585.9918012128411</v>
      </c>
      <c r="W139" s="122">
        <v>576.86335288580415</v>
      </c>
      <c r="DA139" s="130" t="s">
        <v>2373</v>
      </c>
    </row>
    <row r="140" spans="1:105" ht="12" customHeight="1" x14ac:dyDescent="0.25">
      <c r="A140" s="97" t="s">
        <v>50</v>
      </c>
      <c r="B140" s="98">
        <v>797.26137943072536</v>
      </c>
      <c r="C140" s="98">
        <v>785.70148028786912</v>
      </c>
      <c r="D140" s="98">
        <v>783.05546659094296</v>
      </c>
      <c r="E140" s="98">
        <v>801.87312558247618</v>
      </c>
      <c r="F140" s="98">
        <v>774.50781648439306</v>
      </c>
      <c r="G140" s="98">
        <v>850.49677483116261</v>
      </c>
      <c r="H140" s="98">
        <v>923.35481427389516</v>
      </c>
      <c r="I140" s="98">
        <v>782.25476216635445</v>
      </c>
      <c r="J140" s="98">
        <v>842.90497343869015</v>
      </c>
      <c r="K140" s="98">
        <v>839.39202119704237</v>
      </c>
      <c r="L140" s="98">
        <v>827.36135026545594</v>
      </c>
      <c r="M140" s="98">
        <v>895.18845067347559</v>
      </c>
      <c r="N140" s="98">
        <v>903.77981019597189</v>
      </c>
      <c r="O140" s="98">
        <v>761.2664453526844</v>
      </c>
      <c r="P140" s="98">
        <v>707.52991556072061</v>
      </c>
      <c r="Q140" s="98">
        <v>578.53873573792146</v>
      </c>
      <c r="R140" s="98">
        <v>622.3638827251732</v>
      </c>
      <c r="S140" s="98">
        <v>676.29688362960439</v>
      </c>
      <c r="T140" s="98">
        <v>649.92455523340993</v>
      </c>
      <c r="U140" s="98">
        <v>747.29780691656163</v>
      </c>
      <c r="V140" s="98">
        <v>698.45896388125732</v>
      </c>
      <c r="W140" s="98">
        <v>640.95048954703202</v>
      </c>
      <c r="DA140" s="63" t="s">
        <v>2374</v>
      </c>
    </row>
    <row r="141" spans="1:105" ht="12" customHeight="1" x14ac:dyDescent="0.25">
      <c r="A141" s="109" t="s">
        <v>120</v>
      </c>
      <c r="B141" s="33">
        <v>585.03298295576201</v>
      </c>
      <c r="C141" s="33">
        <v>700.19188989634358</v>
      </c>
      <c r="D141" s="33">
        <v>350.95057636667963</v>
      </c>
      <c r="E141" s="33">
        <v>497.54175612322143</v>
      </c>
      <c r="F141" s="33">
        <v>694.20821623358506</v>
      </c>
      <c r="G141" s="33">
        <v>526.08409562674842</v>
      </c>
      <c r="H141" s="33">
        <v>671.54812349330416</v>
      </c>
      <c r="I141" s="33">
        <v>758.99563101215176</v>
      </c>
      <c r="J141" s="33">
        <v>803.37350686782804</v>
      </c>
      <c r="K141" s="33">
        <v>756.69775630971264</v>
      </c>
      <c r="L141" s="33">
        <v>558.22563009919759</v>
      </c>
      <c r="M141" s="33">
        <v>647.66443005436395</v>
      </c>
      <c r="N141" s="33">
        <v>663.67496961167922</v>
      </c>
      <c r="O141" s="33">
        <v>604.86082925424682</v>
      </c>
      <c r="P141" s="33">
        <v>600.21347818079221</v>
      </c>
      <c r="Q141" s="33">
        <v>450.61875518848075</v>
      </c>
      <c r="R141" s="33">
        <v>423.49007936808539</v>
      </c>
      <c r="S141" s="33">
        <v>271.572558591995</v>
      </c>
      <c r="T141" s="33">
        <v>569.78519271709501</v>
      </c>
      <c r="U141" s="33">
        <v>502.44558455228605</v>
      </c>
      <c r="V141" s="33">
        <v>450.73683119003357</v>
      </c>
      <c r="W141" s="33">
        <v>519.37731991984811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3707.8215779633647</v>
      </c>
      <c r="P143" s="117">
        <f t="shared" si="49"/>
        <v>3363.2475627452882</v>
      </c>
      <c r="Q143" s="117">
        <f t="shared" si="49"/>
        <v>3072.7268501708672</v>
      </c>
      <c r="R143" s="117">
        <f t="shared" ref="R143:V143" si="50">R144+R146+R148+R157</f>
        <v>3249.0365606648211</v>
      </c>
      <c r="S143" s="117">
        <f t="shared" si="50"/>
        <v>3731.1805958680102</v>
      </c>
      <c r="T143" s="117">
        <f t="shared" si="50"/>
        <v>4022.8798729292121</v>
      </c>
      <c r="U143" s="117">
        <f t="shared" si="50"/>
        <v>3464.3739157352447</v>
      </c>
      <c r="V143" s="117">
        <f t="shared" si="50"/>
        <v>3251.4812314337159</v>
      </c>
      <c r="W143" s="117">
        <f t="shared" ref="W143" si="51">W144+W146+W148+W157</f>
        <v>4710.4156671739902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2361.9242257109695</v>
      </c>
      <c r="P144" s="122">
        <f t="shared" si="52"/>
        <v>1960.7043155028446</v>
      </c>
      <c r="Q144" s="122">
        <f t="shared" si="52"/>
        <v>1815.1542380354101</v>
      </c>
      <c r="R144" s="122">
        <f t="shared" si="52"/>
        <v>1941.9362710009843</v>
      </c>
      <c r="S144" s="122">
        <f t="shared" si="52"/>
        <v>2433.7611420576472</v>
      </c>
      <c r="T144" s="122">
        <f t="shared" si="52"/>
        <v>2636.6890205472605</v>
      </c>
      <c r="U144" s="122">
        <f t="shared" si="52"/>
        <v>2117.8754587454951</v>
      </c>
      <c r="V144" s="122">
        <f t="shared" si="52"/>
        <v>1990.0174380983756</v>
      </c>
      <c r="W144" s="122">
        <f t="shared" si="52"/>
        <v>3092.3466174689956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2361.9242257109695</v>
      </c>
      <c r="P145" s="98">
        <v>1960.7043155028446</v>
      </c>
      <c r="Q145" s="98">
        <v>1815.1542380354101</v>
      </c>
      <c r="R145" s="98">
        <v>1941.9362710009843</v>
      </c>
      <c r="S145" s="98">
        <v>2433.7611420576472</v>
      </c>
      <c r="T145" s="98">
        <v>2636.6890205472605</v>
      </c>
      <c r="U145" s="98">
        <v>2117.8754587454951</v>
      </c>
      <c r="V145" s="98">
        <v>1990.0174380983756</v>
      </c>
      <c r="W145" s="98">
        <v>3092.3466174689956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1.0789453904415958</v>
      </c>
      <c r="P146" s="122">
        <f t="shared" si="53"/>
        <v>3.5201105281287965</v>
      </c>
      <c r="Q146" s="122">
        <f t="shared" si="53"/>
        <v>3.9566106854036804</v>
      </c>
      <c r="R146" s="122">
        <f t="shared" si="53"/>
        <v>3.7329320483396731</v>
      </c>
      <c r="S146" s="122">
        <f t="shared" si="53"/>
        <v>3.6709559288365829</v>
      </c>
      <c r="T146" s="122">
        <f t="shared" si="53"/>
        <v>5.1156469823522199</v>
      </c>
      <c r="U146" s="122">
        <f t="shared" si="53"/>
        <v>4.3312050157523361</v>
      </c>
      <c r="V146" s="122">
        <f t="shared" si="53"/>
        <v>3.6695107720022917</v>
      </c>
      <c r="W146" s="122">
        <f t="shared" si="53"/>
        <v>6.5620947139976558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1.0789453904415958</v>
      </c>
      <c r="P147" s="98">
        <f>IF(RES_hhdet_fec!P147=0,0,RES_hhdet_fec!P147*1000*11630/RES_hhdet_num!P143)</f>
        <v>3.5201105281287965</v>
      </c>
      <c r="Q147" s="98">
        <f>IF(RES_hhdet_fec!Q147=0,0,RES_hhdet_fec!Q147*1000*11630/RES_hhdet_num!Q143)</f>
        <v>3.9566106854036804</v>
      </c>
      <c r="R147" s="98">
        <f>IF(RES_hhdet_fec!R147=0,0,RES_hhdet_fec!R147*1000*11630/RES_hhdet_num!R143)</f>
        <v>3.7329320483396731</v>
      </c>
      <c r="S147" s="98">
        <f>IF(RES_hhdet_fec!S147=0,0,RES_hhdet_fec!S147*1000*11630/RES_hhdet_num!S143)</f>
        <v>3.6709559288365829</v>
      </c>
      <c r="T147" s="98">
        <f>IF(RES_hhdet_fec!T147=0,0,RES_hhdet_fec!T147*1000*11630/RES_hhdet_num!T143)</f>
        <v>5.1156469823522199</v>
      </c>
      <c r="U147" s="98">
        <f>IF(RES_hhdet_fec!U147=0,0,RES_hhdet_fec!U147*1000*11630/RES_hhdet_num!U143)</f>
        <v>4.3312050157523361</v>
      </c>
      <c r="V147" s="98">
        <f>IF(RES_hhdet_fec!V147=0,0,RES_hhdet_fec!V147*1000*11630/RES_hhdet_num!V143)</f>
        <v>3.6695107720022917</v>
      </c>
      <c r="W147" s="98">
        <f>IF(RES_hhdet_fec!W147=0,0,RES_hhdet_fec!W147*1000*11630/RES_hhdet_num!W143)</f>
        <v>6.5620947139976558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681.4641927978023</v>
      </c>
      <c r="P148" s="122">
        <v>758.56130590824603</v>
      </c>
      <c r="Q148" s="122">
        <v>731.64501345437327</v>
      </c>
      <c r="R148" s="122">
        <v>758.95351695211605</v>
      </c>
      <c r="S148" s="122">
        <v>759.15842611522612</v>
      </c>
      <c r="T148" s="122">
        <v>761.82034963250192</v>
      </c>
      <c r="U148" s="122">
        <v>697.59555530268187</v>
      </c>
      <c r="V148" s="122">
        <v>690.79844150269321</v>
      </c>
      <c r="W148" s="122">
        <v>1050.6251975776074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730.59967240800131</v>
      </c>
      <c r="P149" s="98">
        <v>711.730175005462</v>
      </c>
      <c r="Q149" s="98">
        <v>635.62513927179759</v>
      </c>
      <c r="R149" s="98">
        <v>658.24908889778862</v>
      </c>
      <c r="S149" s="98">
        <v>674.71712069169985</v>
      </c>
      <c r="T149" s="98">
        <v>657.51903367458931</v>
      </c>
      <c r="U149" s="98">
        <v>609.48895909422015</v>
      </c>
      <c r="V149" s="98">
        <v>557.08474633046671</v>
      </c>
      <c r="W149" s="98">
        <v>991.7404717295376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681.28021072237721</v>
      </c>
      <c r="P153" s="101">
        <v>758.71892524850136</v>
      </c>
      <c r="Q153" s="101">
        <v>732.08233710564605</v>
      </c>
      <c r="R153" s="101">
        <v>759.7500248268509</v>
      </c>
      <c r="S153" s="101">
        <v>760.14257385029543</v>
      </c>
      <c r="T153" s="101">
        <v>763.10037896948779</v>
      </c>
      <c r="U153" s="101">
        <v>698.71178411179415</v>
      </c>
      <c r="V153" s="101">
        <v>692.57347989903008</v>
      </c>
      <c r="W153" s="101">
        <v>1051.347248118087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663.35421406415105</v>
      </c>
      <c r="P157" s="122">
        <v>640.46183080606897</v>
      </c>
      <c r="Q157" s="122">
        <v>521.97098799568039</v>
      </c>
      <c r="R157" s="122">
        <v>544.41384066338082</v>
      </c>
      <c r="S157" s="122">
        <v>534.59007176630018</v>
      </c>
      <c r="T157" s="122">
        <v>619.25485576709741</v>
      </c>
      <c r="U157" s="122">
        <v>644.57169667131552</v>
      </c>
      <c r="V157" s="122">
        <v>566.99584106064481</v>
      </c>
      <c r="W157" s="122">
        <v>560.88175741338921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760.68290204866298</v>
      </c>
      <c r="P158" s="98">
        <v>707.09013865862642</v>
      </c>
      <c r="Q158" s="98">
        <v>578.30121364054082</v>
      </c>
      <c r="R158" s="98">
        <v>621.61280294473897</v>
      </c>
      <c r="S158" s="98">
        <v>674.62429142288386</v>
      </c>
      <c r="T158" s="98">
        <v>647.74201931066489</v>
      </c>
      <c r="U158" s="98">
        <v>744.61880179920047</v>
      </c>
      <c r="V158" s="98">
        <v>695.88074703258042</v>
      </c>
      <c r="W158" s="98">
        <v>637.91378866490197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597.480794298153</v>
      </c>
      <c r="P159" s="33">
        <v>592.68251478508341</v>
      </c>
      <c r="Q159" s="33">
        <v>445.331737854111</v>
      </c>
      <c r="R159" s="33">
        <v>418.19651415709865</v>
      </c>
      <c r="S159" s="33">
        <v>267.28197233258282</v>
      </c>
      <c r="T159" s="33">
        <v>559.45722576185904</v>
      </c>
      <c r="U159" s="33">
        <v>492.39603672657182</v>
      </c>
      <c r="V159" s="33">
        <v>443.37950559890709</v>
      </c>
      <c r="W159" s="33">
        <v>513.60143422673366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9176.3196818879405</v>
      </c>
      <c r="C161" s="117">
        <f t="shared" si="54"/>
        <v>9704.7539976555963</v>
      </c>
      <c r="D161" s="117">
        <f t="shared" si="54"/>
        <v>9748.9207202083398</v>
      </c>
      <c r="E161" s="117">
        <f t="shared" si="54"/>
        <v>9282.8140867642342</v>
      </c>
      <c r="F161" s="117">
        <f t="shared" si="54"/>
        <v>7981.9622862873275</v>
      </c>
      <c r="G161" s="117">
        <f t="shared" si="54"/>
        <v>8932.6288862305446</v>
      </c>
      <c r="H161" s="117">
        <f t="shared" si="54"/>
        <v>11017.991914399998</v>
      </c>
      <c r="I161" s="117">
        <f t="shared" si="54"/>
        <v>10754.90965128501</v>
      </c>
      <c r="J161" s="117">
        <f t="shared" si="54"/>
        <v>11879.613961820924</v>
      </c>
      <c r="K161" s="117">
        <f t="shared" si="54"/>
        <v>11743.280870696342</v>
      </c>
      <c r="L161" s="117">
        <f t="shared" si="54"/>
        <v>10853.576129240473</v>
      </c>
      <c r="M161" s="117">
        <f t="shared" si="54"/>
        <v>11307.524028733742</v>
      </c>
      <c r="N161" s="117">
        <f t="shared" si="54"/>
        <v>12578.793028031585</v>
      </c>
      <c r="O161" s="117">
        <f t="shared" si="54"/>
        <v>8550.0411729242987</v>
      </c>
      <c r="P161" s="117">
        <f t="shared" si="54"/>
        <v>10100.774397207155</v>
      </c>
      <c r="Q161" s="117">
        <f t="shared" si="54"/>
        <v>12327.395492832786</v>
      </c>
      <c r="R161" s="117">
        <f t="shared" ref="R161:V161" si="55">R162+R164+R166+R175</f>
        <v>13842.211720196623</v>
      </c>
      <c r="S161" s="117">
        <f t="shared" si="55"/>
        <v>15020.842534832445</v>
      </c>
      <c r="T161" s="117">
        <f t="shared" si="55"/>
        <v>10847.661182120964</v>
      </c>
      <c r="U161" s="117">
        <f t="shared" si="55"/>
        <v>10241.572858620329</v>
      </c>
      <c r="V161" s="117">
        <f t="shared" si="55"/>
        <v>13490.850329236167</v>
      </c>
      <c r="W161" s="117">
        <f t="shared" ref="W161" si="56">W162+W164+W166+W175</f>
        <v>8356.8544668233189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7920.6131023355574</v>
      </c>
      <c r="C162" s="122">
        <f t="shared" si="57"/>
        <v>8376.2886832882614</v>
      </c>
      <c r="D162" s="122">
        <f t="shared" si="57"/>
        <v>8585.6993386621816</v>
      </c>
      <c r="E162" s="122">
        <f t="shared" si="57"/>
        <v>8068.3417500992673</v>
      </c>
      <c r="F162" s="122">
        <f t="shared" si="57"/>
        <v>6589.8565088454197</v>
      </c>
      <c r="G162" s="122">
        <f t="shared" si="57"/>
        <v>7575.166809156206</v>
      </c>
      <c r="H162" s="122">
        <f t="shared" si="57"/>
        <v>9472.87989470305</v>
      </c>
      <c r="I162" s="122">
        <f t="shared" si="57"/>
        <v>9356.4884889039695</v>
      </c>
      <c r="J162" s="122">
        <f t="shared" si="57"/>
        <v>10290.608617605589</v>
      </c>
      <c r="K162" s="122">
        <f t="shared" si="57"/>
        <v>10134.317249654208</v>
      </c>
      <c r="L162" s="122">
        <f t="shared" si="57"/>
        <v>9523.2160554615475</v>
      </c>
      <c r="M162" s="122">
        <f t="shared" si="57"/>
        <v>9788.7296544210512</v>
      </c>
      <c r="N162" s="122">
        <f t="shared" si="57"/>
        <v>10992.768511200533</v>
      </c>
      <c r="O162" s="122">
        <f t="shared" si="57"/>
        <v>7157.3955375862279</v>
      </c>
      <c r="P162" s="122">
        <f t="shared" si="57"/>
        <v>8655.2648866559412</v>
      </c>
      <c r="Q162" s="122">
        <f t="shared" si="57"/>
        <v>11037.628993748402</v>
      </c>
      <c r="R162" s="122">
        <f t="shared" si="57"/>
        <v>12502.983349221655</v>
      </c>
      <c r="S162" s="122">
        <f t="shared" si="57"/>
        <v>13713.339945620995</v>
      </c>
      <c r="T162" s="122">
        <f t="shared" si="57"/>
        <v>9421.2882732534472</v>
      </c>
      <c r="U162" s="122">
        <f t="shared" si="57"/>
        <v>8864.7291602306395</v>
      </c>
      <c r="V162" s="122">
        <f t="shared" si="57"/>
        <v>12191.904775926403</v>
      </c>
      <c r="W162" s="122">
        <f t="shared" si="57"/>
        <v>6681.1658271477081</v>
      </c>
      <c r="DA162" s="130" t="s">
        <v>2394</v>
      </c>
    </row>
    <row r="163" spans="1:105" ht="12" customHeight="1" x14ac:dyDescent="0.25">
      <c r="A163" s="97" t="s">
        <v>53</v>
      </c>
      <c r="B163" s="33">
        <v>7920.6131023355574</v>
      </c>
      <c r="C163" s="33">
        <v>8376.2886832882614</v>
      </c>
      <c r="D163" s="33">
        <v>8585.6993386621816</v>
      </c>
      <c r="E163" s="33">
        <v>8068.3417500992673</v>
      </c>
      <c r="F163" s="33">
        <v>6589.8565088454197</v>
      </c>
      <c r="G163" s="33">
        <v>7575.166809156206</v>
      </c>
      <c r="H163" s="33">
        <v>9472.87989470305</v>
      </c>
      <c r="I163" s="33">
        <v>9356.4884889039695</v>
      </c>
      <c r="J163" s="33">
        <v>10290.608617605589</v>
      </c>
      <c r="K163" s="33">
        <v>10134.317249654208</v>
      </c>
      <c r="L163" s="33">
        <v>9523.2160554615475</v>
      </c>
      <c r="M163" s="33">
        <v>9788.7296544210512</v>
      </c>
      <c r="N163" s="33">
        <v>10992.768511200533</v>
      </c>
      <c r="O163" s="33">
        <v>7157.3955375862279</v>
      </c>
      <c r="P163" s="33">
        <v>8655.2648866559412</v>
      </c>
      <c r="Q163" s="33">
        <v>11037.628993748402</v>
      </c>
      <c r="R163" s="33">
        <v>12502.983349221655</v>
      </c>
      <c r="S163" s="33">
        <v>13713.339945620995</v>
      </c>
      <c r="T163" s="33">
        <v>9421.2882732534472</v>
      </c>
      <c r="U163" s="33">
        <v>8864.7291602306395</v>
      </c>
      <c r="V163" s="33">
        <v>12191.904775926403</v>
      </c>
      <c r="W163" s="33">
        <v>6681.1658271477081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4.1719334759659894E-2</v>
      </c>
      <c r="C164" s="122">
        <f t="shared" si="58"/>
        <v>5.4474106820540706E-2</v>
      </c>
      <c r="D164" s="122">
        <f t="shared" si="58"/>
        <v>7.2978322164912846E-2</v>
      </c>
      <c r="E164" s="122">
        <f t="shared" si="58"/>
        <v>6.9082346904534561E-2</v>
      </c>
      <c r="F164" s="122">
        <f t="shared" si="58"/>
        <v>8.1606289532384579E-2</v>
      </c>
      <c r="G164" s="122">
        <f t="shared" si="58"/>
        <v>0.1870136037798964</v>
      </c>
      <c r="H164" s="122">
        <f t="shared" si="58"/>
        <v>0.55256532249601098</v>
      </c>
      <c r="I164" s="122">
        <f t="shared" si="58"/>
        <v>0.62870711669669899</v>
      </c>
      <c r="J164" s="122">
        <f t="shared" si="58"/>
        <v>0.86201770902693275</v>
      </c>
      <c r="K164" s="122">
        <f t="shared" si="58"/>
        <v>1.1220247346367871</v>
      </c>
      <c r="L164" s="122">
        <f t="shared" si="58"/>
        <v>3.4994902804107979</v>
      </c>
      <c r="M164" s="122">
        <f t="shared" si="58"/>
        <v>1.4561477967544045</v>
      </c>
      <c r="N164" s="122">
        <f t="shared" si="58"/>
        <v>2.2235053458155267</v>
      </c>
      <c r="O164" s="122">
        <f t="shared" si="58"/>
        <v>1.5186959630038035</v>
      </c>
      <c r="P164" s="122">
        <f t="shared" si="58"/>
        <v>2.6399161409133534</v>
      </c>
      <c r="Q164" s="122">
        <f t="shared" si="58"/>
        <v>2.6141562788728177</v>
      </c>
      <c r="R164" s="122">
        <f t="shared" si="58"/>
        <v>2.5993064214798975</v>
      </c>
      <c r="S164" s="122">
        <f t="shared" si="58"/>
        <v>2.6383127709808116</v>
      </c>
      <c r="T164" s="122">
        <f t="shared" si="58"/>
        <v>3.636055189012493</v>
      </c>
      <c r="U164" s="122">
        <f t="shared" si="58"/>
        <v>3.1377744744805751</v>
      </c>
      <c r="V164" s="122">
        <f t="shared" si="58"/>
        <v>2.6661889722548477</v>
      </c>
      <c r="W164" s="122">
        <f t="shared" si="58"/>
        <v>5.2462196756548725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4.1719334759659894E-2</v>
      </c>
      <c r="C165" s="98">
        <f>IF(RES_hhdet_fec!C165=0,0,RES_hhdet_fec!C165*1000*11630/RES_hhdet_num!C161)</f>
        <v>5.4474106820540706E-2</v>
      </c>
      <c r="D165" s="98">
        <f>IF(RES_hhdet_fec!D165=0,0,RES_hhdet_fec!D165*1000*11630/RES_hhdet_num!D161)</f>
        <v>7.2978322164912846E-2</v>
      </c>
      <c r="E165" s="98">
        <f>IF(RES_hhdet_fec!E165=0,0,RES_hhdet_fec!E165*1000*11630/RES_hhdet_num!E161)</f>
        <v>6.9082346904534561E-2</v>
      </c>
      <c r="F165" s="98">
        <f>IF(RES_hhdet_fec!F165=0,0,RES_hhdet_fec!F165*1000*11630/RES_hhdet_num!F161)</f>
        <v>8.1606289532384579E-2</v>
      </c>
      <c r="G165" s="98">
        <f>IF(RES_hhdet_fec!G165=0,0,RES_hhdet_fec!G165*1000*11630/RES_hhdet_num!G161)</f>
        <v>0.1870136037798964</v>
      </c>
      <c r="H165" s="98">
        <f>IF(RES_hhdet_fec!H165=0,0,RES_hhdet_fec!H165*1000*11630/RES_hhdet_num!H161)</f>
        <v>0.55256532249601098</v>
      </c>
      <c r="I165" s="98">
        <f>IF(RES_hhdet_fec!I165=0,0,RES_hhdet_fec!I165*1000*11630/RES_hhdet_num!I161)</f>
        <v>0.62870711669669899</v>
      </c>
      <c r="J165" s="98">
        <f>IF(RES_hhdet_fec!J165=0,0,RES_hhdet_fec!J165*1000*11630/RES_hhdet_num!J161)</f>
        <v>0.86201770902693275</v>
      </c>
      <c r="K165" s="98">
        <f>IF(RES_hhdet_fec!K165=0,0,RES_hhdet_fec!K165*1000*11630/RES_hhdet_num!K161)</f>
        <v>1.1220247346367871</v>
      </c>
      <c r="L165" s="98">
        <f>IF(RES_hhdet_fec!L165=0,0,RES_hhdet_fec!L165*1000*11630/RES_hhdet_num!L161)</f>
        <v>3.4994902804107979</v>
      </c>
      <c r="M165" s="98">
        <f>IF(RES_hhdet_fec!M165=0,0,RES_hhdet_fec!M165*1000*11630/RES_hhdet_num!M161)</f>
        <v>1.4561477967544045</v>
      </c>
      <c r="N165" s="98">
        <f>IF(RES_hhdet_fec!N165=0,0,RES_hhdet_fec!N165*1000*11630/RES_hhdet_num!N161)</f>
        <v>2.2235053458155267</v>
      </c>
      <c r="O165" s="98">
        <f>IF(RES_hhdet_fec!O165=0,0,RES_hhdet_fec!O165*1000*11630/RES_hhdet_num!O161)</f>
        <v>1.5186959630038035</v>
      </c>
      <c r="P165" s="98">
        <f>IF(RES_hhdet_fec!P165=0,0,RES_hhdet_fec!P165*1000*11630/RES_hhdet_num!P161)</f>
        <v>2.6399161409133534</v>
      </c>
      <c r="Q165" s="98">
        <f>IF(RES_hhdet_fec!Q165=0,0,RES_hhdet_fec!Q165*1000*11630/RES_hhdet_num!Q161)</f>
        <v>2.6141562788728177</v>
      </c>
      <c r="R165" s="98">
        <f>IF(RES_hhdet_fec!R165=0,0,RES_hhdet_fec!R165*1000*11630/RES_hhdet_num!R161)</f>
        <v>2.5993064214798975</v>
      </c>
      <c r="S165" s="98">
        <f>IF(RES_hhdet_fec!S165=0,0,RES_hhdet_fec!S165*1000*11630/RES_hhdet_num!S161)</f>
        <v>2.6383127709808116</v>
      </c>
      <c r="T165" s="98">
        <f>IF(RES_hhdet_fec!T165=0,0,RES_hhdet_fec!T165*1000*11630/RES_hhdet_num!T161)</f>
        <v>3.636055189012493</v>
      </c>
      <c r="U165" s="98">
        <f>IF(RES_hhdet_fec!U165=0,0,RES_hhdet_fec!U165*1000*11630/RES_hhdet_num!U161)</f>
        <v>3.1377744744805751</v>
      </c>
      <c r="V165" s="98">
        <f>IF(RES_hhdet_fec!V165=0,0,RES_hhdet_fec!V165*1000*11630/RES_hhdet_num!V161)</f>
        <v>2.6661889722548477</v>
      </c>
      <c r="W165" s="98">
        <f>IF(RES_hhdet_fec!W165=0,0,RES_hhdet_fec!W165*1000*11630/RES_hhdet_num!W161)</f>
        <v>5.2462196756548725</v>
      </c>
      <c r="DA165" s="63" t="s">
        <v>2397</v>
      </c>
    </row>
    <row r="166" spans="1:105" ht="12" customHeight="1" x14ac:dyDescent="0.25">
      <c r="A166" s="121" t="s">
        <v>55</v>
      </c>
      <c r="B166" s="122">
        <v>470.71053986083444</v>
      </c>
      <c r="C166" s="122">
        <v>547.77400782884638</v>
      </c>
      <c r="D166" s="122">
        <v>416.72702287618421</v>
      </c>
      <c r="E166" s="122">
        <v>459.32019111719569</v>
      </c>
      <c r="F166" s="122">
        <v>642.69470257034243</v>
      </c>
      <c r="G166" s="122">
        <v>639.41370913390676</v>
      </c>
      <c r="H166" s="122">
        <v>763.51095272171631</v>
      </c>
      <c r="I166" s="122">
        <v>632.88100104651835</v>
      </c>
      <c r="J166" s="122">
        <v>774.83712665824351</v>
      </c>
      <c r="K166" s="122">
        <v>822.64463557237229</v>
      </c>
      <c r="L166" s="122">
        <v>656.79594665999559</v>
      </c>
      <c r="M166" s="122">
        <v>754.18427146535907</v>
      </c>
      <c r="N166" s="122">
        <v>804.71597186779888</v>
      </c>
      <c r="O166" s="122">
        <v>711.23694213612259</v>
      </c>
      <c r="P166" s="122">
        <v>791.46968774074776</v>
      </c>
      <c r="Q166" s="122">
        <v>766.76640176588376</v>
      </c>
      <c r="R166" s="122">
        <v>799.94133323017616</v>
      </c>
      <c r="S166" s="122">
        <v>800.93311040621415</v>
      </c>
      <c r="T166" s="122">
        <v>804.25307571023995</v>
      </c>
      <c r="U166" s="122">
        <v>731.44010735052734</v>
      </c>
      <c r="V166" s="122">
        <v>717.88988970023752</v>
      </c>
      <c r="W166" s="122">
        <v>1092.2975548142176</v>
      </c>
      <c r="DA166" s="130" t="s">
        <v>2398</v>
      </c>
    </row>
    <row r="167" spans="1:105" ht="12" customHeight="1" x14ac:dyDescent="0.25">
      <c r="A167" s="97" t="s">
        <v>124</v>
      </c>
      <c r="B167" s="98">
        <v>547.85917500088613</v>
      </c>
      <c r="C167" s="98">
        <v>553.42074368371516</v>
      </c>
      <c r="D167" s="98">
        <v>564.74796746799268</v>
      </c>
      <c r="E167" s="98">
        <v>614.17201097418581</v>
      </c>
      <c r="F167" s="98">
        <v>637.57919068622687</v>
      </c>
      <c r="G167" s="98">
        <v>735.60308850138301</v>
      </c>
      <c r="H167" s="98">
        <v>779.66850813220594</v>
      </c>
      <c r="I167" s="98">
        <v>703.46071485324046</v>
      </c>
      <c r="J167" s="98">
        <v>736.1711251344932</v>
      </c>
      <c r="K167" s="98">
        <v>770.89783647959223</v>
      </c>
      <c r="L167" s="98">
        <v>817.45977898127148</v>
      </c>
      <c r="M167" s="98">
        <v>879.43591844231787</v>
      </c>
      <c r="N167" s="98">
        <v>901.78974996311081</v>
      </c>
      <c r="O167" s="98">
        <v>834.26641970221885</v>
      </c>
      <c r="P167" s="98">
        <v>824.62714105278997</v>
      </c>
      <c r="Q167" s="98">
        <v>761.01275057715668</v>
      </c>
      <c r="R167" s="98">
        <v>790.23255811111267</v>
      </c>
      <c r="S167" s="98">
        <v>762.68894323098732</v>
      </c>
      <c r="T167" s="98">
        <v>721.94806315067979</v>
      </c>
      <c r="U167" s="98">
        <v>645.37839523320736</v>
      </c>
      <c r="V167" s="98">
        <v>578.22736136097706</v>
      </c>
      <c r="W167" s="98">
        <v>1027.431736790119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468.03605384264608</v>
      </c>
      <c r="C171" s="101">
        <v>547.57008762397595</v>
      </c>
      <c r="D171" s="101">
        <v>411.55275764700747</v>
      </c>
      <c r="E171" s="101">
        <v>454.95816802263255</v>
      </c>
      <c r="F171" s="101">
        <v>642.78999748058948</v>
      </c>
      <c r="G171" s="101">
        <v>638.24807161569447</v>
      </c>
      <c r="H171" s="101">
        <v>763.3675733174606</v>
      </c>
      <c r="I171" s="101">
        <v>632.35636670463339</v>
      </c>
      <c r="J171" s="101">
        <v>775.07027045221798</v>
      </c>
      <c r="K171" s="101">
        <v>823.14937717252678</v>
      </c>
      <c r="L171" s="101">
        <v>655.15079687592856</v>
      </c>
      <c r="M171" s="101">
        <v>752.77983746114694</v>
      </c>
      <c r="N171" s="101">
        <v>803.69980143457315</v>
      </c>
      <c r="O171" s="101">
        <v>710.11584512161494</v>
      </c>
      <c r="P171" s="101">
        <v>791.20597613562188</v>
      </c>
      <c r="Q171" s="101">
        <v>766.80942129536982</v>
      </c>
      <c r="R171" s="101">
        <v>800.01098011051374</v>
      </c>
      <c r="S171" s="101">
        <v>801.20856481892019</v>
      </c>
      <c r="T171" s="101">
        <v>804.8681973830536</v>
      </c>
      <c r="U171" s="101">
        <v>732.15600988745086</v>
      </c>
      <c r="V171" s="101">
        <v>719.25990209910037</v>
      </c>
      <c r="W171" s="101">
        <v>1092.9640824784633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2406</v>
      </c>
    </row>
    <row r="175" spans="1:105" ht="12" customHeight="1" x14ac:dyDescent="0.25">
      <c r="A175" s="121" t="s">
        <v>54</v>
      </c>
      <c r="B175" s="122">
        <v>784.9543203567905</v>
      </c>
      <c r="C175" s="122">
        <v>780.63683243166781</v>
      </c>
      <c r="D175" s="122">
        <v>746.42138034780817</v>
      </c>
      <c r="E175" s="122">
        <v>755.08306320086592</v>
      </c>
      <c r="F175" s="122">
        <v>749.3294685820324</v>
      </c>
      <c r="G175" s="122">
        <v>717.86135433665163</v>
      </c>
      <c r="H175" s="122">
        <v>781.04850165273649</v>
      </c>
      <c r="I175" s="122">
        <v>764.91145421782414</v>
      </c>
      <c r="J175" s="122">
        <v>813.30619984806413</v>
      </c>
      <c r="K175" s="122">
        <v>785.19696073512341</v>
      </c>
      <c r="L175" s="122">
        <v>670.06463683851996</v>
      </c>
      <c r="M175" s="122">
        <v>763.1539550505762</v>
      </c>
      <c r="N175" s="122">
        <v>779.08503961743713</v>
      </c>
      <c r="O175" s="122">
        <v>679.88999723894528</v>
      </c>
      <c r="P175" s="122">
        <v>651.39990666955237</v>
      </c>
      <c r="Q175" s="122">
        <v>520.38594103962714</v>
      </c>
      <c r="R175" s="122">
        <v>536.68773132331307</v>
      </c>
      <c r="S175" s="122">
        <v>503.93116603425364</v>
      </c>
      <c r="T175" s="122">
        <v>618.48377796826571</v>
      </c>
      <c r="U175" s="122">
        <v>642.26581656468318</v>
      </c>
      <c r="V175" s="122">
        <v>578.38947463727197</v>
      </c>
      <c r="W175" s="122">
        <v>578.1448651857379</v>
      </c>
      <c r="DA175" s="130" t="s">
        <v>2407</v>
      </c>
    </row>
    <row r="176" spans="1:105" ht="12" customHeight="1" x14ac:dyDescent="0.25">
      <c r="A176" s="97" t="s">
        <v>50</v>
      </c>
      <c r="B176" s="98">
        <v>797.26137943072524</v>
      </c>
      <c r="C176" s="98">
        <v>785.63339231151826</v>
      </c>
      <c r="D176" s="98">
        <v>782.65647954756469</v>
      </c>
      <c r="E176" s="98">
        <v>800.7985184650114</v>
      </c>
      <c r="F176" s="98">
        <v>772.55946683707486</v>
      </c>
      <c r="G176" s="98">
        <v>847.49894900251013</v>
      </c>
      <c r="H176" s="98">
        <v>920.68649520639178</v>
      </c>
      <c r="I176" s="98">
        <v>780.65813134688972</v>
      </c>
      <c r="J176" s="98">
        <v>841.06958022225729</v>
      </c>
      <c r="K176" s="98">
        <v>838.09517802730534</v>
      </c>
      <c r="L176" s="98">
        <v>826.89105909607315</v>
      </c>
      <c r="M176" s="98">
        <v>895.10927515869093</v>
      </c>
      <c r="N176" s="98">
        <v>903.83508473087466</v>
      </c>
      <c r="O176" s="98">
        <v>761.28053826298958</v>
      </c>
      <c r="P176" s="98">
        <v>707.40694520777765</v>
      </c>
      <c r="Q176" s="98">
        <v>578.4480910561723</v>
      </c>
      <c r="R176" s="98">
        <v>622.49509632910701</v>
      </c>
      <c r="S176" s="98">
        <v>676.85403839957655</v>
      </c>
      <c r="T176" s="98">
        <v>651.00496295751645</v>
      </c>
      <c r="U176" s="98">
        <v>748.61092231284363</v>
      </c>
      <c r="V176" s="98">
        <v>699.45921138502626</v>
      </c>
      <c r="W176" s="98">
        <v>641.88313521429484</v>
      </c>
      <c r="DA176" s="63" t="s">
        <v>2408</v>
      </c>
    </row>
    <row r="177" spans="1:105" ht="12" customHeight="1" x14ac:dyDescent="0.25">
      <c r="A177" s="109" t="s">
        <v>120</v>
      </c>
      <c r="B177" s="33">
        <v>585.03298295576212</v>
      </c>
      <c r="C177" s="33">
        <v>699.93152828538575</v>
      </c>
      <c r="D177" s="33">
        <v>350.44213081953461</v>
      </c>
      <c r="E177" s="33">
        <v>496.34962691642016</v>
      </c>
      <c r="F177" s="33">
        <v>692.42376815860678</v>
      </c>
      <c r="G177" s="33">
        <v>524.89366221453554</v>
      </c>
      <c r="H177" s="33">
        <v>670.21134497948231</v>
      </c>
      <c r="I177" s="33">
        <v>757.39349543860919</v>
      </c>
      <c r="J177" s="33">
        <v>802.08293511567626</v>
      </c>
      <c r="K177" s="33">
        <v>755.77432387814565</v>
      </c>
      <c r="L177" s="33">
        <v>557.87755842956688</v>
      </c>
      <c r="M177" s="33">
        <v>647.69529134950926</v>
      </c>
      <c r="N177" s="33">
        <v>663.89291028849743</v>
      </c>
      <c r="O177" s="33">
        <v>604.74120290446376</v>
      </c>
      <c r="P177" s="33">
        <v>597.80207494300839</v>
      </c>
      <c r="Q177" s="33">
        <v>448.7893730382894</v>
      </c>
      <c r="R177" s="33">
        <v>423.37662638861326</v>
      </c>
      <c r="S177" s="33">
        <v>272.32942399198964</v>
      </c>
      <c r="T177" s="33">
        <v>573.28704497196873</v>
      </c>
      <c r="U177" s="33">
        <v>506.75613564119271</v>
      </c>
      <c r="V177" s="33">
        <v>453.64180891100972</v>
      </c>
      <c r="W177" s="33">
        <v>522.99701842220293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5860.97663242811</v>
      </c>
      <c r="C3" s="117">
        <f t="shared" si="0"/>
        <v>5666.3184467997535</v>
      </c>
      <c r="D3" s="117">
        <f t="shared" si="0"/>
        <v>6422.1053466025278</v>
      </c>
      <c r="E3" s="117">
        <f t="shared" si="0"/>
        <v>6949.0431281139035</v>
      </c>
      <c r="F3" s="117">
        <f t="shared" si="0"/>
        <v>6216.5753729163271</v>
      </c>
      <c r="G3" s="117">
        <f t="shared" si="0"/>
        <v>6562.1784749790131</v>
      </c>
      <c r="H3" s="117">
        <f t="shared" si="0"/>
        <v>7693.7335199761947</v>
      </c>
      <c r="I3" s="117">
        <f t="shared" si="0"/>
        <v>7647.4528447523498</v>
      </c>
      <c r="J3" s="117">
        <f t="shared" si="0"/>
        <v>7656.0531109467547</v>
      </c>
      <c r="K3" s="117">
        <f t="shared" si="0"/>
        <v>6966.0885876204156</v>
      </c>
      <c r="L3" s="117">
        <f t="shared" si="0"/>
        <v>8273.8793676261303</v>
      </c>
      <c r="M3" s="117">
        <f t="shared" si="0"/>
        <v>8178.0197119915174</v>
      </c>
      <c r="N3" s="117">
        <f t="shared" si="0"/>
        <v>7987.980666642512</v>
      </c>
      <c r="O3" s="117">
        <f t="shared" si="0"/>
        <v>8335.2294160762176</v>
      </c>
      <c r="P3" s="117">
        <f t="shared" si="0"/>
        <v>7611.9194977322986</v>
      </c>
      <c r="Q3" s="117">
        <f t="shared" si="0"/>
        <v>6630.7018470724561</v>
      </c>
      <c r="R3" s="117">
        <f t="shared" ref="R3:V3" si="1">R4+R7+R9+R19</f>
        <v>7426.7041726202124</v>
      </c>
      <c r="S3" s="117">
        <f t="shared" si="1"/>
        <v>8427.013505942914</v>
      </c>
      <c r="T3" s="117">
        <f t="shared" si="1"/>
        <v>9192.2509889906069</v>
      </c>
      <c r="U3" s="117">
        <f t="shared" si="1"/>
        <v>8156.2984669106918</v>
      </c>
      <c r="V3" s="117">
        <f t="shared" si="1"/>
        <v>7500.0691179682472</v>
      </c>
      <c r="W3" s="117">
        <f t="shared" ref="W3" si="2">W4+W7+W9+W19</f>
        <v>9613.1456378966468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5120.2273188812751</v>
      </c>
      <c r="C4" s="122">
        <f t="shared" si="3"/>
        <v>4944.7382769124933</v>
      </c>
      <c r="D4" s="122">
        <f t="shared" si="3"/>
        <v>5693.7628149680286</v>
      </c>
      <c r="E4" s="122">
        <f t="shared" si="3"/>
        <v>6157.0202712732871</v>
      </c>
      <c r="F4" s="122">
        <f t="shared" si="3"/>
        <v>5417.474466214856</v>
      </c>
      <c r="G4" s="122">
        <f t="shared" si="3"/>
        <v>5732.8298935731427</v>
      </c>
      <c r="H4" s="122">
        <f t="shared" si="3"/>
        <v>6731.4672557765389</v>
      </c>
      <c r="I4" s="122">
        <f t="shared" si="3"/>
        <v>6695.388321301828</v>
      </c>
      <c r="J4" s="122">
        <f t="shared" si="3"/>
        <v>6641.2022810926455</v>
      </c>
      <c r="K4" s="122">
        <f t="shared" si="3"/>
        <v>6008.4325141333602</v>
      </c>
      <c r="L4" s="122">
        <f t="shared" si="3"/>
        <v>7328.0437851624647</v>
      </c>
      <c r="M4" s="122">
        <f t="shared" si="3"/>
        <v>7132.2972701128792</v>
      </c>
      <c r="N4" s="122">
        <f t="shared" si="3"/>
        <v>6936.7399574168749</v>
      </c>
      <c r="O4" s="122">
        <f t="shared" si="3"/>
        <v>7326.5880512345902</v>
      </c>
      <c r="P4" s="122">
        <f t="shared" si="3"/>
        <v>6647.0709484595554</v>
      </c>
      <c r="Q4" s="122">
        <f t="shared" si="3"/>
        <v>5816.610632258331</v>
      </c>
      <c r="R4" s="122">
        <f t="shared" ref="R4:V4" si="4">SUM(R5:R6)</f>
        <v>6549.9210121338292</v>
      </c>
      <c r="S4" s="122">
        <f t="shared" si="4"/>
        <v>7500.7803710754642</v>
      </c>
      <c r="T4" s="122">
        <f t="shared" si="4"/>
        <v>8198.2595896661242</v>
      </c>
      <c r="U4" s="122">
        <f t="shared" si="4"/>
        <v>7207.9190859090222</v>
      </c>
      <c r="V4" s="122">
        <f t="shared" si="4"/>
        <v>6636.6649677691257</v>
      </c>
      <c r="W4" s="122">
        <f t="shared" ref="W4" si="5">SUM(W5:W6)</f>
        <v>8403.3640532940244</v>
      </c>
      <c r="DA4" s="130" t="s">
        <v>2412</v>
      </c>
    </row>
    <row r="5" spans="1:105" ht="12" customHeight="1" x14ac:dyDescent="0.25">
      <c r="A5" s="97" t="s">
        <v>51</v>
      </c>
      <c r="B5" s="98">
        <v>5073.4169855068449</v>
      </c>
      <c r="C5" s="98">
        <v>4900.3675048606929</v>
      </c>
      <c r="D5" s="98">
        <v>5643.7249029162585</v>
      </c>
      <c r="E5" s="98">
        <v>6103.988482533061</v>
      </c>
      <c r="F5" s="98">
        <v>5371.5474689095145</v>
      </c>
      <c r="G5" s="98">
        <v>5684.9933535093123</v>
      </c>
      <c r="H5" s="98">
        <v>6675.8814224751222</v>
      </c>
      <c r="I5" s="98">
        <v>6641.1800964513532</v>
      </c>
      <c r="J5" s="98">
        <v>6587.9971445794836</v>
      </c>
      <c r="K5" s="98">
        <v>5960.9515272132958</v>
      </c>
      <c r="L5" s="98">
        <v>7271.2673105335971</v>
      </c>
      <c r="M5" s="98">
        <v>7077.5601698393957</v>
      </c>
      <c r="N5" s="98">
        <v>6883.9926485900423</v>
      </c>
      <c r="O5" s="98">
        <v>7271.3404774959472</v>
      </c>
      <c r="P5" s="98">
        <v>6597.7420410424611</v>
      </c>
      <c r="Q5" s="98">
        <v>5774.1770684356843</v>
      </c>
      <c r="R5" s="98">
        <v>6502.9448825043601</v>
      </c>
      <c r="S5" s="98">
        <v>7447.6901106395972</v>
      </c>
      <c r="T5" s="98">
        <v>8140.3399444305969</v>
      </c>
      <c r="U5" s="98">
        <v>7157.1150768339749</v>
      </c>
      <c r="V5" s="98">
        <v>6590.5317686036478</v>
      </c>
      <c r="W5" s="98">
        <v>8345.6409642877752</v>
      </c>
      <c r="DA5" s="63" t="s">
        <v>2413</v>
      </c>
    </row>
    <row r="6" spans="1:105" ht="12" customHeight="1" x14ac:dyDescent="0.25">
      <c r="A6" s="97" t="s">
        <v>53</v>
      </c>
      <c r="B6" s="98">
        <v>46.810333374429938</v>
      </c>
      <c r="C6" s="98">
        <v>44.370772051800792</v>
      </c>
      <c r="D6" s="98">
        <v>50.037912051769773</v>
      </c>
      <c r="E6" s="98">
        <v>53.031788740225714</v>
      </c>
      <c r="F6" s="98">
        <v>45.926997305341395</v>
      </c>
      <c r="G6" s="98">
        <v>47.836540063830078</v>
      </c>
      <c r="H6" s="98">
        <v>55.585833301416216</v>
      </c>
      <c r="I6" s="98">
        <v>54.208224850474707</v>
      </c>
      <c r="J6" s="98">
        <v>53.205136513161726</v>
      </c>
      <c r="K6" s="98">
        <v>47.480986920064083</v>
      </c>
      <c r="L6" s="98">
        <v>56.776474628867234</v>
      </c>
      <c r="M6" s="98">
        <v>54.737100273483655</v>
      </c>
      <c r="N6" s="98">
        <v>52.747308826832281</v>
      </c>
      <c r="O6" s="98">
        <v>55.247573738642963</v>
      </c>
      <c r="P6" s="98">
        <v>49.32890741709425</v>
      </c>
      <c r="Q6" s="98">
        <v>42.433563822646214</v>
      </c>
      <c r="R6" s="98">
        <v>46.976129629469526</v>
      </c>
      <c r="S6" s="98">
        <v>53.090260435867513</v>
      </c>
      <c r="T6" s="98">
        <v>57.91964523552641</v>
      </c>
      <c r="U6" s="98">
        <v>50.80400907504773</v>
      </c>
      <c r="V6" s="98">
        <v>46.133199165478139</v>
      </c>
      <c r="W6" s="98">
        <v>57.723089006248884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1.9357193307806445E-2</v>
      </c>
      <c r="C7" s="122">
        <f t="shared" si="6"/>
        <v>1.8513857481305684E-2</v>
      </c>
      <c r="D7" s="122">
        <f t="shared" si="6"/>
        <v>3.0296288657985504E-2</v>
      </c>
      <c r="E7" s="122">
        <f t="shared" si="6"/>
        <v>9.2174923027207978E-2</v>
      </c>
      <c r="F7" s="122">
        <f t="shared" si="6"/>
        <v>0.19571042556902238</v>
      </c>
      <c r="G7" s="122">
        <f t="shared" si="6"/>
        <v>0.37062674692910152</v>
      </c>
      <c r="H7" s="122">
        <f t="shared" si="6"/>
        <v>1.0386172689651585</v>
      </c>
      <c r="I7" s="122">
        <f t="shared" si="6"/>
        <v>1.1520451068395823</v>
      </c>
      <c r="J7" s="122">
        <f t="shared" si="6"/>
        <v>1.3311431917461314</v>
      </c>
      <c r="K7" s="122">
        <f t="shared" si="6"/>
        <v>1.5654350240732695</v>
      </c>
      <c r="L7" s="122">
        <f t="shared" si="6"/>
        <v>4.4467312280714939</v>
      </c>
      <c r="M7" s="122">
        <f t="shared" si="6"/>
        <v>1.8492307995812018</v>
      </c>
      <c r="N7" s="122">
        <f t="shared" si="6"/>
        <v>3.0757660318040383</v>
      </c>
      <c r="O7" s="122">
        <f t="shared" si="6"/>
        <v>2.2738652256866798</v>
      </c>
      <c r="P7" s="122">
        <f t="shared" si="6"/>
        <v>3.5645904425330346</v>
      </c>
      <c r="Q7" s="122">
        <f t="shared" si="6"/>
        <v>2.8099323646270156</v>
      </c>
      <c r="R7" s="122">
        <f t="shared" si="6"/>
        <v>2.0999147783125349</v>
      </c>
      <c r="S7" s="122">
        <f t="shared" si="6"/>
        <v>1.8244487399171636</v>
      </c>
      <c r="T7" s="122">
        <f t="shared" si="6"/>
        <v>2.3765502067040347</v>
      </c>
      <c r="U7" s="122">
        <f t="shared" si="6"/>
        <v>2.2332419411406792</v>
      </c>
      <c r="V7" s="122">
        <f t="shared" si="6"/>
        <v>2.1066978566332391</v>
      </c>
      <c r="W7" s="122">
        <f t="shared" si="6"/>
        <v>3.706133440309896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1.9357193307806445E-2</v>
      </c>
      <c r="C8" s="98">
        <f>IF(RES_hhdet_tes!C8=0,0,RES_hhdet_tes!C8*1000*11630/RES_hhdet_num!C3)</f>
        <v>1.8513857481305684E-2</v>
      </c>
      <c r="D8" s="98">
        <f>IF(RES_hhdet_tes!D8=0,0,RES_hhdet_tes!D8*1000*11630/RES_hhdet_num!D3)</f>
        <v>3.0296288657985504E-2</v>
      </c>
      <c r="E8" s="98">
        <f>IF(RES_hhdet_tes!E8=0,0,RES_hhdet_tes!E8*1000*11630/RES_hhdet_num!E3)</f>
        <v>9.2174923027207978E-2</v>
      </c>
      <c r="F8" s="98">
        <f>IF(RES_hhdet_tes!F8=0,0,RES_hhdet_tes!F8*1000*11630/RES_hhdet_num!F3)</f>
        <v>0.19571042556902238</v>
      </c>
      <c r="G8" s="98">
        <f>IF(RES_hhdet_tes!G8=0,0,RES_hhdet_tes!G8*1000*11630/RES_hhdet_num!G3)</f>
        <v>0.37062674692910152</v>
      </c>
      <c r="H8" s="98">
        <f>IF(RES_hhdet_tes!H8=0,0,RES_hhdet_tes!H8*1000*11630/RES_hhdet_num!H3)</f>
        <v>1.0386172689651585</v>
      </c>
      <c r="I8" s="98">
        <f>IF(RES_hhdet_tes!I8=0,0,RES_hhdet_tes!I8*1000*11630/RES_hhdet_num!I3)</f>
        <v>1.1520451068395823</v>
      </c>
      <c r="J8" s="98">
        <f>IF(RES_hhdet_tes!J8=0,0,RES_hhdet_tes!J8*1000*11630/RES_hhdet_num!J3)</f>
        <v>1.3311431917461314</v>
      </c>
      <c r="K8" s="98">
        <f>IF(RES_hhdet_tes!K8=0,0,RES_hhdet_tes!K8*1000*11630/RES_hhdet_num!K3)</f>
        <v>1.5654350240732695</v>
      </c>
      <c r="L8" s="98">
        <f>IF(RES_hhdet_tes!L8=0,0,RES_hhdet_tes!L8*1000*11630/RES_hhdet_num!L3)</f>
        <v>4.4467312280714939</v>
      </c>
      <c r="M8" s="98">
        <f>IF(RES_hhdet_tes!M8=0,0,RES_hhdet_tes!M8*1000*11630/RES_hhdet_num!M3)</f>
        <v>1.8492307995812018</v>
      </c>
      <c r="N8" s="98">
        <f>IF(RES_hhdet_tes!N8=0,0,RES_hhdet_tes!N8*1000*11630/RES_hhdet_num!N3)</f>
        <v>3.0757660318040383</v>
      </c>
      <c r="O8" s="98">
        <f>IF(RES_hhdet_tes!O8=0,0,RES_hhdet_tes!O8*1000*11630/RES_hhdet_num!O3)</f>
        <v>2.2738652256866798</v>
      </c>
      <c r="P8" s="98">
        <f>IF(RES_hhdet_tes!P8=0,0,RES_hhdet_tes!P8*1000*11630/RES_hhdet_num!P3)</f>
        <v>3.5645904425330346</v>
      </c>
      <c r="Q8" s="98">
        <f>IF(RES_hhdet_tes!Q8=0,0,RES_hhdet_tes!Q8*1000*11630/RES_hhdet_num!Q3)</f>
        <v>2.8099323646270156</v>
      </c>
      <c r="R8" s="98">
        <f>IF(RES_hhdet_tes!R8=0,0,RES_hhdet_tes!R8*1000*11630/RES_hhdet_num!R3)</f>
        <v>2.0999147783125349</v>
      </c>
      <c r="S8" s="98">
        <f>IF(RES_hhdet_tes!S8=0,0,RES_hhdet_tes!S8*1000*11630/RES_hhdet_num!S3)</f>
        <v>1.8244487399171636</v>
      </c>
      <c r="T8" s="98">
        <f>IF(RES_hhdet_tes!T8=0,0,RES_hhdet_tes!T8*1000*11630/RES_hhdet_num!T3)</f>
        <v>2.3765502067040347</v>
      </c>
      <c r="U8" s="98">
        <f>IF(RES_hhdet_tes!U8=0,0,RES_hhdet_tes!U8*1000*11630/RES_hhdet_num!U3)</f>
        <v>2.2332419411406792</v>
      </c>
      <c r="V8" s="98">
        <f>IF(RES_hhdet_tes!V8=0,0,RES_hhdet_tes!V8*1000*11630/RES_hhdet_num!V3)</f>
        <v>2.1066978566332391</v>
      </c>
      <c r="W8" s="98">
        <f>IF(RES_hhdet_tes!W8=0,0,RES_hhdet_tes!W8*1000*11630/RES_hhdet_num!W3)</f>
        <v>3.706133440309896</v>
      </c>
      <c r="DA8" s="63" t="s">
        <v>2416</v>
      </c>
    </row>
    <row r="9" spans="1:105" ht="12" customHeight="1" x14ac:dyDescent="0.25">
      <c r="A9" s="121" t="s">
        <v>55</v>
      </c>
      <c r="B9" s="122">
        <v>286.84396075714074</v>
      </c>
      <c r="C9" s="122">
        <v>273.26957180046242</v>
      </c>
      <c r="D9" s="122">
        <v>295.16392032025158</v>
      </c>
      <c r="E9" s="122">
        <v>340.47492715968883</v>
      </c>
      <c r="F9" s="122">
        <v>341.37204105022391</v>
      </c>
      <c r="G9" s="122">
        <v>369.48186184063371</v>
      </c>
      <c r="H9" s="122">
        <v>439.68845517494634</v>
      </c>
      <c r="I9" s="122">
        <v>434.59743429012946</v>
      </c>
      <c r="J9" s="122">
        <v>458.58960536113131</v>
      </c>
      <c r="K9" s="122">
        <v>431.56263852935024</v>
      </c>
      <c r="L9" s="122">
        <v>484.72364346094395</v>
      </c>
      <c r="M9" s="122">
        <v>536.10693051846977</v>
      </c>
      <c r="N9" s="122">
        <v>535.80380986003331</v>
      </c>
      <c r="O9" s="122">
        <v>551.26229276794072</v>
      </c>
      <c r="P9" s="122">
        <v>530.69498978887168</v>
      </c>
      <c r="Q9" s="122">
        <v>469.02312124690184</v>
      </c>
      <c r="R9" s="122">
        <v>518.81366846122637</v>
      </c>
      <c r="S9" s="122">
        <v>578.83769233108967</v>
      </c>
      <c r="T9" s="122">
        <v>576.61039216252834</v>
      </c>
      <c r="U9" s="122">
        <v>526.63864701969646</v>
      </c>
      <c r="V9" s="122">
        <v>479.25340207721081</v>
      </c>
      <c r="W9" s="122">
        <v>795.53945535218929</v>
      </c>
      <c r="DA9" s="130" t="s">
        <v>2417</v>
      </c>
    </row>
    <row r="10" spans="1:105" ht="12" customHeight="1" x14ac:dyDescent="0.25">
      <c r="A10" s="97" t="s">
        <v>143</v>
      </c>
      <c r="B10" s="98">
        <v>287.77534230147529</v>
      </c>
      <c r="C10" s="98">
        <v>270.01248515605045</v>
      </c>
      <c r="D10" s="98">
        <v>298.61639701296696</v>
      </c>
      <c r="E10" s="98">
        <v>347.67490783857625</v>
      </c>
      <c r="F10" s="98">
        <v>332.37355092140092</v>
      </c>
      <c r="G10" s="98">
        <v>364.31925118749416</v>
      </c>
      <c r="H10" s="98">
        <v>430.51067315922762</v>
      </c>
      <c r="I10" s="98">
        <v>448.76273822817768</v>
      </c>
      <c r="J10" s="98">
        <v>452.25560059464868</v>
      </c>
      <c r="K10" s="98">
        <v>409.34280215126034</v>
      </c>
      <c r="L10" s="98">
        <v>508.2005740686115</v>
      </c>
      <c r="M10" s="98">
        <v>560.53064189342581</v>
      </c>
      <c r="N10" s="98">
        <v>546.79346248926299</v>
      </c>
      <c r="O10" s="98">
        <v>584.55305938408458</v>
      </c>
      <c r="P10" s="98">
        <v>534.63695256072401</v>
      </c>
      <c r="Q10" s="98">
        <v>461.27459103382955</v>
      </c>
      <c r="R10" s="98">
        <v>515.08575922602972</v>
      </c>
      <c r="S10" s="98">
        <v>584.63707093037954</v>
      </c>
      <c r="T10" s="98">
        <v>580.7818087182203</v>
      </c>
      <c r="U10" s="98">
        <v>528.75625123720613</v>
      </c>
      <c r="V10" s="98">
        <v>473.20223903812217</v>
      </c>
      <c r="W10" s="98">
        <v>794.50337708009545</v>
      </c>
      <c r="DA10" s="63" t="s">
        <v>2418</v>
      </c>
    </row>
    <row r="11" spans="1:105" ht="12" customHeight="1" x14ac:dyDescent="0.25">
      <c r="A11" s="97" t="s">
        <v>124</v>
      </c>
      <c r="B11" s="98">
        <v>285.86078899611346</v>
      </c>
      <c r="C11" s="98">
        <v>290.82776084598106</v>
      </c>
      <c r="D11" s="98">
        <v>298.6716195835786</v>
      </c>
      <c r="E11" s="98">
        <v>326.2630918357562</v>
      </c>
      <c r="F11" s="98">
        <v>340.50137824447916</v>
      </c>
      <c r="G11" s="98">
        <v>397.89793104401514</v>
      </c>
      <c r="H11" s="98">
        <v>428.27984457866518</v>
      </c>
      <c r="I11" s="98">
        <v>390.77361734063038</v>
      </c>
      <c r="J11" s="98">
        <v>410.288160179675</v>
      </c>
      <c r="K11" s="98">
        <v>438.17735301851019</v>
      </c>
      <c r="L11" s="98">
        <v>467.79808204990547</v>
      </c>
      <c r="M11" s="98">
        <v>508.04062651814598</v>
      </c>
      <c r="N11" s="98">
        <v>526.14588634758138</v>
      </c>
      <c r="O11" s="98">
        <v>495.54807016417988</v>
      </c>
      <c r="P11" s="98">
        <v>501.49156920030731</v>
      </c>
      <c r="Q11" s="98">
        <v>479.12346261679852</v>
      </c>
      <c r="R11" s="98">
        <v>525.37541789318959</v>
      </c>
      <c r="S11" s="98">
        <v>556.33493871054827</v>
      </c>
      <c r="T11" s="98">
        <v>549.46611316069539</v>
      </c>
      <c r="U11" s="98">
        <v>519.0231254427913</v>
      </c>
      <c r="V11" s="98">
        <v>484.08211541716628</v>
      </c>
      <c r="W11" s="98">
        <v>877.55726659288393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273.59657096240272</v>
      </c>
      <c r="C15" s="101">
        <v>322.02359300087255</v>
      </c>
      <c r="D15" s="101">
        <v>243.77223348377845</v>
      </c>
      <c r="E15" s="101">
        <v>271.87971036852048</v>
      </c>
      <c r="F15" s="101">
        <v>388.17625640469367</v>
      </c>
      <c r="G15" s="101">
        <v>389.09146454184753</v>
      </c>
      <c r="H15" s="101">
        <v>468.52920522216624</v>
      </c>
      <c r="I15" s="101">
        <v>389.58616115040013</v>
      </c>
      <c r="J15" s="101">
        <v>478.9254708591007</v>
      </c>
      <c r="K15" s="101">
        <v>509.76867587848534</v>
      </c>
      <c r="L15" s="101">
        <v>406.41387849829607</v>
      </c>
      <c r="M15" s="101">
        <v>468.63729174396497</v>
      </c>
      <c r="N15" s="101">
        <v>504.29047572759413</v>
      </c>
      <c r="O15" s="101">
        <v>452.38353985885044</v>
      </c>
      <c r="P15" s="101">
        <v>515.69262877851077</v>
      </c>
      <c r="Q15" s="101">
        <v>509.3932329073624</v>
      </c>
      <c r="R15" s="101">
        <v>538.5745330736288</v>
      </c>
      <c r="S15" s="101">
        <v>546.41514575729366</v>
      </c>
      <c r="T15" s="101">
        <v>554.2203381398399</v>
      </c>
      <c r="U15" s="101">
        <v>514.3189532280054</v>
      </c>
      <c r="V15" s="101">
        <v>517.19742684591506</v>
      </c>
      <c r="W15" s="101">
        <v>799.83048175529495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453.88599559638641</v>
      </c>
      <c r="C19" s="122">
        <v>448.29208422931623</v>
      </c>
      <c r="D19" s="122">
        <v>433.14831502558974</v>
      </c>
      <c r="E19" s="122">
        <v>451.45575475789957</v>
      </c>
      <c r="F19" s="122">
        <v>457.53315522567857</v>
      </c>
      <c r="G19" s="122">
        <v>459.49609281830828</v>
      </c>
      <c r="H19" s="122">
        <v>521.53919175574413</v>
      </c>
      <c r="I19" s="122">
        <v>516.31504405355315</v>
      </c>
      <c r="J19" s="122">
        <v>554.93008130123178</v>
      </c>
      <c r="K19" s="122">
        <v>524.52799993363215</v>
      </c>
      <c r="L19" s="122">
        <v>456.66520777464984</v>
      </c>
      <c r="M19" s="122">
        <v>507.76628056058695</v>
      </c>
      <c r="N19" s="122">
        <v>512.36113333379978</v>
      </c>
      <c r="O19" s="122">
        <v>455.10520684800076</v>
      </c>
      <c r="P19" s="122">
        <v>430.58896904133849</v>
      </c>
      <c r="Q19" s="122">
        <v>342.25816120259611</v>
      </c>
      <c r="R19" s="122">
        <v>355.86957724684493</v>
      </c>
      <c r="S19" s="122">
        <v>345.57099379644308</v>
      </c>
      <c r="T19" s="122">
        <v>415.00445695525082</v>
      </c>
      <c r="U19" s="122">
        <v>419.50749204083195</v>
      </c>
      <c r="V19" s="122">
        <v>382.04405026527718</v>
      </c>
      <c r="W19" s="122">
        <v>410.53599581012276</v>
      </c>
      <c r="DA19" s="130" t="s">
        <v>2427</v>
      </c>
    </row>
    <row r="20" spans="1:105" ht="12" customHeight="1" x14ac:dyDescent="0.25">
      <c r="A20" s="97" t="s">
        <v>51</v>
      </c>
      <c r="B20" s="98">
        <v>458.77915333290315</v>
      </c>
      <c r="C20" s="98">
        <v>416.52660829780888</v>
      </c>
      <c r="D20" s="98">
        <v>448.8079718636983</v>
      </c>
      <c r="E20" s="98">
        <v>486.18962306033353</v>
      </c>
      <c r="F20" s="98">
        <v>431.9220748258133</v>
      </c>
      <c r="G20" s="98">
        <v>452.87185970847753</v>
      </c>
      <c r="H20" s="98">
        <v>532.92992521081749</v>
      </c>
      <c r="I20" s="98">
        <v>525.50312838814762</v>
      </c>
      <c r="J20" s="98">
        <v>537.20191848303728</v>
      </c>
      <c r="K20" s="98">
        <v>453.7339558884762</v>
      </c>
      <c r="L20" s="98">
        <v>500.7027018328032</v>
      </c>
      <c r="M20" s="98">
        <v>517.05724726867311</v>
      </c>
      <c r="N20" s="98">
        <v>488.57932763060882</v>
      </c>
      <c r="O20" s="98">
        <v>476.19596655492131</v>
      </c>
      <c r="P20" s="98">
        <v>421.445778629431</v>
      </c>
      <c r="Q20" s="98">
        <v>348.20038039603287</v>
      </c>
      <c r="R20" s="98">
        <v>380.08621159937979</v>
      </c>
      <c r="S20" s="98">
        <v>428.20125600045327</v>
      </c>
      <c r="T20" s="98">
        <v>449.69153403556743</v>
      </c>
      <c r="U20" s="98">
        <v>394.00131084289649</v>
      </c>
      <c r="V20" s="98">
        <v>328.91371714278682</v>
      </c>
      <c r="W20" s="98">
        <v>437.8021598178305</v>
      </c>
      <c r="DA20" s="63" t="s">
        <v>2428</v>
      </c>
    </row>
    <row r="21" spans="1:105" ht="12" customHeight="1" x14ac:dyDescent="0.25">
      <c r="A21" s="97" t="s">
        <v>50</v>
      </c>
      <c r="B21" s="98">
        <v>454.86267211718081</v>
      </c>
      <c r="C21" s="98">
        <v>449.09553403993573</v>
      </c>
      <c r="D21" s="98">
        <v>448.36400817856389</v>
      </c>
      <c r="E21" s="98">
        <v>459.95208561393088</v>
      </c>
      <c r="F21" s="98">
        <v>445.07245339237505</v>
      </c>
      <c r="G21" s="98">
        <v>489.90917833857577</v>
      </c>
      <c r="H21" s="98">
        <v>533.46448088595548</v>
      </c>
      <c r="I21" s="98">
        <v>452.77199251587382</v>
      </c>
      <c r="J21" s="98">
        <v>488.28667601791739</v>
      </c>
      <c r="K21" s="98">
        <v>487.49255301728914</v>
      </c>
      <c r="L21" s="98">
        <v>481.63692142053156</v>
      </c>
      <c r="M21" s="98">
        <v>521.92575918725424</v>
      </c>
      <c r="N21" s="98">
        <v>527.40465838944817</v>
      </c>
      <c r="O21" s="98">
        <v>444.48472015735103</v>
      </c>
      <c r="P21" s="98">
        <v>413.16922144727954</v>
      </c>
      <c r="Q21" s="98">
        <v>337.914855742648</v>
      </c>
      <c r="R21" s="98">
        <v>363.87140874857255</v>
      </c>
      <c r="S21" s="98">
        <v>396.23536855390643</v>
      </c>
      <c r="T21" s="98">
        <v>381.87332058716368</v>
      </c>
      <c r="U21" s="98">
        <v>440.27826438573641</v>
      </c>
      <c r="V21" s="98">
        <v>412.3042892289576</v>
      </c>
      <c r="W21" s="98">
        <v>379.52937725414841</v>
      </c>
      <c r="DA21" s="63" t="s">
        <v>2429</v>
      </c>
    </row>
    <row r="22" spans="1:105" ht="12" customHeight="1" x14ac:dyDescent="0.25">
      <c r="A22" s="109" t="s">
        <v>120</v>
      </c>
      <c r="B22" s="33">
        <v>426.56376430732496</v>
      </c>
      <c r="C22" s="33">
        <v>512.03403743259412</v>
      </c>
      <c r="D22" s="33">
        <v>258.46626537962135</v>
      </c>
      <c r="E22" s="33">
        <v>368.72654187826794</v>
      </c>
      <c r="F22" s="33">
        <v>516.77699248450563</v>
      </c>
      <c r="G22" s="33">
        <v>392.74929685693365</v>
      </c>
      <c r="H22" s="33">
        <v>502.61696520741884</v>
      </c>
      <c r="I22" s="33">
        <v>568.96569788270767</v>
      </c>
      <c r="J22" s="33">
        <v>603.30369406305522</v>
      </c>
      <c r="K22" s="33">
        <v>568.69275074493351</v>
      </c>
      <c r="L22" s="33">
        <v>420.01281236092973</v>
      </c>
      <c r="M22" s="33">
        <v>488.2395962457984</v>
      </c>
      <c r="N22" s="33">
        <v>502.26498752133853</v>
      </c>
      <c r="O22" s="33">
        <v>460.42244344598396</v>
      </c>
      <c r="P22" s="33">
        <v>458.59033302656655</v>
      </c>
      <c r="Q22" s="33">
        <v>345.93664792958123</v>
      </c>
      <c r="R22" s="33">
        <v>327.86294437130488</v>
      </c>
      <c r="S22" s="33">
        <v>211.81357029564529</v>
      </c>
      <c r="T22" s="33">
        <v>448.19805105070395</v>
      </c>
      <c r="U22" s="33">
        <v>403.19873819545802</v>
      </c>
      <c r="V22" s="33">
        <v>370.49073879290302</v>
      </c>
      <c r="W22" s="33">
        <v>436.55822023089706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5809.0324914862949</v>
      </c>
      <c r="C24" s="117">
        <f t="shared" si="7"/>
        <v>6106.4914585784109</v>
      </c>
      <c r="D24" s="117">
        <f t="shared" si="7"/>
        <v>6354.3529891248136</v>
      </c>
      <c r="E24" s="117">
        <f t="shared" si="7"/>
        <v>6567.1098630028146</v>
      </c>
      <c r="F24" s="117">
        <f t="shared" si="7"/>
        <v>6488.7000525059893</v>
      </c>
      <c r="G24" s="117">
        <f t="shared" si="7"/>
        <v>7190.6010732594905</v>
      </c>
      <c r="H24" s="117">
        <f t="shared" si="7"/>
        <v>7524.0539836003463</v>
      </c>
      <c r="I24" s="117">
        <f t="shared" si="7"/>
        <v>6348.4143416090255</v>
      </c>
      <c r="J24" s="117">
        <f t="shared" si="7"/>
        <v>6175.8402031445321</v>
      </c>
      <c r="K24" s="117">
        <f t="shared" si="7"/>
        <v>6518.8405107947274</v>
      </c>
      <c r="L24" s="117">
        <f t="shared" si="7"/>
        <v>7328.1548629920662</v>
      </c>
      <c r="M24" s="117">
        <f t="shared" si="7"/>
        <v>8090.1602577473159</v>
      </c>
      <c r="N24" s="117">
        <f t="shared" si="7"/>
        <v>8436.4946779901602</v>
      </c>
      <c r="O24" s="117">
        <f t="shared" si="7"/>
        <v>7885.4126053662094</v>
      </c>
      <c r="P24" s="117">
        <f t="shared" si="7"/>
        <v>7450.3906719970055</v>
      </c>
      <c r="Q24" s="117">
        <f t="shared" si="7"/>
        <v>6809.1219544578926</v>
      </c>
      <c r="R24" s="117">
        <f t="shared" ref="R24:V24" si="8">R25+R28+R30+R39</f>
        <v>7831.2361532156719</v>
      </c>
      <c r="S24" s="117">
        <f t="shared" si="8"/>
        <v>8712.8119923677041</v>
      </c>
      <c r="T24" s="117">
        <f t="shared" si="8"/>
        <v>7517.9290098317588</v>
      </c>
      <c r="U24" s="117">
        <f t="shared" si="8"/>
        <v>8315.076945268027</v>
      </c>
      <c r="V24" s="117">
        <f t="shared" si="8"/>
        <v>8294.7082097260936</v>
      </c>
      <c r="W24" s="117">
        <f t="shared" ref="W24" si="9">W25+W28+W30+W39</f>
        <v>9105.135270462215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5081.7902524698738</v>
      </c>
      <c r="C25" s="122">
        <f t="shared" si="10"/>
        <v>5332.7547743969672</v>
      </c>
      <c r="D25" s="122">
        <f t="shared" si="10"/>
        <v>5674.2676011933363</v>
      </c>
      <c r="E25" s="122">
        <f t="shared" si="10"/>
        <v>5843.0616593534996</v>
      </c>
      <c r="F25" s="122">
        <f t="shared" si="10"/>
        <v>5644.3987342881856</v>
      </c>
      <c r="G25" s="122">
        <f t="shared" si="10"/>
        <v>6332.5280960714226</v>
      </c>
      <c r="H25" s="122">
        <f t="shared" si="10"/>
        <v>6531.6818324268334</v>
      </c>
      <c r="I25" s="122">
        <f t="shared" si="10"/>
        <v>5455.2088710471871</v>
      </c>
      <c r="J25" s="122">
        <f t="shared" si="10"/>
        <v>5149.5663151393874</v>
      </c>
      <c r="K25" s="122">
        <f t="shared" si="10"/>
        <v>5479.7997651820688</v>
      </c>
      <c r="L25" s="122">
        <f t="shared" si="10"/>
        <v>6464.2453782793273</v>
      </c>
      <c r="M25" s="122">
        <f t="shared" si="10"/>
        <v>7110.9049785119023</v>
      </c>
      <c r="N25" s="122">
        <f t="shared" si="10"/>
        <v>7411.3995902596962</v>
      </c>
      <c r="O25" s="122">
        <f t="shared" si="10"/>
        <v>6978.6110571290856</v>
      </c>
      <c r="P25" s="122">
        <f t="shared" si="10"/>
        <v>6497.9335656264666</v>
      </c>
      <c r="Q25" s="122">
        <f t="shared" si="10"/>
        <v>5954.3346750842893</v>
      </c>
      <c r="R25" s="122">
        <f t="shared" ref="R25:V25" si="11">SUM(R26:R27)</f>
        <v>6938.2218062178072</v>
      </c>
      <c r="S25" s="122">
        <f t="shared" si="11"/>
        <v>7836.6554223901785</v>
      </c>
      <c r="T25" s="122">
        <f t="shared" si="11"/>
        <v>6548.9466633919646</v>
      </c>
      <c r="U25" s="122">
        <f t="shared" si="11"/>
        <v>7369.4101607941393</v>
      </c>
      <c r="V25" s="122">
        <f t="shared" si="11"/>
        <v>7378.2836940605657</v>
      </c>
      <c r="W25" s="122">
        <f t="shared" ref="W25" si="12">SUM(W26:W27)</f>
        <v>7882.4205292482493</v>
      </c>
      <c r="DA25" s="130" t="s">
        <v>2432</v>
      </c>
    </row>
    <row r="26" spans="1:105" ht="12" customHeight="1" x14ac:dyDescent="0.25">
      <c r="A26" s="97" t="s">
        <v>74</v>
      </c>
      <c r="B26" s="98">
        <v>4967.2141439590159</v>
      </c>
      <c r="C26" s="98">
        <v>5214.7121959910828</v>
      </c>
      <c r="D26" s="98">
        <v>5551.2231489541837</v>
      </c>
      <c r="E26" s="98">
        <v>5718.8475027126087</v>
      </c>
      <c r="F26" s="98">
        <v>5526.2739434443138</v>
      </c>
      <c r="G26" s="98">
        <v>6202.0595744467919</v>
      </c>
      <c r="H26" s="98">
        <v>6398.4913769088489</v>
      </c>
      <c r="I26" s="98">
        <v>5346.1155216479747</v>
      </c>
      <c r="J26" s="98">
        <v>5047.6532918895737</v>
      </c>
      <c r="K26" s="98">
        <v>5372.8091777201907</v>
      </c>
      <c r="L26" s="98">
        <v>6340.4740504332476</v>
      </c>
      <c r="M26" s="98">
        <v>6976.025376162288</v>
      </c>
      <c r="N26" s="98">
        <v>7272.0968776462487</v>
      </c>
      <c r="O26" s="98">
        <v>6848.5235205282979</v>
      </c>
      <c r="P26" s="98">
        <v>6378.7054387641456</v>
      </c>
      <c r="Q26" s="98">
        <v>5846.9144256250329</v>
      </c>
      <c r="R26" s="98">
        <v>6815.1433157686961</v>
      </c>
      <c r="S26" s="98">
        <v>7699.4432659602726</v>
      </c>
      <c r="T26" s="98">
        <v>6434.4909298259145</v>
      </c>
      <c r="U26" s="98">
        <v>7240.9130607404468</v>
      </c>
      <c r="V26" s="98">
        <v>7251.3858803523899</v>
      </c>
      <c r="W26" s="98">
        <v>7748.4392536895057</v>
      </c>
      <c r="DA26" s="63" t="s">
        <v>2433</v>
      </c>
    </row>
    <row r="27" spans="1:105" ht="12" customHeight="1" x14ac:dyDescent="0.25">
      <c r="A27" s="97" t="s">
        <v>53</v>
      </c>
      <c r="B27" s="98">
        <v>114.57610851085811</v>
      </c>
      <c r="C27" s="98">
        <v>118.04257840588404</v>
      </c>
      <c r="D27" s="98">
        <v>123.04445223915243</v>
      </c>
      <c r="E27" s="98">
        <v>124.21415664089098</v>
      </c>
      <c r="F27" s="98">
        <v>118.12479084387149</v>
      </c>
      <c r="G27" s="98">
        <v>130.46852162463082</v>
      </c>
      <c r="H27" s="98">
        <v>133.1904555179843</v>
      </c>
      <c r="I27" s="98">
        <v>109.09334939921288</v>
      </c>
      <c r="J27" s="98">
        <v>101.91302324981397</v>
      </c>
      <c r="K27" s="98">
        <v>106.99058746187842</v>
      </c>
      <c r="L27" s="98">
        <v>123.77132784607979</v>
      </c>
      <c r="M27" s="98">
        <v>134.879602349614</v>
      </c>
      <c r="N27" s="98">
        <v>139.30271261344754</v>
      </c>
      <c r="O27" s="98">
        <v>130.08753660078793</v>
      </c>
      <c r="P27" s="98">
        <v>119.22812686232118</v>
      </c>
      <c r="Q27" s="98">
        <v>107.420249459256</v>
      </c>
      <c r="R27" s="98">
        <v>123.0784904491108</v>
      </c>
      <c r="S27" s="98">
        <v>137.21215642990592</v>
      </c>
      <c r="T27" s="98">
        <v>114.4557335660501</v>
      </c>
      <c r="U27" s="98">
        <v>128.49710005369209</v>
      </c>
      <c r="V27" s="98">
        <v>126.8978137081762</v>
      </c>
      <c r="W27" s="98">
        <v>133.98127555874382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1.9353538248647117E-2</v>
      </c>
      <c r="C28" s="122">
        <f t="shared" si="13"/>
        <v>2.6208471489458006E-2</v>
      </c>
      <c r="D28" s="122">
        <f t="shared" si="13"/>
        <v>3.8598096919538118E-2</v>
      </c>
      <c r="E28" s="122">
        <f t="shared" si="13"/>
        <v>5.2280092650326293E-2</v>
      </c>
      <c r="F28" s="122">
        <f t="shared" si="13"/>
        <v>5.5897052858687832E-2</v>
      </c>
      <c r="G28" s="122">
        <f t="shared" si="13"/>
        <v>9.1556480986765956E-2</v>
      </c>
      <c r="H28" s="122">
        <f t="shared" si="13"/>
        <v>0.1669383986261081</v>
      </c>
      <c r="I28" s="122">
        <f t="shared" si="13"/>
        <v>0.13037237768134805</v>
      </c>
      <c r="J28" s="122">
        <f t="shared" si="13"/>
        <v>0.25531475633306877</v>
      </c>
      <c r="K28" s="122">
        <f t="shared" si="13"/>
        <v>0.58040512720023174</v>
      </c>
      <c r="L28" s="122">
        <f t="shared" si="13"/>
        <v>2.5221950100464618</v>
      </c>
      <c r="M28" s="122">
        <f t="shared" si="13"/>
        <v>1.3309701973095727</v>
      </c>
      <c r="N28" s="122">
        <f t="shared" si="13"/>
        <v>2.827437574605749</v>
      </c>
      <c r="O28" s="122">
        <f t="shared" si="13"/>
        <v>2.6079113856173417</v>
      </c>
      <c r="P28" s="122">
        <f t="shared" si="13"/>
        <v>5.0158566332725147</v>
      </c>
      <c r="Q28" s="122">
        <f t="shared" si="13"/>
        <v>4.4133571447474615</v>
      </c>
      <c r="R28" s="122">
        <f t="shared" si="13"/>
        <v>3.3460054233650829</v>
      </c>
      <c r="S28" s="122">
        <f t="shared" si="13"/>
        <v>2.729189229178389</v>
      </c>
      <c r="T28" s="122">
        <f t="shared" si="13"/>
        <v>3.3060808892467604</v>
      </c>
      <c r="U28" s="122">
        <f t="shared" si="13"/>
        <v>1.9735967148390579</v>
      </c>
      <c r="V28" s="122">
        <f t="shared" si="13"/>
        <v>1.0028757861378021</v>
      </c>
      <c r="W28" s="122">
        <f t="shared" si="13"/>
        <v>0.75163108683304192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1.9353538248647117E-2</v>
      </c>
      <c r="C29" s="98">
        <f>IF(RES_hhdet_tes!C29=0,0,RES_hhdet_tes!C29*1000*11630/RES_hhdet_num!C24)</f>
        <v>2.6208471489458006E-2</v>
      </c>
      <c r="D29" s="98">
        <f>IF(RES_hhdet_tes!D29=0,0,RES_hhdet_tes!D29*1000*11630/RES_hhdet_num!D24)</f>
        <v>3.8598096919538118E-2</v>
      </c>
      <c r="E29" s="98">
        <f>IF(RES_hhdet_tes!E29=0,0,RES_hhdet_tes!E29*1000*11630/RES_hhdet_num!E24)</f>
        <v>5.2280092650326293E-2</v>
      </c>
      <c r="F29" s="98">
        <f>IF(RES_hhdet_tes!F29=0,0,RES_hhdet_tes!F29*1000*11630/RES_hhdet_num!F24)</f>
        <v>5.5897052858687832E-2</v>
      </c>
      <c r="G29" s="98">
        <f>IF(RES_hhdet_tes!G29=0,0,RES_hhdet_tes!G29*1000*11630/RES_hhdet_num!G24)</f>
        <v>9.1556480986765956E-2</v>
      </c>
      <c r="H29" s="98">
        <f>IF(RES_hhdet_tes!H29=0,0,RES_hhdet_tes!H29*1000*11630/RES_hhdet_num!H24)</f>
        <v>0.1669383986261081</v>
      </c>
      <c r="I29" s="98">
        <f>IF(RES_hhdet_tes!I29=0,0,RES_hhdet_tes!I29*1000*11630/RES_hhdet_num!I24)</f>
        <v>0.13037237768134805</v>
      </c>
      <c r="J29" s="98">
        <f>IF(RES_hhdet_tes!J29=0,0,RES_hhdet_tes!J29*1000*11630/RES_hhdet_num!J24)</f>
        <v>0.25531475633306877</v>
      </c>
      <c r="K29" s="98">
        <f>IF(RES_hhdet_tes!K29=0,0,RES_hhdet_tes!K29*1000*11630/RES_hhdet_num!K24)</f>
        <v>0.58040512720023174</v>
      </c>
      <c r="L29" s="98">
        <f>IF(RES_hhdet_tes!L29=0,0,RES_hhdet_tes!L29*1000*11630/RES_hhdet_num!L24)</f>
        <v>2.5221950100464618</v>
      </c>
      <c r="M29" s="98">
        <f>IF(RES_hhdet_tes!M29=0,0,RES_hhdet_tes!M29*1000*11630/RES_hhdet_num!M24)</f>
        <v>1.3309701973095727</v>
      </c>
      <c r="N29" s="98">
        <f>IF(RES_hhdet_tes!N29=0,0,RES_hhdet_tes!N29*1000*11630/RES_hhdet_num!N24)</f>
        <v>2.827437574605749</v>
      </c>
      <c r="O29" s="98">
        <f>IF(RES_hhdet_tes!O29=0,0,RES_hhdet_tes!O29*1000*11630/RES_hhdet_num!O24)</f>
        <v>2.6079113856173417</v>
      </c>
      <c r="P29" s="98">
        <f>IF(RES_hhdet_tes!P29=0,0,RES_hhdet_tes!P29*1000*11630/RES_hhdet_num!P24)</f>
        <v>5.0158566332725147</v>
      </c>
      <c r="Q29" s="98">
        <f>IF(RES_hhdet_tes!Q29=0,0,RES_hhdet_tes!Q29*1000*11630/RES_hhdet_num!Q24)</f>
        <v>4.4133571447474615</v>
      </c>
      <c r="R29" s="98">
        <f>IF(RES_hhdet_tes!R29=0,0,RES_hhdet_tes!R29*1000*11630/RES_hhdet_num!R24)</f>
        <v>3.3460054233650829</v>
      </c>
      <c r="S29" s="98">
        <f>IF(RES_hhdet_tes!S29=0,0,RES_hhdet_tes!S29*1000*11630/RES_hhdet_num!S24)</f>
        <v>2.729189229178389</v>
      </c>
      <c r="T29" s="98">
        <f>IF(RES_hhdet_tes!T29=0,0,RES_hhdet_tes!T29*1000*11630/RES_hhdet_num!T24)</f>
        <v>3.3060808892467604</v>
      </c>
      <c r="U29" s="98">
        <f>IF(RES_hhdet_tes!U29=0,0,RES_hhdet_tes!U29*1000*11630/RES_hhdet_num!U24)</f>
        <v>1.9735967148390579</v>
      </c>
      <c r="V29" s="98">
        <f>IF(RES_hhdet_tes!V29=0,0,RES_hhdet_tes!V29*1000*11630/RES_hhdet_num!V24)</f>
        <v>1.0028757861378021</v>
      </c>
      <c r="W29" s="98">
        <f>IF(RES_hhdet_tes!W29=0,0,RES_hhdet_tes!W29*1000*11630/RES_hhdet_num!W24)</f>
        <v>0.75163108683304192</v>
      </c>
      <c r="DA29" s="63" t="s">
        <v>2436</v>
      </c>
    </row>
    <row r="30" spans="1:105" ht="12" customHeight="1" x14ac:dyDescent="0.25">
      <c r="A30" s="121" t="s">
        <v>55</v>
      </c>
      <c r="B30" s="122">
        <v>274.0059957638303</v>
      </c>
      <c r="C30" s="122">
        <v>320.97827930141358</v>
      </c>
      <c r="D30" s="122">
        <v>245.70392726326693</v>
      </c>
      <c r="E30" s="122">
        <v>273.85085674460197</v>
      </c>
      <c r="F30" s="122">
        <v>387.63322792989192</v>
      </c>
      <c r="G30" s="122">
        <v>390.31414604308878</v>
      </c>
      <c r="H30" s="122">
        <v>469.56109123463364</v>
      </c>
      <c r="I30" s="122">
        <v>391.18238472691974</v>
      </c>
      <c r="J30" s="122">
        <v>480.02822358494581</v>
      </c>
      <c r="K30" s="122">
        <v>510.53187155758172</v>
      </c>
      <c r="L30" s="122">
        <v>408.43306050836657</v>
      </c>
      <c r="M30" s="122">
        <v>470.4412643290575</v>
      </c>
      <c r="N30" s="122">
        <v>505.44300769159844</v>
      </c>
      <c r="O30" s="122">
        <v>453.26102050760846</v>
      </c>
      <c r="P30" s="122">
        <v>516.0602222152371</v>
      </c>
      <c r="Q30" s="122">
        <v>509.40570648060401</v>
      </c>
      <c r="R30" s="122">
        <v>539.03764939781627</v>
      </c>
      <c r="S30" s="122">
        <v>547.86630166187661</v>
      </c>
      <c r="T30" s="122">
        <v>558.23766150048789</v>
      </c>
      <c r="U30" s="122">
        <v>518.93484608532845</v>
      </c>
      <c r="V30" s="122">
        <v>522.48456611387792</v>
      </c>
      <c r="W30" s="122">
        <v>814.35749543707698</v>
      </c>
      <c r="DA30" s="130" t="s">
        <v>2437</v>
      </c>
    </row>
    <row r="31" spans="1:105" ht="12" customHeight="1" x14ac:dyDescent="0.25">
      <c r="A31" s="97" t="s">
        <v>141</v>
      </c>
      <c r="B31" s="98">
        <v>285.8607889961134</v>
      </c>
      <c r="C31" s="98">
        <v>290.84368558735207</v>
      </c>
      <c r="D31" s="98">
        <v>298.76705789866793</v>
      </c>
      <c r="E31" s="98">
        <v>326.4847511108556</v>
      </c>
      <c r="F31" s="98">
        <v>340.84396288761735</v>
      </c>
      <c r="G31" s="98">
        <v>398.61487827801238</v>
      </c>
      <c r="H31" s="98">
        <v>429.56245357660174</v>
      </c>
      <c r="I31" s="98">
        <v>392.1381947786366</v>
      </c>
      <c r="J31" s="98">
        <v>412.01777854734291</v>
      </c>
      <c r="K31" s="98">
        <v>439.44039012956097</v>
      </c>
      <c r="L31" s="98">
        <v>469.40274565148758</v>
      </c>
      <c r="M31" s="98">
        <v>509.39976315465282</v>
      </c>
      <c r="N31" s="98">
        <v>527.00101484542961</v>
      </c>
      <c r="O31" s="98">
        <v>496.47545940952477</v>
      </c>
      <c r="P31" s="98">
        <v>502.55985967463289</v>
      </c>
      <c r="Q31" s="98">
        <v>479.99189217165292</v>
      </c>
      <c r="R31" s="98">
        <v>526.16423566690821</v>
      </c>
      <c r="S31" s="98">
        <v>557.88634704436754</v>
      </c>
      <c r="T31" s="98">
        <v>554.78320335492788</v>
      </c>
      <c r="U31" s="98">
        <v>525.74085038269925</v>
      </c>
      <c r="V31" s="98">
        <v>490.42965906859604</v>
      </c>
      <c r="W31" s="98">
        <v>893.02800478095935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273.59657096240272</v>
      </c>
      <c r="C35" s="101">
        <v>322.04060905269893</v>
      </c>
      <c r="D35" s="101">
        <v>243.8628711878435</v>
      </c>
      <c r="E35" s="101">
        <v>272.18023410557436</v>
      </c>
      <c r="F35" s="101">
        <v>388.94591676466746</v>
      </c>
      <c r="G35" s="101">
        <v>390.11697064323477</v>
      </c>
      <c r="H35" s="101">
        <v>470.30359246406192</v>
      </c>
      <c r="I35" s="101">
        <v>391.16822655678538</v>
      </c>
      <c r="J35" s="101">
        <v>480.80637512999851</v>
      </c>
      <c r="K35" s="101">
        <v>511.42597325439516</v>
      </c>
      <c r="L35" s="101">
        <v>407.74105093983644</v>
      </c>
      <c r="M35" s="101">
        <v>469.96702818997539</v>
      </c>
      <c r="N35" s="101">
        <v>505.19692650450145</v>
      </c>
      <c r="O35" s="101">
        <v>452.75486848501561</v>
      </c>
      <c r="P35" s="101">
        <v>516.2185569259583</v>
      </c>
      <c r="Q35" s="101">
        <v>509.73806596432098</v>
      </c>
      <c r="R35" s="101">
        <v>539.15098077119751</v>
      </c>
      <c r="S35" s="101">
        <v>547.78539181815904</v>
      </c>
      <c r="T35" s="101">
        <v>558.26914097519557</v>
      </c>
      <c r="U35" s="101">
        <v>518.86900388489562</v>
      </c>
      <c r="V35" s="101">
        <v>522.84784352777478</v>
      </c>
      <c r="W35" s="101">
        <v>813.35994430995004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2445</v>
      </c>
    </row>
    <row r="39" spans="1:105" ht="12" customHeight="1" x14ac:dyDescent="0.25">
      <c r="A39" s="121" t="s">
        <v>54</v>
      </c>
      <c r="B39" s="122">
        <v>453.21688971434168</v>
      </c>
      <c r="C39" s="122">
        <v>452.7321964085408</v>
      </c>
      <c r="D39" s="122">
        <v>434.3428625712906</v>
      </c>
      <c r="E39" s="122">
        <v>450.14506681206245</v>
      </c>
      <c r="F39" s="122">
        <v>456.61219323505253</v>
      </c>
      <c r="G39" s="122">
        <v>467.66727466399232</v>
      </c>
      <c r="H39" s="122">
        <v>522.64412154025331</v>
      </c>
      <c r="I39" s="122">
        <v>501.89271345723745</v>
      </c>
      <c r="J39" s="122">
        <v>545.99034966386603</v>
      </c>
      <c r="K39" s="122">
        <v>527.92846892787793</v>
      </c>
      <c r="L39" s="122">
        <v>452.95422919432548</v>
      </c>
      <c r="M39" s="122">
        <v>507.48304470904748</v>
      </c>
      <c r="N39" s="122">
        <v>516.82464246425991</v>
      </c>
      <c r="O39" s="122">
        <v>450.93261634389796</v>
      </c>
      <c r="P39" s="122">
        <v>431.38102752202855</v>
      </c>
      <c r="Q39" s="122">
        <v>340.96821574825213</v>
      </c>
      <c r="R39" s="122">
        <v>350.63069217668334</v>
      </c>
      <c r="S39" s="122">
        <v>325.56107908647016</v>
      </c>
      <c r="T39" s="122">
        <v>407.4386040500591</v>
      </c>
      <c r="U39" s="122">
        <v>424.75834167371977</v>
      </c>
      <c r="V39" s="122">
        <v>392.9370737655122</v>
      </c>
      <c r="W39" s="122">
        <v>407.60561469005575</v>
      </c>
      <c r="DA39" s="130" t="s">
        <v>2446</v>
      </c>
    </row>
    <row r="40" spans="1:105" ht="12" customHeight="1" x14ac:dyDescent="0.25">
      <c r="A40" s="97" t="s">
        <v>50</v>
      </c>
      <c r="B40" s="98">
        <v>454.86267211718069</v>
      </c>
      <c r="C40" s="98">
        <v>449.09553403993573</v>
      </c>
      <c r="D40" s="98">
        <v>448.36400817856378</v>
      </c>
      <c r="E40" s="98">
        <v>459.95208561393093</v>
      </c>
      <c r="F40" s="98">
        <v>445.07245339237517</v>
      </c>
      <c r="G40" s="98">
        <v>489.90917833857571</v>
      </c>
      <c r="H40" s="98">
        <v>533.46448088595514</v>
      </c>
      <c r="I40" s="98">
        <v>452.77199251587388</v>
      </c>
      <c r="J40" s="98">
        <v>488.28667601791773</v>
      </c>
      <c r="K40" s="98">
        <v>487.49255301728874</v>
      </c>
      <c r="L40" s="98">
        <v>481.63692142053105</v>
      </c>
      <c r="M40" s="98">
        <v>521.92575918725424</v>
      </c>
      <c r="N40" s="98">
        <v>527.4046583894492</v>
      </c>
      <c r="O40" s="98">
        <v>444.48472015735132</v>
      </c>
      <c r="P40" s="98">
        <v>413.16922144727823</v>
      </c>
      <c r="Q40" s="98">
        <v>337.91485574264834</v>
      </c>
      <c r="R40" s="98">
        <v>363.87140874857073</v>
      </c>
      <c r="S40" s="98">
        <v>396.23536855390705</v>
      </c>
      <c r="T40" s="98">
        <v>381.87332058716436</v>
      </c>
      <c r="U40" s="98">
        <v>440.27826438573715</v>
      </c>
      <c r="V40" s="98">
        <v>412.30428922895777</v>
      </c>
      <c r="W40" s="98">
        <v>379.52937725414853</v>
      </c>
      <c r="DA40" s="63" t="s">
        <v>2447</v>
      </c>
    </row>
    <row r="41" spans="1:105" ht="12" customHeight="1" x14ac:dyDescent="0.25">
      <c r="A41" s="109" t="s">
        <v>120</v>
      </c>
      <c r="B41" s="33">
        <v>426.5637643073249</v>
      </c>
      <c r="C41" s="33">
        <v>512.03403743259412</v>
      </c>
      <c r="D41" s="33">
        <v>258.46626537962135</v>
      </c>
      <c r="E41" s="33">
        <v>368.72654187826794</v>
      </c>
      <c r="F41" s="33">
        <v>516.77699248450563</v>
      </c>
      <c r="G41" s="33">
        <v>392.74929685693388</v>
      </c>
      <c r="H41" s="33">
        <v>502.61696520741896</v>
      </c>
      <c r="I41" s="33">
        <v>568.96569788270847</v>
      </c>
      <c r="J41" s="33">
        <v>603.30369406305476</v>
      </c>
      <c r="K41" s="33">
        <v>568.69275074493362</v>
      </c>
      <c r="L41" s="33">
        <v>420.01281236092944</v>
      </c>
      <c r="M41" s="33">
        <v>488.23959624579862</v>
      </c>
      <c r="N41" s="33">
        <v>502.26498752133887</v>
      </c>
      <c r="O41" s="33">
        <v>460.42244344598458</v>
      </c>
      <c r="P41" s="33">
        <v>458.59033302656604</v>
      </c>
      <c r="Q41" s="33">
        <v>345.93664792958191</v>
      </c>
      <c r="R41" s="33">
        <v>327.86294437130204</v>
      </c>
      <c r="S41" s="33">
        <v>211.81357029564475</v>
      </c>
      <c r="T41" s="33">
        <v>448.19805105070361</v>
      </c>
      <c r="U41" s="33">
        <v>403.19873819545944</v>
      </c>
      <c r="V41" s="33">
        <v>370.49073879290137</v>
      </c>
      <c r="W41" s="33">
        <v>436.55822023089888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9860.7772513272357</v>
      </c>
      <c r="H43" s="117">
        <f t="shared" si="14"/>
        <v>7293.6363051117232</v>
      </c>
      <c r="I43" s="117">
        <f t="shared" si="14"/>
        <v>5463.4084772625893</v>
      </c>
      <c r="J43" s="117">
        <f t="shared" si="14"/>
        <v>6496.8596214217714</v>
      </c>
      <c r="K43" s="117">
        <f t="shared" si="14"/>
        <v>6106.3824402939481</v>
      </c>
      <c r="L43" s="117">
        <f t="shared" si="14"/>
        <v>8522.0320587391652</v>
      </c>
      <c r="M43" s="117">
        <f t="shared" si="14"/>
        <v>7624.9825455351256</v>
      </c>
      <c r="N43" s="117">
        <f t="shared" si="14"/>
        <v>9681.6072785636807</v>
      </c>
      <c r="O43" s="117">
        <f t="shared" si="14"/>
        <v>7499.6480158112663</v>
      </c>
      <c r="P43" s="117">
        <f t="shared" si="14"/>
        <v>7710.8061725907246</v>
      </c>
      <c r="Q43" s="117">
        <f t="shared" si="14"/>
        <v>5924.6266724973566</v>
      </c>
      <c r="R43" s="117">
        <f t="shared" ref="R43:V43" si="15">R44+R47+R49+R58</f>
        <v>7578.3140633977055</v>
      </c>
      <c r="S43" s="117">
        <f t="shared" si="15"/>
        <v>8486.2616797022747</v>
      </c>
      <c r="T43" s="117">
        <f t="shared" si="15"/>
        <v>8904.0582241197844</v>
      </c>
      <c r="U43" s="117">
        <f t="shared" si="15"/>
        <v>8201.1537155487295</v>
      </c>
      <c r="V43" s="117">
        <f t="shared" si="15"/>
        <v>8255.0235201765827</v>
      </c>
      <c r="W43" s="117">
        <f t="shared" ref="W43" si="16">W44+W47+W49+W58</f>
        <v>9469.8765014058627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8861.7223438854162</v>
      </c>
      <c r="H44" s="122">
        <f t="shared" si="17"/>
        <v>6348.4200991371472</v>
      </c>
      <c r="I44" s="122">
        <f t="shared" si="17"/>
        <v>4627.3616763966129</v>
      </c>
      <c r="J44" s="122">
        <f t="shared" si="17"/>
        <v>5530.9194270143189</v>
      </c>
      <c r="K44" s="122">
        <f t="shared" si="17"/>
        <v>5204.9546830905247</v>
      </c>
      <c r="L44" s="122">
        <f t="shared" si="17"/>
        <v>7572.8888829950856</v>
      </c>
      <c r="M44" s="122">
        <f t="shared" si="17"/>
        <v>6640.9965669586363</v>
      </c>
      <c r="N44" s="122">
        <f t="shared" si="17"/>
        <v>8544.9702995193838</v>
      </c>
      <c r="O44" s="122">
        <f t="shared" si="17"/>
        <v>6578.8374633427866</v>
      </c>
      <c r="P44" s="122">
        <f t="shared" si="17"/>
        <v>6748.5687796256479</v>
      </c>
      <c r="Q44" s="122">
        <f t="shared" si="17"/>
        <v>5169.167865034924</v>
      </c>
      <c r="R44" s="122">
        <f t="shared" ref="R44:V44" si="18">SUM(R45:R46)</f>
        <v>6699.031122575474</v>
      </c>
      <c r="S44" s="122">
        <f t="shared" si="18"/>
        <v>7574.9775178504788</v>
      </c>
      <c r="T44" s="122">
        <f t="shared" si="18"/>
        <v>7919.9781939392533</v>
      </c>
      <c r="U44" s="122">
        <f t="shared" si="18"/>
        <v>7251.095670359553</v>
      </c>
      <c r="V44" s="122">
        <f t="shared" si="18"/>
        <v>7346.7522834227484</v>
      </c>
      <c r="W44" s="122">
        <f t="shared" ref="W44" si="19">SUM(W45:W46)</f>
        <v>8256.1192042115836</v>
      </c>
      <c r="DA44" s="130" t="s">
        <v>2450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8679.1450547341919</v>
      </c>
      <c r="H45" s="98">
        <v>6218.9666158664468</v>
      </c>
      <c r="I45" s="98">
        <v>4534.8236276999078</v>
      </c>
      <c r="J45" s="98">
        <v>5421.4591956738668</v>
      </c>
      <c r="K45" s="98">
        <v>5103.3303203182459</v>
      </c>
      <c r="L45" s="98">
        <v>7427.8902856601853</v>
      </c>
      <c r="M45" s="98">
        <v>6515.0301844991163</v>
      </c>
      <c r="N45" s="98">
        <v>8384.361290731249</v>
      </c>
      <c r="O45" s="98">
        <v>6456.2020632184367</v>
      </c>
      <c r="P45" s="98">
        <v>6624.7418419584683</v>
      </c>
      <c r="Q45" s="98">
        <v>5075.9125591344437</v>
      </c>
      <c r="R45" s="98">
        <v>6580.1956830253421</v>
      </c>
      <c r="S45" s="98">
        <v>7442.3470850815829</v>
      </c>
      <c r="T45" s="98">
        <v>7781.5609857061154</v>
      </c>
      <c r="U45" s="98">
        <v>7124.6615670157007</v>
      </c>
      <c r="V45" s="98">
        <v>7220.3967729437491</v>
      </c>
      <c r="W45" s="98">
        <v>8115.7859933608288</v>
      </c>
      <c r="DA45" s="63" t="s">
        <v>2451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182.57728915122499</v>
      </c>
      <c r="H46" s="98">
        <v>129.45348327070022</v>
      </c>
      <c r="I46" s="98">
        <v>92.538048696705289</v>
      </c>
      <c r="J46" s="98">
        <v>109.46023134045237</v>
      </c>
      <c r="K46" s="98">
        <v>101.62436277227876</v>
      </c>
      <c r="L46" s="98">
        <v>144.99859733490072</v>
      </c>
      <c r="M46" s="98">
        <v>125.96638245951971</v>
      </c>
      <c r="N46" s="98">
        <v>160.60900878813413</v>
      </c>
      <c r="O46" s="98">
        <v>122.63540012435003</v>
      </c>
      <c r="P46" s="98">
        <v>123.82693766718006</v>
      </c>
      <c r="Q46" s="98">
        <v>93.255305900480195</v>
      </c>
      <c r="R46" s="98">
        <v>118.83543955013171</v>
      </c>
      <c r="S46" s="98">
        <v>132.63043276889542</v>
      </c>
      <c r="T46" s="98">
        <v>138.41720823313767</v>
      </c>
      <c r="U46" s="98">
        <v>126.43410334385271</v>
      </c>
      <c r="V46" s="98">
        <v>126.35551047899892</v>
      </c>
      <c r="W46" s="98">
        <v>140.33321085075423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0.50730403538547852</v>
      </c>
      <c r="H47" s="122">
        <f t="shared" si="20"/>
        <v>2.0067145581657786</v>
      </c>
      <c r="I47" s="122">
        <f t="shared" si="20"/>
        <v>2.1616750771916702</v>
      </c>
      <c r="J47" s="122">
        <f t="shared" si="20"/>
        <v>2.0059129008341499</v>
      </c>
      <c r="K47" s="122">
        <f t="shared" si="20"/>
        <v>2.1995122772225155</v>
      </c>
      <c r="L47" s="122">
        <f t="shared" si="20"/>
        <v>5.8704393123279113</v>
      </c>
      <c r="M47" s="122">
        <f t="shared" si="20"/>
        <v>2.3750467680529215</v>
      </c>
      <c r="N47" s="122">
        <f t="shared" si="20"/>
        <v>4.0792866984300682</v>
      </c>
      <c r="O47" s="122">
        <f t="shared" si="20"/>
        <v>3.0838647016182303</v>
      </c>
      <c r="P47" s="122">
        <f t="shared" si="20"/>
        <v>4.9072864815297734</v>
      </c>
      <c r="Q47" s="122">
        <f t="shared" si="20"/>
        <v>3.9734577156302682</v>
      </c>
      <c r="R47" s="122">
        <f t="shared" si="20"/>
        <v>3.1010033165542863</v>
      </c>
      <c r="S47" s="122">
        <f t="shared" si="20"/>
        <v>2.8217931218896388</v>
      </c>
      <c r="T47" s="122">
        <f t="shared" si="20"/>
        <v>3.7897423115596696</v>
      </c>
      <c r="U47" s="122">
        <f t="shared" si="20"/>
        <v>3.3549424932964622</v>
      </c>
      <c r="V47" s="122">
        <f t="shared" si="20"/>
        <v>2.9822517538251789</v>
      </c>
      <c r="W47" s="122">
        <f t="shared" si="20"/>
        <v>5.8592490917367845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0.50730403538547852</v>
      </c>
      <c r="H48" s="98">
        <f>IF(RES_hhdet_tes!H48=0,0,RES_hhdet_tes!H48*1000*11630/RES_hhdet_num!H43)</f>
        <v>2.0067145581657786</v>
      </c>
      <c r="I48" s="98">
        <f>IF(RES_hhdet_tes!I48=0,0,RES_hhdet_tes!I48*1000*11630/RES_hhdet_num!I43)</f>
        <v>2.1616750771916702</v>
      </c>
      <c r="J48" s="98">
        <f>IF(RES_hhdet_tes!J48=0,0,RES_hhdet_tes!J48*1000*11630/RES_hhdet_num!J43)</f>
        <v>2.0059129008341499</v>
      </c>
      <c r="K48" s="98">
        <f>IF(RES_hhdet_tes!K48=0,0,RES_hhdet_tes!K48*1000*11630/RES_hhdet_num!K43)</f>
        <v>2.1995122772225155</v>
      </c>
      <c r="L48" s="98">
        <f>IF(RES_hhdet_tes!L48=0,0,RES_hhdet_tes!L48*1000*11630/RES_hhdet_num!L43)</f>
        <v>5.8704393123279113</v>
      </c>
      <c r="M48" s="98">
        <f>IF(RES_hhdet_tes!M48=0,0,RES_hhdet_tes!M48*1000*11630/RES_hhdet_num!M43)</f>
        <v>2.3750467680529215</v>
      </c>
      <c r="N48" s="98">
        <f>IF(RES_hhdet_tes!N48=0,0,RES_hhdet_tes!N48*1000*11630/RES_hhdet_num!N43)</f>
        <v>4.0792866984300682</v>
      </c>
      <c r="O48" s="98">
        <f>IF(RES_hhdet_tes!O48=0,0,RES_hhdet_tes!O48*1000*11630/RES_hhdet_num!O43)</f>
        <v>3.0838647016182303</v>
      </c>
      <c r="P48" s="98">
        <f>IF(RES_hhdet_tes!P48=0,0,RES_hhdet_tes!P48*1000*11630/RES_hhdet_num!P43)</f>
        <v>4.9072864815297734</v>
      </c>
      <c r="Q48" s="98">
        <f>IF(RES_hhdet_tes!Q48=0,0,RES_hhdet_tes!Q48*1000*11630/RES_hhdet_num!Q43)</f>
        <v>3.9734577156302682</v>
      </c>
      <c r="R48" s="98">
        <f>IF(RES_hhdet_tes!R48=0,0,RES_hhdet_tes!R48*1000*11630/RES_hhdet_num!R43)</f>
        <v>3.1010033165542863</v>
      </c>
      <c r="S48" s="98">
        <f>IF(RES_hhdet_tes!S48=0,0,RES_hhdet_tes!S48*1000*11630/RES_hhdet_num!S43)</f>
        <v>2.8217931218896388</v>
      </c>
      <c r="T48" s="98">
        <f>IF(RES_hhdet_tes!T48=0,0,RES_hhdet_tes!T48*1000*11630/RES_hhdet_num!T43)</f>
        <v>3.7897423115596696</v>
      </c>
      <c r="U48" s="98">
        <f>IF(RES_hhdet_tes!U48=0,0,RES_hhdet_tes!U48*1000*11630/RES_hhdet_num!U43)</f>
        <v>3.3549424932964622</v>
      </c>
      <c r="V48" s="98">
        <f>IF(RES_hhdet_tes!V48=0,0,RES_hhdet_tes!V48*1000*11630/RES_hhdet_num!V43)</f>
        <v>2.9822517538251789</v>
      </c>
      <c r="W48" s="98">
        <f>IF(RES_hhdet_tes!W48=0,0,RES_hhdet_tes!W48*1000*11630/RES_hhdet_num!W43)</f>
        <v>5.8592490917367845</v>
      </c>
      <c r="DA48" s="63" t="s">
        <v>2454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558.74081409400446</v>
      </c>
      <c r="H49" s="122">
        <v>427.65545585809468</v>
      </c>
      <c r="I49" s="122">
        <v>302.59926486289271</v>
      </c>
      <c r="J49" s="122">
        <v>392.5463044927377</v>
      </c>
      <c r="K49" s="122">
        <v>370.46460793788407</v>
      </c>
      <c r="L49" s="122">
        <v>484.36207361239212</v>
      </c>
      <c r="M49" s="122">
        <v>471.09797099479056</v>
      </c>
      <c r="N49" s="122">
        <v>614.38169272499408</v>
      </c>
      <c r="O49" s="122">
        <v>466.98539078207301</v>
      </c>
      <c r="P49" s="122">
        <v>525.40904998059921</v>
      </c>
      <c r="Q49" s="122">
        <v>410.52479778042186</v>
      </c>
      <c r="R49" s="122">
        <v>525.39169003246138</v>
      </c>
      <c r="S49" s="122">
        <v>576.96178796646586</v>
      </c>
      <c r="T49" s="122">
        <v>576.05088243749458</v>
      </c>
      <c r="U49" s="122">
        <v>520.30026354413781</v>
      </c>
      <c r="V49" s="122">
        <v>510.9009913806517</v>
      </c>
      <c r="W49" s="122">
        <v>800.87602991493861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564.76176536080538</v>
      </c>
      <c r="H50" s="98">
        <v>426.10946416525161</v>
      </c>
      <c r="I50" s="98">
        <v>299.30014877864102</v>
      </c>
      <c r="J50" s="98">
        <v>389.33704825753159</v>
      </c>
      <c r="K50" s="98">
        <v>365.33322473444889</v>
      </c>
      <c r="L50" s="98">
        <v>487.2478542009917</v>
      </c>
      <c r="M50" s="98">
        <v>471.20484524493889</v>
      </c>
      <c r="N50" s="98">
        <v>618.67054852985837</v>
      </c>
      <c r="O50" s="98">
        <v>467.52794238328823</v>
      </c>
      <c r="P50" s="98">
        <v>525.83476053116738</v>
      </c>
      <c r="Q50" s="98">
        <v>407.07069159050195</v>
      </c>
      <c r="R50" s="98">
        <v>525.12220366463816</v>
      </c>
      <c r="S50" s="98">
        <v>578.2420604632091</v>
      </c>
      <c r="T50" s="98">
        <v>576.98201010619357</v>
      </c>
      <c r="U50" s="98">
        <v>520.65779017779494</v>
      </c>
      <c r="V50" s="98">
        <v>510.83967331895951</v>
      </c>
      <c r="W50" s="98">
        <v>801.0258578131718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388.64894080687918</v>
      </c>
      <c r="H54" s="101">
        <v>468.19479358153654</v>
      </c>
      <c r="I54" s="101">
        <v>389.23405323534439</v>
      </c>
      <c r="J54" s="101">
        <v>477.95891923454826</v>
      </c>
      <c r="K54" s="101">
        <v>508.81758385474558</v>
      </c>
      <c r="L54" s="101">
        <v>405.72793963947333</v>
      </c>
      <c r="M54" s="101">
        <v>468.17968886214157</v>
      </c>
      <c r="N54" s="101">
        <v>503.99943566627479</v>
      </c>
      <c r="O54" s="101">
        <v>452.15868652029457</v>
      </c>
      <c r="P54" s="101">
        <v>513.78217611248306</v>
      </c>
      <c r="Q54" s="101">
        <v>505.90025186843025</v>
      </c>
      <c r="R54" s="101">
        <v>532.97889240029281</v>
      </c>
      <c r="S54" s="101">
        <v>540.39548408468943</v>
      </c>
      <c r="T54" s="101">
        <v>549.05653096602305</v>
      </c>
      <c r="U54" s="101">
        <v>509.6607462509287</v>
      </c>
      <c r="V54" s="101">
        <v>512.84911729899852</v>
      </c>
      <c r="W54" s="101">
        <v>795.9232843002485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439.80678931242994</v>
      </c>
      <c r="H58" s="122">
        <v>515.55403555831538</v>
      </c>
      <c r="I58" s="122">
        <v>531.2858609258916</v>
      </c>
      <c r="J58" s="122">
        <v>571.38797701388091</v>
      </c>
      <c r="K58" s="122">
        <v>528.76363698831619</v>
      </c>
      <c r="L58" s="122">
        <v>458.91066281935866</v>
      </c>
      <c r="M58" s="122">
        <v>510.51296081364558</v>
      </c>
      <c r="N58" s="122">
        <v>518.17599962087252</v>
      </c>
      <c r="O58" s="122">
        <v>450.74129698478862</v>
      </c>
      <c r="P58" s="122">
        <v>431.92105650294752</v>
      </c>
      <c r="Q58" s="122">
        <v>340.96055196637997</v>
      </c>
      <c r="R58" s="122">
        <v>350.79024747321648</v>
      </c>
      <c r="S58" s="122">
        <v>331.50058076343993</v>
      </c>
      <c r="T58" s="122">
        <v>404.23940543147808</v>
      </c>
      <c r="U58" s="122">
        <v>426.40283915174228</v>
      </c>
      <c r="V58" s="122">
        <v>394.38799361935799</v>
      </c>
      <c r="W58" s="122">
        <v>407.02201818760415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489.90917833857566</v>
      </c>
      <c r="H59" s="98">
        <v>533.46448088595525</v>
      </c>
      <c r="I59" s="98">
        <v>452.77199251587388</v>
      </c>
      <c r="J59" s="98">
        <v>488.28667601791767</v>
      </c>
      <c r="K59" s="98">
        <v>487.49255301728897</v>
      </c>
      <c r="L59" s="98">
        <v>481.63692142053156</v>
      </c>
      <c r="M59" s="98">
        <v>521.92575918725356</v>
      </c>
      <c r="N59" s="98">
        <v>527.40465838944931</v>
      </c>
      <c r="O59" s="98">
        <v>444.48472015735126</v>
      </c>
      <c r="P59" s="98">
        <v>413.16922144727823</v>
      </c>
      <c r="Q59" s="98">
        <v>337.91485574264783</v>
      </c>
      <c r="R59" s="98">
        <v>363.87140874857204</v>
      </c>
      <c r="S59" s="98">
        <v>396.23536855390586</v>
      </c>
      <c r="T59" s="98">
        <v>381.87332058716441</v>
      </c>
      <c r="U59" s="98">
        <v>440.27826438573646</v>
      </c>
      <c r="V59" s="98">
        <v>412.30428922895794</v>
      </c>
      <c r="W59" s="98">
        <v>379.52937725414813</v>
      </c>
      <c r="DA59" s="63" t="s">
        <v>2465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392.74929685693377</v>
      </c>
      <c r="H60" s="33">
        <v>502.61696520741907</v>
      </c>
      <c r="I60" s="33">
        <v>568.9656978827079</v>
      </c>
      <c r="J60" s="33">
        <v>603.30369406305522</v>
      </c>
      <c r="K60" s="33">
        <v>568.69275074493362</v>
      </c>
      <c r="L60" s="33">
        <v>420.01281236092944</v>
      </c>
      <c r="M60" s="33">
        <v>488.23959624579783</v>
      </c>
      <c r="N60" s="33">
        <v>502.26498752133841</v>
      </c>
      <c r="O60" s="33">
        <v>460.42244344598447</v>
      </c>
      <c r="P60" s="33">
        <v>458.59033302656604</v>
      </c>
      <c r="Q60" s="33">
        <v>345.93664792958123</v>
      </c>
      <c r="R60" s="33">
        <v>327.86294437130204</v>
      </c>
      <c r="S60" s="33">
        <v>211.81357029564458</v>
      </c>
      <c r="T60" s="33">
        <v>448.19805105070407</v>
      </c>
      <c r="U60" s="33">
        <v>403.19873819545842</v>
      </c>
      <c r="V60" s="33">
        <v>370.49073879290347</v>
      </c>
      <c r="W60" s="33">
        <v>436.55822023089678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5786.2397463649759</v>
      </c>
      <c r="C62" s="117">
        <f t="shared" si="21"/>
        <v>6064.6973036927684</v>
      </c>
      <c r="D62" s="117">
        <f t="shared" si="21"/>
        <v>6134.9206542845341</v>
      </c>
      <c r="E62" s="117">
        <f t="shared" si="21"/>
        <v>6398.2594842307135</v>
      </c>
      <c r="F62" s="117">
        <f t="shared" si="21"/>
        <v>6742.709356371357</v>
      </c>
      <c r="G62" s="117">
        <f t="shared" si="21"/>
        <v>6996.2461541916937</v>
      </c>
      <c r="H62" s="117">
        <f t="shared" si="21"/>
        <v>7274.8674289106493</v>
      </c>
      <c r="I62" s="117">
        <f t="shared" si="21"/>
        <v>7564.5842639496623</v>
      </c>
      <c r="J62" s="117">
        <f t="shared" si="21"/>
        <v>7526.5794555659349</v>
      </c>
      <c r="K62" s="117">
        <f t="shared" si="21"/>
        <v>7558.9558686362016</v>
      </c>
      <c r="L62" s="117">
        <f t="shared" si="21"/>
        <v>8318.9951328190564</v>
      </c>
      <c r="M62" s="117">
        <f t="shared" si="21"/>
        <v>7949.2683030517182</v>
      </c>
      <c r="N62" s="117">
        <f t="shared" si="21"/>
        <v>7888.3598239828143</v>
      </c>
      <c r="O62" s="117">
        <f t="shared" si="21"/>
        <v>7512.2773004045885</v>
      </c>
      <c r="P62" s="117">
        <f t="shared" si="21"/>
        <v>7227.093373599072</v>
      </c>
      <c r="Q62" s="117">
        <f t="shared" si="21"/>
        <v>7081.5671373356099</v>
      </c>
      <c r="R62" s="117">
        <f t="shared" ref="R62:V62" si="22">R63+R66+R68+R77</f>
        <v>7939.8201049355175</v>
      </c>
      <c r="S62" s="117">
        <f t="shared" si="22"/>
        <v>8108.1517047575753</v>
      </c>
      <c r="T62" s="117">
        <f t="shared" si="22"/>
        <v>8431.4071657697623</v>
      </c>
      <c r="U62" s="117">
        <f t="shared" si="22"/>
        <v>7935.6101267300628</v>
      </c>
      <c r="V62" s="117">
        <f t="shared" si="22"/>
        <v>8152.2514533501153</v>
      </c>
      <c r="W62" s="117">
        <f t="shared" ref="W62" si="23">W63+W66+W68+W77</f>
        <v>9760.5366188739808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5051.4836566649446</v>
      </c>
      <c r="C63" s="122">
        <f t="shared" si="24"/>
        <v>5312.6467718655458</v>
      </c>
      <c r="D63" s="122">
        <f t="shared" si="24"/>
        <v>5446.1662976992147</v>
      </c>
      <c r="E63" s="122">
        <f t="shared" si="24"/>
        <v>5653.8273056229864</v>
      </c>
      <c r="F63" s="122">
        <f t="shared" si="24"/>
        <v>5898.3052452763459</v>
      </c>
      <c r="G63" s="122">
        <f t="shared" si="24"/>
        <v>6131.3887219652197</v>
      </c>
      <c r="H63" s="122">
        <f t="shared" si="24"/>
        <v>6344.4529834876384</v>
      </c>
      <c r="I63" s="122">
        <f t="shared" si="24"/>
        <v>6611.5343497602835</v>
      </c>
      <c r="J63" s="122">
        <f t="shared" si="24"/>
        <v>6512.293017259125</v>
      </c>
      <c r="K63" s="122">
        <f t="shared" si="24"/>
        <v>6578.8118716782774</v>
      </c>
      <c r="L63" s="122">
        <f t="shared" si="24"/>
        <v>7367.5621607423136</v>
      </c>
      <c r="M63" s="122">
        <f t="shared" si="24"/>
        <v>6942.3947186805799</v>
      </c>
      <c r="N63" s="122">
        <f t="shared" si="24"/>
        <v>6887.5688349076463</v>
      </c>
      <c r="O63" s="122">
        <f t="shared" si="24"/>
        <v>6604.9372956772595</v>
      </c>
      <c r="P63" s="122">
        <f t="shared" si="24"/>
        <v>6314.6137672934201</v>
      </c>
      <c r="Q63" s="122">
        <f t="shared" si="24"/>
        <v>6249.7740698679481</v>
      </c>
      <c r="R63" s="122">
        <f t="shared" ref="R63:V63" si="25">SUM(R64:R65)</f>
        <v>7025.337010461194</v>
      </c>
      <c r="S63" s="122">
        <f t="shared" si="25"/>
        <v>7223.2155035116248</v>
      </c>
      <c r="T63" s="122">
        <f t="shared" si="25"/>
        <v>7478.8213699410844</v>
      </c>
      <c r="U63" s="122">
        <f t="shared" si="25"/>
        <v>7021.928186453727</v>
      </c>
      <c r="V63" s="122">
        <f t="shared" si="25"/>
        <v>7254.6120719337159</v>
      </c>
      <c r="W63" s="122">
        <f t="shared" ref="W63" si="26">SUM(W64:W65)</f>
        <v>8500.5566883470201</v>
      </c>
      <c r="DA63" s="130" t="s">
        <v>2468</v>
      </c>
    </row>
    <row r="64" spans="1:105" ht="12" customHeight="1" x14ac:dyDescent="0.25">
      <c r="A64" s="97" t="s">
        <v>217</v>
      </c>
      <c r="B64" s="98">
        <v>4937.5908529811313</v>
      </c>
      <c r="C64" s="98">
        <v>5195.0492918311074</v>
      </c>
      <c r="D64" s="98">
        <v>5328.0681401920147</v>
      </c>
      <c r="E64" s="98">
        <v>5533.635969042276</v>
      </c>
      <c r="F64" s="98">
        <v>5774.8667523153335</v>
      </c>
      <c r="G64" s="98">
        <v>6005.0642572451952</v>
      </c>
      <c r="H64" s="98">
        <v>6215.0803954524999</v>
      </c>
      <c r="I64" s="98">
        <v>6479.3167859725127</v>
      </c>
      <c r="J64" s="98">
        <v>6383.4108106689637</v>
      </c>
      <c r="K64" s="98">
        <v>6450.3635748218221</v>
      </c>
      <c r="L64" s="98">
        <v>7226.4949675494809</v>
      </c>
      <c r="M64" s="98">
        <v>6810.7114179137543</v>
      </c>
      <c r="N64" s="98">
        <v>6758.1119070589002</v>
      </c>
      <c r="O64" s="98">
        <v>6481.8153713912543</v>
      </c>
      <c r="P64" s="98">
        <v>6198.7493061182413</v>
      </c>
      <c r="Q64" s="98">
        <v>6137.0238926804859</v>
      </c>
      <c r="R64" s="98">
        <v>6900.7131661544372</v>
      </c>
      <c r="S64" s="98">
        <v>7096.7440788828171</v>
      </c>
      <c r="T64" s="98">
        <v>7348.114245558626</v>
      </c>
      <c r="U64" s="98">
        <v>6899.4899737532205</v>
      </c>
      <c r="V64" s="98">
        <v>7129.8412648732065</v>
      </c>
      <c r="W64" s="98">
        <v>8356.0686565504257</v>
      </c>
      <c r="DA64" s="63" t="s">
        <v>2469</v>
      </c>
    </row>
    <row r="65" spans="1:105" ht="12" customHeight="1" x14ac:dyDescent="0.25">
      <c r="A65" s="97" t="s">
        <v>53</v>
      </c>
      <c r="B65" s="98">
        <v>113.89280368381365</v>
      </c>
      <c r="C65" s="98">
        <v>117.59748003443879</v>
      </c>
      <c r="D65" s="98">
        <v>118.09815750720001</v>
      </c>
      <c r="E65" s="98">
        <v>120.19133658071036</v>
      </c>
      <c r="F65" s="98">
        <v>123.4384929610122</v>
      </c>
      <c r="G65" s="98">
        <v>126.32446472002418</v>
      </c>
      <c r="H65" s="98">
        <v>129.37258803513819</v>
      </c>
      <c r="I65" s="98">
        <v>132.21756378777113</v>
      </c>
      <c r="J65" s="98">
        <v>128.88220659016136</v>
      </c>
      <c r="K65" s="98">
        <v>128.44829685645487</v>
      </c>
      <c r="L65" s="98">
        <v>141.06719319283312</v>
      </c>
      <c r="M65" s="98">
        <v>131.68330076682523</v>
      </c>
      <c r="N65" s="98">
        <v>129.45692784874626</v>
      </c>
      <c r="O65" s="98">
        <v>123.12192428600501</v>
      </c>
      <c r="P65" s="98">
        <v>115.86446117517896</v>
      </c>
      <c r="Q65" s="98">
        <v>112.75017718746243</v>
      </c>
      <c r="R65" s="98">
        <v>124.62384430675685</v>
      </c>
      <c r="S65" s="98">
        <v>126.47142462880798</v>
      </c>
      <c r="T65" s="98">
        <v>130.70712438245837</v>
      </c>
      <c r="U65" s="98">
        <v>122.43821270050614</v>
      </c>
      <c r="V65" s="98">
        <v>124.77080706050901</v>
      </c>
      <c r="W65" s="98">
        <v>144.48803179659396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1.8986804205681385E-2</v>
      </c>
      <c r="C66" s="122">
        <f t="shared" si="27"/>
        <v>2.3613249107868974E-2</v>
      </c>
      <c r="D66" s="122">
        <f t="shared" si="27"/>
        <v>3.0074031958013763E-2</v>
      </c>
      <c r="E66" s="122">
        <f t="shared" si="27"/>
        <v>7.6312354244140096E-2</v>
      </c>
      <c r="F66" s="122">
        <f t="shared" si="27"/>
        <v>0.16279887557399189</v>
      </c>
      <c r="G66" s="122">
        <f t="shared" si="27"/>
        <v>0.32984838803122407</v>
      </c>
      <c r="H66" s="122">
        <f t="shared" si="27"/>
        <v>0.90158373822795446</v>
      </c>
      <c r="I66" s="122">
        <f t="shared" si="27"/>
        <v>0.96369399976334957</v>
      </c>
      <c r="J66" s="122">
        <f t="shared" si="27"/>
        <v>1.1247909456297873</v>
      </c>
      <c r="K66" s="122">
        <f t="shared" si="27"/>
        <v>1.3707253838301379</v>
      </c>
      <c r="L66" s="122">
        <f t="shared" si="27"/>
        <v>4.0425131190948411</v>
      </c>
      <c r="M66" s="122">
        <f t="shared" si="27"/>
        <v>1.7347122986890195</v>
      </c>
      <c r="N66" s="122">
        <f t="shared" si="27"/>
        <v>2.8502301316228542</v>
      </c>
      <c r="O66" s="122">
        <f t="shared" si="27"/>
        <v>2.006823517078105</v>
      </c>
      <c r="P66" s="122">
        <f t="shared" si="27"/>
        <v>3.1766405400803905</v>
      </c>
      <c r="Q66" s="122">
        <f t="shared" si="27"/>
        <v>2.7089389871638097</v>
      </c>
      <c r="R66" s="122">
        <f t="shared" si="27"/>
        <v>2.5765450010441171</v>
      </c>
      <c r="S66" s="122">
        <f t="shared" si="27"/>
        <v>2.7380452325044256</v>
      </c>
      <c r="T66" s="122">
        <f t="shared" si="27"/>
        <v>3.9137481338953735</v>
      </c>
      <c r="U66" s="122">
        <f t="shared" si="27"/>
        <v>3.4926285204395349</v>
      </c>
      <c r="V66" s="122">
        <f t="shared" si="27"/>
        <v>3.0681422021801095</v>
      </c>
      <c r="W66" s="122">
        <f t="shared" si="27"/>
        <v>6.0244171118806529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1.8986804205681385E-2</v>
      </c>
      <c r="C67" s="98">
        <f>IF(RES_hhdet_tes!C67=0,0,RES_hhdet_tes!C67*1000*11630/RES_hhdet_num!C62)</f>
        <v>2.3613249107868974E-2</v>
      </c>
      <c r="D67" s="98">
        <f>IF(RES_hhdet_tes!D67=0,0,RES_hhdet_tes!D67*1000*11630/RES_hhdet_num!D62)</f>
        <v>3.0074031958013763E-2</v>
      </c>
      <c r="E67" s="98">
        <f>IF(RES_hhdet_tes!E67=0,0,RES_hhdet_tes!E67*1000*11630/RES_hhdet_num!E62)</f>
        <v>7.6312354244140096E-2</v>
      </c>
      <c r="F67" s="98">
        <f>IF(RES_hhdet_tes!F67=0,0,RES_hhdet_tes!F67*1000*11630/RES_hhdet_num!F62)</f>
        <v>0.16279887557399189</v>
      </c>
      <c r="G67" s="98">
        <f>IF(RES_hhdet_tes!G67=0,0,RES_hhdet_tes!G67*1000*11630/RES_hhdet_num!G62)</f>
        <v>0.32984838803122407</v>
      </c>
      <c r="H67" s="98">
        <f>IF(RES_hhdet_tes!H67=0,0,RES_hhdet_tes!H67*1000*11630/RES_hhdet_num!H62)</f>
        <v>0.90158373822795446</v>
      </c>
      <c r="I67" s="98">
        <f>IF(RES_hhdet_tes!I67=0,0,RES_hhdet_tes!I67*1000*11630/RES_hhdet_num!I62)</f>
        <v>0.96369399976334957</v>
      </c>
      <c r="J67" s="98">
        <f>IF(RES_hhdet_tes!J67=0,0,RES_hhdet_tes!J67*1000*11630/RES_hhdet_num!J62)</f>
        <v>1.1247909456297873</v>
      </c>
      <c r="K67" s="98">
        <f>IF(RES_hhdet_tes!K67=0,0,RES_hhdet_tes!K67*1000*11630/RES_hhdet_num!K62)</f>
        <v>1.3707253838301379</v>
      </c>
      <c r="L67" s="98">
        <f>IF(RES_hhdet_tes!L67=0,0,RES_hhdet_tes!L67*1000*11630/RES_hhdet_num!L62)</f>
        <v>4.0425131190948411</v>
      </c>
      <c r="M67" s="98">
        <f>IF(RES_hhdet_tes!M67=0,0,RES_hhdet_tes!M67*1000*11630/RES_hhdet_num!M62)</f>
        <v>1.7347122986890195</v>
      </c>
      <c r="N67" s="98">
        <f>IF(RES_hhdet_tes!N67=0,0,RES_hhdet_tes!N67*1000*11630/RES_hhdet_num!N62)</f>
        <v>2.8502301316228542</v>
      </c>
      <c r="O67" s="98">
        <f>IF(RES_hhdet_tes!O67=0,0,RES_hhdet_tes!O67*1000*11630/RES_hhdet_num!O62)</f>
        <v>2.006823517078105</v>
      </c>
      <c r="P67" s="98">
        <f>IF(RES_hhdet_tes!P67=0,0,RES_hhdet_tes!P67*1000*11630/RES_hhdet_num!P62)</f>
        <v>3.1766405400803905</v>
      </c>
      <c r="Q67" s="98">
        <f>IF(RES_hhdet_tes!Q67=0,0,RES_hhdet_tes!Q67*1000*11630/RES_hhdet_num!Q62)</f>
        <v>2.7089389871638097</v>
      </c>
      <c r="R67" s="98">
        <f>IF(RES_hhdet_tes!R67=0,0,RES_hhdet_tes!R67*1000*11630/RES_hhdet_num!R62)</f>
        <v>2.5765450010441171</v>
      </c>
      <c r="S67" s="98">
        <f>IF(RES_hhdet_tes!S67=0,0,RES_hhdet_tes!S67*1000*11630/RES_hhdet_num!S62)</f>
        <v>2.7380452325044256</v>
      </c>
      <c r="T67" s="98">
        <f>IF(RES_hhdet_tes!T67=0,0,RES_hhdet_tes!T67*1000*11630/RES_hhdet_num!T62)</f>
        <v>3.9137481338953735</v>
      </c>
      <c r="U67" s="98">
        <f>IF(RES_hhdet_tes!U67=0,0,RES_hhdet_tes!U67*1000*11630/RES_hhdet_num!U62)</f>
        <v>3.4926285204395349</v>
      </c>
      <c r="V67" s="98">
        <f>IF(RES_hhdet_tes!V67=0,0,RES_hhdet_tes!V67*1000*11630/RES_hhdet_num!V62)</f>
        <v>3.0681422021801095</v>
      </c>
      <c r="W67" s="98">
        <f>IF(RES_hhdet_tes!W67=0,0,RES_hhdet_tes!W67*1000*11630/RES_hhdet_num!W62)</f>
        <v>6.0244171118806529</v>
      </c>
      <c r="DA67" s="63" t="s">
        <v>2472</v>
      </c>
    </row>
    <row r="68" spans="1:105" ht="12" customHeight="1" x14ac:dyDescent="0.25">
      <c r="A68" s="121" t="s">
        <v>55</v>
      </c>
      <c r="B68" s="122">
        <v>280.61622335243356</v>
      </c>
      <c r="C68" s="122">
        <v>298.82200805460423</v>
      </c>
      <c r="D68" s="122">
        <v>273.83629118155039</v>
      </c>
      <c r="E68" s="122">
        <v>304.32579920872138</v>
      </c>
      <c r="F68" s="122">
        <v>373.49211869553238</v>
      </c>
      <c r="G68" s="122">
        <v>391.04285198604344</v>
      </c>
      <c r="H68" s="122">
        <v>426.76924771859939</v>
      </c>
      <c r="I68" s="122">
        <v>425.72453888980226</v>
      </c>
      <c r="J68" s="122">
        <v>458.61592548103113</v>
      </c>
      <c r="K68" s="122">
        <v>463.18161401348158</v>
      </c>
      <c r="L68" s="122">
        <v>471.38676741447023</v>
      </c>
      <c r="M68" s="122">
        <v>491.67241984792349</v>
      </c>
      <c r="N68" s="122">
        <v>497.93723726364254</v>
      </c>
      <c r="O68" s="122">
        <v>468.65609235478411</v>
      </c>
      <c r="P68" s="122">
        <v>492.35763507215995</v>
      </c>
      <c r="Q68" s="122">
        <v>492.97444820422959</v>
      </c>
      <c r="R68" s="122">
        <v>551.24961017717931</v>
      </c>
      <c r="S68" s="122">
        <v>551.9009866260019</v>
      </c>
      <c r="T68" s="122">
        <v>545.38031494418635</v>
      </c>
      <c r="U68" s="122">
        <v>504.71116937772098</v>
      </c>
      <c r="V68" s="122">
        <v>505.46738098161421</v>
      </c>
      <c r="W68" s="122">
        <v>824.78030146811432</v>
      </c>
      <c r="DA68" s="130" t="s">
        <v>2473</v>
      </c>
    </row>
    <row r="69" spans="1:105" ht="12" customHeight="1" x14ac:dyDescent="0.25">
      <c r="A69" s="97" t="s">
        <v>134</v>
      </c>
      <c r="B69" s="98">
        <v>280.94525821406415</v>
      </c>
      <c r="C69" s="98">
        <v>297.7481738463909</v>
      </c>
      <c r="D69" s="98">
        <v>275.13717669322148</v>
      </c>
      <c r="E69" s="98">
        <v>305.62122395195547</v>
      </c>
      <c r="F69" s="98">
        <v>372.92077003331758</v>
      </c>
      <c r="G69" s="98">
        <v>391.09985910002564</v>
      </c>
      <c r="H69" s="98">
        <v>425.20346628954388</v>
      </c>
      <c r="I69" s="98">
        <v>427.08694332065562</v>
      </c>
      <c r="J69" s="98">
        <v>457.84164077577412</v>
      </c>
      <c r="K69" s="98">
        <v>461.42927834684741</v>
      </c>
      <c r="L69" s="98">
        <v>473.78039368440284</v>
      </c>
      <c r="M69" s="98">
        <v>492.51421414161786</v>
      </c>
      <c r="N69" s="98">
        <v>497.69792421884921</v>
      </c>
      <c r="O69" s="98">
        <v>469.2548747901256</v>
      </c>
      <c r="P69" s="98">
        <v>491.61399244448944</v>
      </c>
      <c r="Q69" s="98">
        <v>492.56394062949823</v>
      </c>
      <c r="R69" s="98">
        <v>551.85595924580434</v>
      </c>
      <c r="S69" s="98">
        <v>552.28089851741083</v>
      </c>
      <c r="T69" s="98">
        <v>545.25484828897777</v>
      </c>
      <c r="U69" s="98">
        <v>504.54828803933907</v>
      </c>
      <c r="V69" s="98">
        <v>505.24030780365956</v>
      </c>
      <c r="W69" s="98">
        <v>825.76733479746974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2477</v>
      </c>
    </row>
    <row r="73" spans="1:105" ht="12" customHeight="1" x14ac:dyDescent="0.25">
      <c r="A73" s="106" t="s">
        <v>122</v>
      </c>
      <c r="B73" s="101">
        <v>273.59657096240272</v>
      </c>
      <c r="C73" s="101">
        <v>322.02342257122643</v>
      </c>
      <c r="D73" s="101">
        <v>243.81939441120176</v>
      </c>
      <c r="E73" s="101">
        <v>272.06816983511362</v>
      </c>
      <c r="F73" s="101">
        <v>388.60128589934186</v>
      </c>
      <c r="G73" s="101">
        <v>389.48500926378199</v>
      </c>
      <c r="H73" s="101">
        <v>468.862907558872</v>
      </c>
      <c r="I73" s="101">
        <v>389.68170768790384</v>
      </c>
      <c r="J73" s="101">
        <v>478.98763464431079</v>
      </c>
      <c r="K73" s="101">
        <v>509.61283206589525</v>
      </c>
      <c r="L73" s="101">
        <v>406.49139050293803</v>
      </c>
      <c r="M73" s="101">
        <v>468.8320612479759</v>
      </c>
      <c r="N73" s="101">
        <v>504.43542563716119</v>
      </c>
      <c r="O73" s="101">
        <v>452.24520938311298</v>
      </c>
      <c r="P73" s="101">
        <v>513.2785911411861</v>
      </c>
      <c r="Q73" s="101">
        <v>505.10835584602347</v>
      </c>
      <c r="R73" s="101">
        <v>532.73870532958676</v>
      </c>
      <c r="S73" s="101">
        <v>540.34245514192276</v>
      </c>
      <c r="T73" s="101">
        <v>549.11151494184332</v>
      </c>
      <c r="U73" s="101">
        <v>509.52220426182225</v>
      </c>
      <c r="V73" s="101">
        <v>512.43843146308245</v>
      </c>
      <c r="W73" s="101">
        <v>793.58204528754356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2481</v>
      </c>
    </row>
    <row r="77" spans="1:105" ht="12" customHeight="1" x14ac:dyDescent="0.25">
      <c r="A77" s="121" t="s">
        <v>54</v>
      </c>
      <c r="B77" s="122">
        <v>454.1208795433925</v>
      </c>
      <c r="C77" s="122">
        <v>453.20491052351031</v>
      </c>
      <c r="D77" s="122">
        <v>414.88799137181093</v>
      </c>
      <c r="E77" s="122">
        <v>440.03006704476212</v>
      </c>
      <c r="F77" s="122">
        <v>470.74919352390509</v>
      </c>
      <c r="G77" s="122">
        <v>473.48473185239908</v>
      </c>
      <c r="H77" s="122">
        <v>502.74361396618451</v>
      </c>
      <c r="I77" s="122">
        <v>526.36168129981309</v>
      </c>
      <c r="J77" s="122">
        <v>554.54572188014959</v>
      </c>
      <c r="K77" s="122">
        <v>515.59165756061282</v>
      </c>
      <c r="L77" s="122">
        <v>476.00369154317656</v>
      </c>
      <c r="M77" s="122">
        <v>513.46645222452537</v>
      </c>
      <c r="N77" s="122">
        <v>500.00352167990212</v>
      </c>
      <c r="O77" s="122">
        <v>436.67708885546693</v>
      </c>
      <c r="P77" s="122">
        <v>416.94533069341213</v>
      </c>
      <c r="Q77" s="122">
        <v>336.10968027626899</v>
      </c>
      <c r="R77" s="122">
        <v>360.65693929610029</v>
      </c>
      <c r="S77" s="122">
        <v>330.29716938744463</v>
      </c>
      <c r="T77" s="122">
        <v>403.29173275059588</v>
      </c>
      <c r="U77" s="122">
        <v>405.47814237817641</v>
      </c>
      <c r="V77" s="122">
        <v>389.1038582326056</v>
      </c>
      <c r="W77" s="122">
        <v>429.1752119469665</v>
      </c>
      <c r="DA77" s="130" t="s">
        <v>2482</v>
      </c>
    </row>
    <row r="78" spans="1:105" ht="12" customHeight="1" x14ac:dyDescent="0.25">
      <c r="A78" s="97" t="s">
        <v>192</v>
      </c>
      <c r="B78" s="98">
        <v>455.15471625349335</v>
      </c>
      <c r="C78" s="98">
        <v>451.0051195912647</v>
      </c>
      <c r="D78" s="98">
        <v>420.40999156213991</v>
      </c>
      <c r="E78" s="98">
        <v>442.28501199854549</v>
      </c>
      <c r="F78" s="98">
        <v>469.50945214241301</v>
      </c>
      <c r="G78" s="98">
        <v>475.42389208708943</v>
      </c>
      <c r="H78" s="98">
        <v>502.74659702836647</v>
      </c>
      <c r="I78" s="98">
        <v>525.30659871670264</v>
      </c>
      <c r="J78" s="98">
        <v>553.26874060630701</v>
      </c>
      <c r="K78" s="98">
        <v>514.12711609813459</v>
      </c>
      <c r="L78" s="98">
        <v>477.60803010335786</v>
      </c>
      <c r="M78" s="98">
        <v>514.2181261842228</v>
      </c>
      <c r="N78" s="98">
        <v>499.93391385783065</v>
      </c>
      <c r="O78" s="98">
        <v>435.93202078221674</v>
      </c>
      <c r="P78" s="98">
        <v>415.55328635531328</v>
      </c>
      <c r="Q78" s="98">
        <v>335.76173138806234</v>
      </c>
      <c r="R78" s="98">
        <v>361.81564645198125</v>
      </c>
      <c r="S78" s="98">
        <v>334.46046848002345</v>
      </c>
      <c r="T78" s="98">
        <v>401.72219897989476</v>
      </c>
      <c r="U78" s="98">
        <v>405.55699346983238</v>
      </c>
      <c r="V78" s="98">
        <v>389.7089430737276</v>
      </c>
      <c r="W78" s="98">
        <v>428.94509067169753</v>
      </c>
      <c r="DA78" s="63" t="s">
        <v>2483</v>
      </c>
    </row>
    <row r="79" spans="1:105" ht="12" customHeight="1" x14ac:dyDescent="0.25">
      <c r="A79" s="109" t="s">
        <v>120</v>
      </c>
      <c r="B79" s="33">
        <v>426.5637643073249</v>
      </c>
      <c r="C79" s="33">
        <v>512.03403743259435</v>
      </c>
      <c r="D79" s="33">
        <v>258.4662653796214</v>
      </c>
      <c r="E79" s="33">
        <v>368.72654187826794</v>
      </c>
      <c r="F79" s="33">
        <v>516.77699248450574</v>
      </c>
      <c r="G79" s="33">
        <v>392.74929685693382</v>
      </c>
      <c r="H79" s="33">
        <v>502.6169652074189</v>
      </c>
      <c r="I79" s="33">
        <v>568.96569788270801</v>
      </c>
      <c r="J79" s="33">
        <v>603.30369406305522</v>
      </c>
      <c r="K79" s="33">
        <v>568.69275074493362</v>
      </c>
      <c r="L79" s="33">
        <v>420.01281236092944</v>
      </c>
      <c r="M79" s="33">
        <v>488.23959624579823</v>
      </c>
      <c r="N79" s="33">
        <v>502.26498752133858</v>
      </c>
      <c r="O79" s="33">
        <v>460.4224434459843</v>
      </c>
      <c r="P79" s="33">
        <v>458.59033302656565</v>
      </c>
      <c r="Q79" s="33">
        <v>345.93664792958162</v>
      </c>
      <c r="R79" s="33">
        <v>327.86294437130226</v>
      </c>
      <c r="S79" s="33">
        <v>211.81357029564444</v>
      </c>
      <c r="T79" s="33">
        <v>448.19805105070316</v>
      </c>
      <c r="U79" s="33">
        <v>403.19873819545973</v>
      </c>
      <c r="V79" s="33">
        <v>370.49073879290262</v>
      </c>
      <c r="W79" s="33">
        <v>436.55822023089797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5806.0008690569794</v>
      </c>
      <c r="C81" s="117">
        <f t="shared" si="28"/>
        <v>6121.630875450759</v>
      </c>
      <c r="D81" s="117">
        <f t="shared" si="28"/>
        <v>6180.2644344428327</v>
      </c>
      <c r="E81" s="117">
        <f t="shared" si="28"/>
        <v>6395.6104881747151</v>
      </c>
      <c r="F81" s="117">
        <f t="shared" si="28"/>
        <v>6657.425201839219</v>
      </c>
      <c r="G81" s="117">
        <f t="shared" si="28"/>
        <v>6952.3937549241627</v>
      </c>
      <c r="H81" s="117">
        <f t="shared" si="28"/>
        <v>7414.4363904204001</v>
      </c>
      <c r="I81" s="117">
        <f t="shared" si="28"/>
        <v>7286.2830094404062</v>
      </c>
      <c r="J81" s="117">
        <f t="shared" si="28"/>
        <v>7568.780987227191</v>
      </c>
      <c r="K81" s="117">
        <f t="shared" si="28"/>
        <v>7870.6229968364469</v>
      </c>
      <c r="L81" s="117">
        <f t="shared" si="28"/>
        <v>7691.5453600196988</v>
      </c>
      <c r="M81" s="117">
        <f t="shared" si="28"/>
        <v>7819.1766359052726</v>
      </c>
      <c r="N81" s="117">
        <f t="shared" si="28"/>
        <v>8051.0845263832789</v>
      </c>
      <c r="O81" s="117">
        <f t="shared" si="28"/>
        <v>7879.3297655745364</v>
      </c>
      <c r="P81" s="117">
        <f t="shared" si="28"/>
        <v>7520.7219313944288</v>
      </c>
      <c r="Q81" s="117">
        <f t="shared" si="28"/>
        <v>7360.7920073183395</v>
      </c>
      <c r="R81" s="117">
        <f t="shared" ref="R81:V81" si="29">R82+R85+R87+R100</f>
        <v>7616.185721908977</v>
      </c>
      <c r="S81" s="117">
        <f t="shared" si="29"/>
        <v>7775.3512475397974</v>
      </c>
      <c r="T81" s="117">
        <f t="shared" si="29"/>
        <v>8304.1256647403461</v>
      </c>
      <c r="U81" s="117">
        <f t="shared" si="29"/>
        <v>8263.3810575780062</v>
      </c>
      <c r="V81" s="117">
        <f t="shared" si="29"/>
        <v>8607.183423292081</v>
      </c>
      <c r="W81" s="117">
        <f t="shared" ref="W81" si="30">W82+W85+W87+W100</f>
        <v>9012.3023685934331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5069.9697605482024</v>
      </c>
      <c r="C82" s="122">
        <f t="shared" si="31"/>
        <v>5368.748285650051</v>
      </c>
      <c r="D82" s="122">
        <f t="shared" si="31"/>
        <v>5467.3897093284113</v>
      </c>
      <c r="E82" s="122">
        <f t="shared" si="31"/>
        <v>5641.1229494066638</v>
      </c>
      <c r="F82" s="122">
        <f t="shared" si="31"/>
        <v>5830.3304194557413</v>
      </c>
      <c r="G82" s="122">
        <f t="shared" si="31"/>
        <v>6099.5767900847177</v>
      </c>
      <c r="H82" s="122">
        <f t="shared" si="31"/>
        <v>6463.5913207021522</v>
      </c>
      <c r="I82" s="122">
        <f t="shared" si="31"/>
        <v>6368.2625447720893</v>
      </c>
      <c r="J82" s="122">
        <f t="shared" si="31"/>
        <v>6555.4944812546219</v>
      </c>
      <c r="K82" s="122">
        <f t="shared" si="31"/>
        <v>6855.1038148943635</v>
      </c>
      <c r="L82" s="122">
        <f t="shared" si="31"/>
        <v>6788.4542069783829</v>
      </c>
      <c r="M82" s="122">
        <f t="shared" si="31"/>
        <v>6831.9519212640225</v>
      </c>
      <c r="N82" s="122">
        <f t="shared" si="31"/>
        <v>7033.4712940411819</v>
      </c>
      <c r="O82" s="122">
        <f t="shared" si="31"/>
        <v>6940.4789629049164</v>
      </c>
      <c r="P82" s="122">
        <f t="shared" si="31"/>
        <v>6580.7671992308524</v>
      </c>
      <c r="Q82" s="122">
        <f t="shared" si="31"/>
        <v>6492.8366085554853</v>
      </c>
      <c r="R82" s="122">
        <f t="shared" ref="R82:V82" si="32">SUM(R83:R84)</f>
        <v>6727.4020718639158</v>
      </c>
      <c r="S82" s="122">
        <f t="shared" si="32"/>
        <v>6897.9813659253587</v>
      </c>
      <c r="T82" s="122">
        <f t="shared" si="32"/>
        <v>7359.3413816275524</v>
      </c>
      <c r="U82" s="122">
        <f t="shared" si="32"/>
        <v>7324.1564037572607</v>
      </c>
      <c r="V82" s="122">
        <f t="shared" si="32"/>
        <v>7695.958916504911</v>
      </c>
      <c r="W82" s="122">
        <f t="shared" ref="W82" si="33">SUM(W83:W84)</f>
        <v>7811.6498235047202</v>
      </c>
      <c r="DA82" s="130" t="s">
        <v>2486</v>
      </c>
    </row>
    <row r="83" spans="1:105" ht="12" customHeight="1" x14ac:dyDescent="0.25">
      <c r="A83" s="97" t="s">
        <v>204</v>
      </c>
      <c r="B83" s="98">
        <v>5023.6188937000888</v>
      </c>
      <c r="C83" s="98">
        <v>5320.5727315467475</v>
      </c>
      <c r="D83" s="98">
        <v>5419.3412088343384</v>
      </c>
      <c r="E83" s="98">
        <v>5592.5346993555222</v>
      </c>
      <c r="F83" s="98">
        <v>5780.9034085609983</v>
      </c>
      <c r="G83" s="98">
        <v>6048.6799982893772</v>
      </c>
      <c r="H83" s="98">
        <v>6410.2175024795779</v>
      </c>
      <c r="I83" s="98">
        <v>6316.7028455630762</v>
      </c>
      <c r="J83" s="98">
        <v>6502.9759817384402</v>
      </c>
      <c r="K83" s="98">
        <v>6800.932099758169</v>
      </c>
      <c r="L83" s="98">
        <v>6735.8583834064593</v>
      </c>
      <c r="M83" s="98">
        <v>6779.5198333664957</v>
      </c>
      <c r="N83" s="98">
        <v>6979.9884354146634</v>
      </c>
      <c r="O83" s="98">
        <v>6888.14292045198</v>
      </c>
      <c r="P83" s="98">
        <v>6531.9303418509053</v>
      </c>
      <c r="Q83" s="98">
        <v>6445.4698147234931</v>
      </c>
      <c r="R83" s="98">
        <v>6679.1530454692474</v>
      </c>
      <c r="S83" s="98">
        <v>6849.1576957095313</v>
      </c>
      <c r="T83" s="98">
        <v>7307.3485851896012</v>
      </c>
      <c r="U83" s="98">
        <v>7272.5331122124135</v>
      </c>
      <c r="V83" s="98">
        <v>7642.4622872206692</v>
      </c>
      <c r="W83" s="98">
        <v>7757.9912463934434</v>
      </c>
      <c r="DA83" s="63" t="s">
        <v>2487</v>
      </c>
    </row>
    <row r="84" spans="1:105" ht="12" customHeight="1" x14ac:dyDescent="0.25">
      <c r="A84" s="97" t="s">
        <v>53</v>
      </c>
      <c r="B84" s="98">
        <v>46.350866848113697</v>
      </c>
      <c r="C84" s="98">
        <v>48.175554103303725</v>
      </c>
      <c r="D84" s="98">
        <v>48.04850049407306</v>
      </c>
      <c r="E84" s="98">
        <v>48.588250051141443</v>
      </c>
      <c r="F84" s="98">
        <v>49.427010894743042</v>
      </c>
      <c r="G84" s="98">
        <v>50.896791795340391</v>
      </c>
      <c r="H84" s="98">
        <v>53.373818222574663</v>
      </c>
      <c r="I84" s="98">
        <v>51.559699209013132</v>
      </c>
      <c r="J84" s="98">
        <v>52.518499516181926</v>
      </c>
      <c r="K84" s="98">
        <v>54.171715136194393</v>
      </c>
      <c r="L84" s="98">
        <v>52.595823571923489</v>
      </c>
      <c r="M84" s="98">
        <v>52.432087897526692</v>
      </c>
      <c r="N84" s="98">
        <v>53.482858626518677</v>
      </c>
      <c r="O84" s="98">
        <v>52.33604245293634</v>
      </c>
      <c r="P84" s="98">
        <v>48.836857379947141</v>
      </c>
      <c r="Q84" s="98">
        <v>47.366793831992005</v>
      </c>
      <c r="R84" s="98">
        <v>48.249026394668775</v>
      </c>
      <c r="S84" s="98">
        <v>48.8236702158272</v>
      </c>
      <c r="T84" s="98">
        <v>51.992796437951682</v>
      </c>
      <c r="U84" s="98">
        <v>51.623291544847582</v>
      </c>
      <c r="V84" s="98">
        <v>53.496629284241635</v>
      </c>
      <c r="W84" s="98">
        <v>53.65857711127709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1.9062702455891076E-2</v>
      </c>
      <c r="C85" s="122">
        <f t="shared" si="34"/>
        <v>2.4039917593284579E-2</v>
      </c>
      <c r="D85" s="122">
        <f t="shared" si="34"/>
        <v>3.5097459698686821E-2</v>
      </c>
      <c r="E85" s="122">
        <f t="shared" si="34"/>
        <v>6.8797173289044194E-2</v>
      </c>
      <c r="F85" s="122">
        <f t="shared" si="34"/>
        <v>0.1350488951788345</v>
      </c>
      <c r="G85" s="122">
        <f t="shared" si="34"/>
        <v>0.27347947244191595</v>
      </c>
      <c r="H85" s="122">
        <f t="shared" si="34"/>
        <v>0.7780437479370399</v>
      </c>
      <c r="I85" s="122">
        <f t="shared" si="34"/>
        <v>0.86874391121008487</v>
      </c>
      <c r="J85" s="122">
        <f t="shared" si="34"/>
        <v>1.0777951436135895</v>
      </c>
      <c r="K85" s="122">
        <f t="shared" si="34"/>
        <v>1.370779611996116</v>
      </c>
      <c r="L85" s="122">
        <f t="shared" si="34"/>
        <v>4.214816717261189</v>
      </c>
      <c r="M85" s="122">
        <f t="shared" si="34"/>
        <v>1.8417121967497392</v>
      </c>
      <c r="N85" s="122">
        <f t="shared" si="34"/>
        <v>3.1301362317474886</v>
      </c>
      <c r="O85" s="122">
        <f t="shared" si="34"/>
        <v>2.3264115868231308</v>
      </c>
      <c r="P85" s="122">
        <f t="shared" si="34"/>
        <v>3.8417878593517893</v>
      </c>
      <c r="Q85" s="122">
        <f t="shared" si="34"/>
        <v>3.2087393810443516</v>
      </c>
      <c r="R85" s="122">
        <f t="shared" si="34"/>
        <v>2.6968203049521078</v>
      </c>
      <c r="S85" s="122">
        <f t="shared" si="34"/>
        <v>2.5345755190077304</v>
      </c>
      <c r="T85" s="122">
        <f t="shared" si="34"/>
        <v>3.2066997900823444</v>
      </c>
      <c r="U85" s="122">
        <f t="shared" si="34"/>
        <v>2.6577878116708704</v>
      </c>
      <c r="V85" s="122">
        <f t="shared" si="34"/>
        <v>2.2671086636577651</v>
      </c>
      <c r="W85" s="122">
        <f t="shared" si="34"/>
        <v>4.3607915469320107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1.9062702455891076E-2</v>
      </c>
      <c r="C86" s="98">
        <f>IF(RES_hhdet_tes!C86=0,0,RES_hhdet_tes!C86*1000*11630/RES_hhdet_num!C81)</f>
        <v>2.4039917593284579E-2</v>
      </c>
      <c r="D86" s="98">
        <f>IF(RES_hhdet_tes!D86=0,0,RES_hhdet_tes!D86*1000*11630/RES_hhdet_num!D81)</f>
        <v>3.5097459698686821E-2</v>
      </c>
      <c r="E86" s="98">
        <f>IF(RES_hhdet_tes!E86=0,0,RES_hhdet_tes!E86*1000*11630/RES_hhdet_num!E81)</f>
        <v>6.8797173289044194E-2</v>
      </c>
      <c r="F86" s="98">
        <f>IF(RES_hhdet_tes!F86=0,0,RES_hhdet_tes!F86*1000*11630/RES_hhdet_num!F81)</f>
        <v>0.1350488951788345</v>
      </c>
      <c r="G86" s="98">
        <f>IF(RES_hhdet_tes!G86=0,0,RES_hhdet_tes!G86*1000*11630/RES_hhdet_num!G81)</f>
        <v>0.27347947244191595</v>
      </c>
      <c r="H86" s="98">
        <f>IF(RES_hhdet_tes!H86=0,0,RES_hhdet_tes!H86*1000*11630/RES_hhdet_num!H81)</f>
        <v>0.7780437479370399</v>
      </c>
      <c r="I86" s="98">
        <f>IF(RES_hhdet_tes!I86=0,0,RES_hhdet_tes!I86*1000*11630/RES_hhdet_num!I81)</f>
        <v>0.86874391121008487</v>
      </c>
      <c r="J86" s="98">
        <f>IF(RES_hhdet_tes!J86=0,0,RES_hhdet_tes!J86*1000*11630/RES_hhdet_num!J81)</f>
        <v>1.0777951436135895</v>
      </c>
      <c r="K86" s="98">
        <f>IF(RES_hhdet_tes!K86=0,0,RES_hhdet_tes!K86*1000*11630/RES_hhdet_num!K81)</f>
        <v>1.370779611996116</v>
      </c>
      <c r="L86" s="98">
        <f>IF(RES_hhdet_tes!L86=0,0,RES_hhdet_tes!L86*1000*11630/RES_hhdet_num!L81)</f>
        <v>4.214816717261189</v>
      </c>
      <c r="M86" s="98">
        <f>IF(RES_hhdet_tes!M86=0,0,RES_hhdet_tes!M86*1000*11630/RES_hhdet_num!M81)</f>
        <v>1.8417121967497392</v>
      </c>
      <c r="N86" s="98">
        <f>IF(RES_hhdet_tes!N86=0,0,RES_hhdet_tes!N86*1000*11630/RES_hhdet_num!N81)</f>
        <v>3.1301362317474886</v>
      </c>
      <c r="O86" s="98">
        <f>IF(RES_hhdet_tes!O86=0,0,RES_hhdet_tes!O86*1000*11630/RES_hhdet_num!O81)</f>
        <v>2.3264115868231308</v>
      </c>
      <c r="P86" s="98">
        <f>IF(RES_hhdet_tes!P86=0,0,RES_hhdet_tes!P86*1000*11630/RES_hhdet_num!P81)</f>
        <v>3.8417878593517893</v>
      </c>
      <c r="Q86" s="98">
        <f>IF(RES_hhdet_tes!Q86=0,0,RES_hhdet_tes!Q86*1000*11630/RES_hhdet_num!Q81)</f>
        <v>3.2087393810443516</v>
      </c>
      <c r="R86" s="98">
        <f>IF(RES_hhdet_tes!R86=0,0,RES_hhdet_tes!R86*1000*11630/RES_hhdet_num!R81)</f>
        <v>2.6968203049521078</v>
      </c>
      <c r="S86" s="98">
        <f>IF(RES_hhdet_tes!S86=0,0,RES_hhdet_tes!S86*1000*11630/RES_hhdet_num!S81)</f>
        <v>2.5345755190077304</v>
      </c>
      <c r="T86" s="98">
        <f>IF(RES_hhdet_tes!T86=0,0,RES_hhdet_tes!T86*1000*11630/RES_hhdet_num!T81)</f>
        <v>3.2066997900823444</v>
      </c>
      <c r="U86" s="98">
        <f>IF(RES_hhdet_tes!U86=0,0,RES_hhdet_tes!U86*1000*11630/RES_hhdet_num!U81)</f>
        <v>2.6577878116708704</v>
      </c>
      <c r="V86" s="98">
        <f>IF(RES_hhdet_tes!V86=0,0,RES_hhdet_tes!V86*1000*11630/RES_hhdet_num!V81)</f>
        <v>2.2671086636577651</v>
      </c>
      <c r="W86" s="98">
        <f>IF(RES_hhdet_tes!W86=0,0,RES_hhdet_tes!W86*1000*11630/RES_hhdet_num!W81)</f>
        <v>4.3607915469320107</v>
      </c>
      <c r="DA86" s="63" t="s">
        <v>2490</v>
      </c>
    </row>
    <row r="87" spans="1:105" ht="12" customHeight="1" x14ac:dyDescent="0.25">
      <c r="A87" s="121" t="s">
        <v>55</v>
      </c>
      <c r="B87" s="122">
        <v>282.20223792358684</v>
      </c>
      <c r="C87" s="122">
        <v>300.06706421731263</v>
      </c>
      <c r="D87" s="122">
        <v>279.12371535173287</v>
      </c>
      <c r="E87" s="122">
        <v>306.22480830569594</v>
      </c>
      <c r="F87" s="122">
        <v>366.04785157556114</v>
      </c>
      <c r="G87" s="122">
        <v>386.18954413912701</v>
      </c>
      <c r="H87" s="122">
        <v>432.6888830694453</v>
      </c>
      <c r="I87" s="122">
        <v>408.34665370383067</v>
      </c>
      <c r="J87" s="122">
        <v>460.81105874833366</v>
      </c>
      <c r="K87" s="122">
        <v>483.13425256308182</v>
      </c>
      <c r="L87" s="122">
        <v>442.99656357875193</v>
      </c>
      <c r="M87" s="122">
        <v>481.83373519404876</v>
      </c>
      <c r="N87" s="122">
        <v>504.60506248151751</v>
      </c>
      <c r="O87" s="122">
        <v>487.31143332041438</v>
      </c>
      <c r="P87" s="122">
        <v>509.26340984850293</v>
      </c>
      <c r="Q87" s="122">
        <v>514.01871255384469</v>
      </c>
      <c r="R87" s="122">
        <v>532.9398835256294</v>
      </c>
      <c r="S87" s="122">
        <v>538.93178986823909</v>
      </c>
      <c r="T87" s="122">
        <v>542.186421187409</v>
      </c>
      <c r="U87" s="122">
        <v>521.4280732631712</v>
      </c>
      <c r="V87" s="122">
        <v>516.65667386586063</v>
      </c>
      <c r="W87" s="122">
        <v>785.06124071045713</v>
      </c>
      <c r="DA87" s="130" t="s">
        <v>2491</v>
      </c>
    </row>
    <row r="88" spans="1:105" ht="12" customHeight="1" x14ac:dyDescent="0.25">
      <c r="A88" s="97" t="s">
        <v>132</v>
      </c>
      <c r="B88" s="98">
        <v>284.92799354375279</v>
      </c>
      <c r="C88" s="98">
        <v>293.24690928941823</v>
      </c>
      <c r="D88" s="98">
        <v>290.05888263687388</v>
      </c>
      <c r="E88" s="98">
        <v>318.74814900855421</v>
      </c>
      <c r="F88" s="98">
        <v>355.27323879252464</v>
      </c>
      <c r="G88" s="98">
        <v>384.21859189519938</v>
      </c>
      <c r="H88" s="98">
        <v>408.54514272621509</v>
      </c>
      <c r="I88" s="98">
        <v>420.12769244995627</v>
      </c>
      <c r="J88" s="98">
        <v>449.19293928569709</v>
      </c>
      <c r="K88" s="98">
        <v>468.26507114213166</v>
      </c>
      <c r="L88" s="98">
        <v>461.60064055628425</v>
      </c>
      <c r="M88" s="98">
        <v>487.33368243576842</v>
      </c>
      <c r="N88" s="98">
        <v>504.50348024674025</v>
      </c>
      <c r="O88" s="98">
        <v>501.09564251513314</v>
      </c>
      <c r="P88" s="98">
        <v>507.09001645300901</v>
      </c>
      <c r="Q88" s="98">
        <v>516.65167842643677</v>
      </c>
      <c r="R88" s="98">
        <v>531.60943676911279</v>
      </c>
      <c r="S88" s="98">
        <v>536.82118791773792</v>
      </c>
      <c r="T88" s="98">
        <v>538.28150740068827</v>
      </c>
      <c r="U88" s="98">
        <v>524.20121012838104</v>
      </c>
      <c r="V88" s="98">
        <v>517.1084667894321</v>
      </c>
      <c r="W88" s="98">
        <v>781.75114339185404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285.86078899611346</v>
      </c>
      <c r="C92" s="101">
        <v>290.83064186977447</v>
      </c>
      <c r="D92" s="101">
        <v>298.7147252781067</v>
      </c>
      <c r="E92" s="101">
        <v>326.37494679014736</v>
      </c>
      <c r="F92" s="101">
        <v>340.6700554050766</v>
      </c>
      <c r="G92" s="101">
        <v>398.23565701739778</v>
      </c>
      <c r="H92" s="101">
        <v>428.75595946633223</v>
      </c>
      <c r="I92" s="101">
        <v>391.20124510627909</v>
      </c>
      <c r="J92" s="101">
        <v>410.78296053879819</v>
      </c>
      <c r="K92" s="101">
        <v>438.53054232280357</v>
      </c>
      <c r="L92" s="101">
        <v>468.36847535724877</v>
      </c>
      <c r="M92" s="101">
        <v>508.6601217411062</v>
      </c>
      <c r="N92" s="101">
        <v>526.67555491011819</v>
      </c>
      <c r="O92" s="101">
        <v>495.94018627480915</v>
      </c>
      <c r="P92" s="101">
        <v>501.44781195909678</v>
      </c>
      <c r="Q92" s="101">
        <v>478.29322740724751</v>
      </c>
      <c r="R92" s="101">
        <v>523.88315003865341</v>
      </c>
      <c r="S92" s="101">
        <v>554.55872118452476</v>
      </c>
      <c r="T92" s="101">
        <v>548.80922394226934</v>
      </c>
      <c r="U92" s="101">
        <v>517.40803703225879</v>
      </c>
      <c r="V92" s="101">
        <v>482.07540992797124</v>
      </c>
      <c r="W92" s="101">
        <v>873.07610175378136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273.59657096240278</v>
      </c>
      <c r="C96" s="101">
        <v>322.02706502310366</v>
      </c>
      <c r="D96" s="101">
        <v>243.81671941165189</v>
      </c>
      <c r="E96" s="101">
        <v>272.00907828092511</v>
      </c>
      <c r="F96" s="101">
        <v>388.46216366583616</v>
      </c>
      <c r="G96" s="101">
        <v>389.36146174986487</v>
      </c>
      <c r="H96" s="101">
        <v>468.88404954203378</v>
      </c>
      <c r="I96" s="101">
        <v>389.85274283784838</v>
      </c>
      <c r="J96" s="101">
        <v>479.13822132344831</v>
      </c>
      <c r="K96" s="101">
        <v>509.93156297133805</v>
      </c>
      <c r="L96" s="101">
        <v>406.73544272072598</v>
      </c>
      <c r="M96" s="101">
        <v>469.10725442809468</v>
      </c>
      <c r="N96" s="101">
        <v>504.63819105934186</v>
      </c>
      <c r="O96" s="101">
        <v>452.48095548844952</v>
      </c>
      <c r="P96" s="101">
        <v>514.78467275358878</v>
      </c>
      <c r="Q96" s="101">
        <v>507.59904717951008</v>
      </c>
      <c r="R96" s="101">
        <v>536.42635076354998</v>
      </c>
      <c r="S96" s="101">
        <v>544.51594794084531</v>
      </c>
      <c r="T96" s="101">
        <v>553.27959548627894</v>
      </c>
      <c r="U96" s="101">
        <v>512.86285444734358</v>
      </c>
      <c r="V96" s="101">
        <v>515.34333241854904</v>
      </c>
      <c r="W96" s="101">
        <v>796.39243977598596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2503</v>
      </c>
    </row>
    <row r="100" spans="1:105" ht="12" customHeight="1" x14ac:dyDescent="0.25">
      <c r="A100" s="121" t="s">
        <v>54</v>
      </c>
      <c r="B100" s="122">
        <v>453.80980788273467</v>
      </c>
      <c r="C100" s="122">
        <v>452.7914856658013</v>
      </c>
      <c r="D100" s="122">
        <v>433.71591230298941</v>
      </c>
      <c r="E100" s="122">
        <v>448.19393328906659</v>
      </c>
      <c r="F100" s="122">
        <v>460.91188191273773</v>
      </c>
      <c r="G100" s="122">
        <v>466.35394122787619</v>
      </c>
      <c r="H100" s="122">
        <v>517.37814290086635</v>
      </c>
      <c r="I100" s="122">
        <v>508.8050670532765</v>
      </c>
      <c r="J100" s="122">
        <v>551.39765208062181</v>
      </c>
      <c r="K100" s="122">
        <v>531.01414976700596</v>
      </c>
      <c r="L100" s="122">
        <v>455.87977274530311</v>
      </c>
      <c r="M100" s="122">
        <v>503.54926725045169</v>
      </c>
      <c r="N100" s="122">
        <v>509.87803362883216</v>
      </c>
      <c r="O100" s="122">
        <v>449.2129577623831</v>
      </c>
      <c r="P100" s="122">
        <v>426.8495344557212</v>
      </c>
      <c r="Q100" s="122">
        <v>350.72794682796479</v>
      </c>
      <c r="R100" s="122">
        <v>353.1469462144795</v>
      </c>
      <c r="S100" s="122">
        <v>335.9035162271918</v>
      </c>
      <c r="T100" s="122">
        <v>399.3911621353032</v>
      </c>
      <c r="U100" s="122">
        <v>415.13879274590317</v>
      </c>
      <c r="V100" s="122">
        <v>392.30072425765161</v>
      </c>
      <c r="W100" s="122">
        <v>411.23051283132406</v>
      </c>
      <c r="DA100" s="130" t="s">
        <v>2504</v>
      </c>
    </row>
    <row r="101" spans="1:105" ht="12" customHeight="1" x14ac:dyDescent="0.25">
      <c r="A101" s="97" t="s">
        <v>207</v>
      </c>
      <c r="B101" s="98">
        <v>455.24721303425207</v>
      </c>
      <c r="C101" s="98">
        <v>452.94768236403735</v>
      </c>
      <c r="D101" s="98">
        <v>433.29468811074338</v>
      </c>
      <c r="E101" s="98">
        <v>446.6962461119835</v>
      </c>
      <c r="F101" s="98">
        <v>463.76808513854473</v>
      </c>
      <c r="G101" s="98">
        <v>478.84856270621117</v>
      </c>
      <c r="H101" s="98">
        <v>508.82224754642823</v>
      </c>
      <c r="I101" s="98">
        <v>494.17135365059949</v>
      </c>
      <c r="J101" s="98">
        <v>535.91357533631106</v>
      </c>
      <c r="K101" s="98">
        <v>521.28786880739483</v>
      </c>
      <c r="L101" s="98">
        <v>476.41495262480515</v>
      </c>
      <c r="M101" s="98">
        <v>498.25249979733178</v>
      </c>
      <c r="N101" s="98">
        <v>494.33651296473323</v>
      </c>
      <c r="O101" s="98">
        <v>442.03045395482002</v>
      </c>
      <c r="P101" s="98">
        <v>410.86419476017079</v>
      </c>
      <c r="Q101" s="98">
        <v>368.65921853972367</v>
      </c>
      <c r="R101" s="98">
        <v>359.44243772284392</v>
      </c>
      <c r="S101" s="98">
        <v>359.96365622417517</v>
      </c>
      <c r="T101" s="98">
        <v>383.93298544396447</v>
      </c>
      <c r="U101" s="98">
        <v>397.03073565576676</v>
      </c>
      <c r="V101" s="98">
        <v>392.38161803019381</v>
      </c>
      <c r="W101" s="98">
        <v>414.66888825876941</v>
      </c>
      <c r="DA101" s="63" t="s">
        <v>2505</v>
      </c>
    </row>
    <row r="102" spans="1:105" ht="12" customHeight="1" x14ac:dyDescent="0.25">
      <c r="A102" s="97" t="s">
        <v>50</v>
      </c>
      <c r="B102" s="98">
        <v>454.86267211718081</v>
      </c>
      <c r="C102" s="98">
        <v>449.09553403993573</v>
      </c>
      <c r="D102" s="98">
        <v>448.36400817856378</v>
      </c>
      <c r="E102" s="98">
        <v>459.95208561393105</v>
      </c>
      <c r="F102" s="98">
        <v>445.07245339237528</v>
      </c>
      <c r="G102" s="98">
        <v>489.90917833857554</v>
      </c>
      <c r="H102" s="98">
        <v>533.46448088595503</v>
      </c>
      <c r="I102" s="98">
        <v>452.7719925158741</v>
      </c>
      <c r="J102" s="98">
        <v>488.28667601791744</v>
      </c>
      <c r="K102" s="98">
        <v>487.49255301728891</v>
      </c>
      <c r="L102" s="98">
        <v>481.63692142053202</v>
      </c>
      <c r="M102" s="98">
        <v>521.92575918725402</v>
      </c>
      <c r="N102" s="98">
        <v>527.40465838944988</v>
      </c>
      <c r="O102" s="98">
        <v>444.48472015735103</v>
      </c>
      <c r="P102" s="98">
        <v>413.16922144727914</v>
      </c>
      <c r="Q102" s="98">
        <v>337.91485574264709</v>
      </c>
      <c r="R102" s="98">
        <v>363.87140874857107</v>
      </c>
      <c r="S102" s="98">
        <v>396.2353685539079</v>
      </c>
      <c r="T102" s="98">
        <v>381.87332058716481</v>
      </c>
      <c r="U102" s="98">
        <v>440.27826438573771</v>
      </c>
      <c r="V102" s="98">
        <v>412.30428922895499</v>
      </c>
      <c r="W102" s="98">
        <v>379.52937725415012</v>
      </c>
      <c r="DA102" s="63" t="s">
        <v>2506</v>
      </c>
    </row>
    <row r="103" spans="1:105" ht="12" customHeight="1" x14ac:dyDescent="0.25">
      <c r="A103" s="109" t="s">
        <v>120</v>
      </c>
      <c r="B103" s="33">
        <v>426.56376430732502</v>
      </c>
      <c r="C103" s="33">
        <v>512.03403743259435</v>
      </c>
      <c r="D103" s="33">
        <v>258.46626537962135</v>
      </c>
      <c r="E103" s="33">
        <v>368.72654187826794</v>
      </c>
      <c r="F103" s="33">
        <v>516.77699248450551</v>
      </c>
      <c r="G103" s="33">
        <v>392.74929685693388</v>
      </c>
      <c r="H103" s="33">
        <v>502.61696520741896</v>
      </c>
      <c r="I103" s="33">
        <v>568.9656978827079</v>
      </c>
      <c r="J103" s="33">
        <v>603.30369406305533</v>
      </c>
      <c r="K103" s="33">
        <v>568.69275074493385</v>
      </c>
      <c r="L103" s="33">
        <v>420.01281236092984</v>
      </c>
      <c r="M103" s="33">
        <v>488.23959624579811</v>
      </c>
      <c r="N103" s="33">
        <v>502.26498752133909</v>
      </c>
      <c r="O103" s="33">
        <v>460.42244344598345</v>
      </c>
      <c r="P103" s="33">
        <v>458.59033302656456</v>
      </c>
      <c r="Q103" s="33">
        <v>345.936647929581</v>
      </c>
      <c r="R103" s="33">
        <v>327.86294437130186</v>
      </c>
      <c r="S103" s="33">
        <v>211.81357029564364</v>
      </c>
      <c r="T103" s="33">
        <v>448.19805105070185</v>
      </c>
      <c r="U103" s="33">
        <v>403.19873819546115</v>
      </c>
      <c r="V103" s="33">
        <v>370.49073879290296</v>
      </c>
      <c r="W103" s="33">
        <v>436.5582202308978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5734.3172379025737</v>
      </c>
      <c r="C124" s="117">
        <f t="shared" si="42"/>
        <v>6080.6479662212369</v>
      </c>
      <c r="D124" s="117">
        <f t="shared" si="42"/>
        <v>6395.7260884155039</v>
      </c>
      <c r="E124" s="117">
        <f t="shared" si="42"/>
        <v>6513.1147674917156</v>
      </c>
      <c r="F124" s="117">
        <f t="shared" si="42"/>
        <v>6597.9835350499661</v>
      </c>
      <c r="G124" s="117">
        <f t="shared" si="42"/>
        <v>6812.051134033466</v>
      </c>
      <c r="H124" s="117">
        <f t="shared" si="42"/>
        <v>7599.5610769846899</v>
      </c>
      <c r="I124" s="117">
        <f t="shared" si="42"/>
        <v>7319.7099575666361</v>
      </c>
      <c r="J124" s="117">
        <f t="shared" si="42"/>
        <v>7431.3438062100313</v>
      </c>
      <c r="K124" s="117">
        <f t="shared" si="42"/>
        <v>7832.1498415431679</v>
      </c>
      <c r="L124" s="117">
        <f t="shared" si="42"/>
        <v>8034.4928124796133</v>
      </c>
      <c r="M124" s="117">
        <f t="shared" si="42"/>
        <v>7749.1637362011979</v>
      </c>
      <c r="N124" s="117">
        <f t="shared" si="42"/>
        <v>8072.1893096688773</v>
      </c>
      <c r="O124" s="117">
        <f t="shared" si="42"/>
        <v>7717.8936831214496</v>
      </c>
      <c r="P124" s="117">
        <f t="shared" si="42"/>
        <v>7467.9745308718484</v>
      </c>
      <c r="Q124" s="117">
        <f t="shared" si="42"/>
        <v>7200.1080360958322</v>
      </c>
      <c r="R124" s="117">
        <f t="shared" ref="R124:V124" si="43">R125+R128+R130+R139</f>
        <v>7764.9745704110437</v>
      </c>
      <c r="S124" s="117">
        <f t="shared" si="43"/>
        <v>8044.9896243666262</v>
      </c>
      <c r="T124" s="117">
        <f t="shared" si="43"/>
        <v>8495.2521234275573</v>
      </c>
      <c r="U124" s="117">
        <f t="shared" si="43"/>
        <v>8280.2047525894723</v>
      </c>
      <c r="V124" s="117">
        <f t="shared" si="43"/>
        <v>8055.832002231672</v>
      </c>
      <c r="W124" s="117">
        <f t="shared" ref="W124" si="44">W125+W128+W130+W139</f>
        <v>9375.7598196350809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5002.9440485309251</v>
      </c>
      <c r="C125" s="122">
        <f t="shared" si="45"/>
        <v>5328.6554300687221</v>
      </c>
      <c r="D125" s="122">
        <f t="shared" si="45"/>
        <v>5676.4173828771609</v>
      </c>
      <c r="E125" s="122">
        <f t="shared" si="45"/>
        <v>5753.788779518989</v>
      </c>
      <c r="F125" s="122">
        <f t="shared" si="45"/>
        <v>5774.0600139832686</v>
      </c>
      <c r="G125" s="122">
        <f t="shared" si="45"/>
        <v>5966.0849256815736</v>
      </c>
      <c r="H125" s="122">
        <f t="shared" si="45"/>
        <v>6631.2901616485251</v>
      </c>
      <c r="I125" s="122">
        <f t="shared" si="45"/>
        <v>6396.089044321744</v>
      </c>
      <c r="J125" s="122">
        <f t="shared" si="45"/>
        <v>6426.7945434134681</v>
      </c>
      <c r="K125" s="122">
        <f t="shared" si="45"/>
        <v>6823.9040710513773</v>
      </c>
      <c r="L125" s="122">
        <f t="shared" si="45"/>
        <v>7129.2477228583966</v>
      </c>
      <c r="M125" s="122">
        <f t="shared" si="45"/>
        <v>6761.9589121362214</v>
      </c>
      <c r="N125" s="122">
        <f t="shared" si="45"/>
        <v>7043.5112219124658</v>
      </c>
      <c r="O125" s="122">
        <f t="shared" si="45"/>
        <v>6782.8012588090705</v>
      </c>
      <c r="P125" s="122">
        <f t="shared" si="45"/>
        <v>6521.8819099719049</v>
      </c>
      <c r="Q125" s="122">
        <f t="shared" si="45"/>
        <v>6354.5133662775279</v>
      </c>
      <c r="R125" s="122">
        <f t="shared" ref="R125:V125" si="46">SUM(R126:R127)</f>
        <v>6872.2273762963687</v>
      </c>
      <c r="S125" s="122">
        <f t="shared" si="46"/>
        <v>7167.7054041050633</v>
      </c>
      <c r="T125" s="122">
        <f t="shared" si="46"/>
        <v>7534.7301013076412</v>
      </c>
      <c r="U125" s="122">
        <f t="shared" si="46"/>
        <v>7324.9633144749241</v>
      </c>
      <c r="V125" s="122">
        <f t="shared" si="46"/>
        <v>7156.5842901014285</v>
      </c>
      <c r="W125" s="122">
        <f t="shared" ref="W125" si="47">SUM(W126:W127)</f>
        <v>8167.9886102962764</v>
      </c>
      <c r="DA125" s="130" t="s">
        <v>2527</v>
      </c>
    </row>
    <row r="126" spans="1:105" ht="12" customHeight="1" x14ac:dyDescent="0.25">
      <c r="A126" s="97" t="s">
        <v>203</v>
      </c>
      <c r="B126" s="98">
        <v>4979.9699803986341</v>
      </c>
      <c r="C126" s="98">
        <v>5304.6397860857087</v>
      </c>
      <c r="D126" s="98">
        <v>5651.3645598142975</v>
      </c>
      <c r="E126" s="98">
        <v>5728.902270004296</v>
      </c>
      <c r="F126" s="98">
        <v>5749.4808407924384</v>
      </c>
      <c r="G126" s="98">
        <v>5941.0891927475832</v>
      </c>
      <c r="H126" s="98">
        <v>6603.7973442135135</v>
      </c>
      <c r="I126" s="98">
        <v>6370.0913047070535</v>
      </c>
      <c r="J126" s="98">
        <v>6400.9472891676214</v>
      </c>
      <c r="K126" s="98">
        <v>6796.8345327341067</v>
      </c>
      <c r="L126" s="98">
        <v>7101.522198701362</v>
      </c>
      <c r="M126" s="98">
        <v>6735.9114993044695</v>
      </c>
      <c r="N126" s="98">
        <v>7016.6294152645314</v>
      </c>
      <c r="O126" s="98">
        <v>6757.1309514114773</v>
      </c>
      <c r="P126" s="98">
        <v>6497.5918494646539</v>
      </c>
      <c r="Q126" s="98">
        <v>6331.2496627698147</v>
      </c>
      <c r="R126" s="98">
        <v>6847.4948273927066</v>
      </c>
      <c r="S126" s="98">
        <v>7142.2489303409429</v>
      </c>
      <c r="T126" s="98">
        <v>7508.0198013518557</v>
      </c>
      <c r="U126" s="98">
        <v>7299.0575283496009</v>
      </c>
      <c r="V126" s="98">
        <v>7131.6238895736351</v>
      </c>
      <c r="W126" s="98">
        <v>8139.8387868853197</v>
      </c>
      <c r="DA126" s="63" t="s">
        <v>2528</v>
      </c>
    </row>
    <row r="127" spans="1:105" ht="12" customHeight="1" x14ac:dyDescent="0.25">
      <c r="A127" s="97" t="s">
        <v>53</v>
      </c>
      <c r="B127" s="98">
        <v>22.974068132291006</v>
      </c>
      <c r="C127" s="98">
        <v>24.015643983013209</v>
      </c>
      <c r="D127" s="98">
        <v>25.052823062863624</v>
      </c>
      <c r="E127" s="98">
        <v>24.886509514692698</v>
      </c>
      <c r="F127" s="98">
        <v>24.579173190830332</v>
      </c>
      <c r="G127" s="98">
        <v>24.995732933990311</v>
      </c>
      <c r="H127" s="98">
        <v>27.492817435011521</v>
      </c>
      <c r="I127" s="98">
        <v>25.997739614690431</v>
      </c>
      <c r="J127" s="98">
        <v>25.847254245846681</v>
      </c>
      <c r="K127" s="98">
        <v>27.069538317270748</v>
      </c>
      <c r="L127" s="98">
        <v>27.725524157034275</v>
      </c>
      <c r="M127" s="98">
        <v>26.047412831751824</v>
      </c>
      <c r="N127" s="98">
        <v>26.881806647934056</v>
      </c>
      <c r="O127" s="98">
        <v>25.670307397593607</v>
      </c>
      <c r="P127" s="98">
        <v>24.290060507250843</v>
      </c>
      <c r="Q127" s="98">
        <v>23.263703507713327</v>
      </c>
      <c r="R127" s="98">
        <v>24.732548903662519</v>
      </c>
      <c r="S127" s="98">
        <v>25.456473764120755</v>
      </c>
      <c r="T127" s="98">
        <v>26.710299955785455</v>
      </c>
      <c r="U127" s="98">
        <v>25.905786125322805</v>
      </c>
      <c r="V127" s="98">
        <v>24.960400527792991</v>
      </c>
      <c r="W127" s="98">
        <v>28.149823410956934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1.9127125003841859E-2</v>
      </c>
      <c r="C128" s="122">
        <f t="shared" si="48"/>
        <v>2.3893885716568249E-2</v>
      </c>
      <c r="D128" s="122">
        <f t="shared" si="48"/>
        <v>3.4744658283792959E-2</v>
      </c>
      <c r="E128" s="122">
        <f t="shared" si="48"/>
        <v>7.2817444531145914E-2</v>
      </c>
      <c r="F128" s="122">
        <f t="shared" si="48"/>
        <v>0.13405293781870575</v>
      </c>
      <c r="G128" s="122">
        <f t="shared" si="48"/>
        <v>0.23977696995770317</v>
      </c>
      <c r="H128" s="122">
        <f t="shared" si="48"/>
        <v>0.56110258969869387</v>
      </c>
      <c r="I128" s="122">
        <f t="shared" si="48"/>
        <v>0.5501675375488525</v>
      </c>
      <c r="J128" s="122">
        <f t="shared" si="48"/>
        <v>0.71325497443789698</v>
      </c>
      <c r="K128" s="122">
        <f t="shared" si="48"/>
        <v>0.97460736411162985</v>
      </c>
      <c r="L128" s="122">
        <f t="shared" si="48"/>
        <v>3.2282426517842611</v>
      </c>
      <c r="M128" s="122">
        <f t="shared" si="48"/>
        <v>1.4720658778454694</v>
      </c>
      <c r="N128" s="122">
        <f t="shared" si="48"/>
        <v>2.7090086041505987</v>
      </c>
      <c r="O128" s="122">
        <f t="shared" si="48"/>
        <v>2.1408737710620791</v>
      </c>
      <c r="P128" s="122">
        <f t="shared" si="48"/>
        <v>3.8059178136075982</v>
      </c>
      <c r="Q128" s="122">
        <f t="shared" si="48"/>
        <v>3.293098458530948</v>
      </c>
      <c r="R128" s="122">
        <f t="shared" si="48"/>
        <v>2.8229127986722085</v>
      </c>
      <c r="S128" s="122">
        <f t="shared" si="48"/>
        <v>2.8288120989505163</v>
      </c>
      <c r="T128" s="122">
        <f t="shared" si="48"/>
        <v>3.9178138434076399</v>
      </c>
      <c r="U128" s="122">
        <f t="shared" si="48"/>
        <v>3.3093993013717289</v>
      </c>
      <c r="V128" s="122">
        <f t="shared" si="48"/>
        <v>2.7490042657362368</v>
      </c>
      <c r="W128" s="122">
        <f t="shared" si="48"/>
        <v>4.9725202372223167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1.9127125003841859E-2</v>
      </c>
      <c r="C129" s="98">
        <f>IF(RES_hhdet_tes!C129=0,0,RES_hhdet_tes!C129*1000*11630/RES_hhdet_num!C124)</f>
        <v>2.3893885716568249E-2</v>
      </c>
      <c r="D129" s="98">
        <f>IF(RES_hhdet_tes!D129=0,0,RES_hhdet_tes!D129*1000*11630/RES_hhdet_num!D124)</f>
        <v>3.4744658283792959E-2</v>
      </c>
      <c r="E129" s="98">
        <f>IF(RES_hhdet_tes!E129=0,0,RES_hhdet_tes!E129*1000*11630/RES_hhdet_num!E124)</f>
        <v>7.2817444531145914E-2</v>
      </c>
      <c r="F129" s="98">
        <f>IF(RES_hhdet_tes!F129=0,0,RES_hhdet_tes!F129*1000*11630/RES_hhdet_num!F124)</f>
        <v>0.13405293781870575</v>
      </c>
      <c r="G129" s="98">
        <f>IF(RES_hhdet_tes!G129=0,0,RES_hhdet_tes!G129*1000*11630/RES_hhdet_num!G124)</f>
        <v>0.23977696995770317</v>
      </c>
      <c r="H129" s="98">
        <f>IF(RES_hhdet_tes!H129=0,0,RES_hhdet_tes!H129*1000*11630/RES_hhdet_num!H124)</f>
        <v>0.56110258969869387</v>
      </c>
      <c r="I129" s="98">
        <f>IF(RES_hhdet_tes!I129=0,0,RES_hhdet_tes!I129*1000*11630/RES_hhdet_num!I124)</f>
        <v>0.5501675375488525</v>
      </c>
      <c r="J129" s="98">
        <f>IF(RES_hhdet_tes!J129=0,0,RES_hhdet_tes!J129*1000*11630/RES_hhdet_num!J124)</f>
        <v>0.71325497443789698</v>
      </c>
      <c r="K129" s="98">
        <f>IF(RES_hhdet_tes!K129=0,0,RES_hhdet_tes!K129*1000*11630/RES_hhdet_num!K124)</f>
        <v>0.97460736411162985</v>
      </c>
      <c r="L129" s="98">
        <f>IF(RES_hhdet_tes!L129=0,0,RES_hhdet_tes!L129*1000*11630/RES_hhdet_num!L124)</f>
        <v>3.2282426517842611</v>
      </c>
      <c r="M129" s="98">
        <f>IF(RES_hhdet_tes!M129=0,0,RES_hhdet_tes!M129*1000*11630/RES_hhdet_num!M124)</f>
        <v>1.4720658778454694</v>
      </c>
      <c r="N129" s="98">
        <f>IF(RES_hhdet_tes!N129=0,0,RES_hhdet_tes!N129*1000*11630/RES_hhdet_num!N124)</f>
        <v>2.7090086041505987</v>
      </c>
      <c r="O129" s="98">
        <f>IF(RES_hhdet_tes!O129=0,0,RES_hhdet_tes!O129*1000*11630/RES_hhdet_num!O124)</f>
        <v>2.1408737710620791</v>
      </c>
      <c r="P129" s="98">
        <f>IF(RES_hhdet_tes!P129=0,0,RES_hhdet_tes!P129*1000*11630/RES_hhdet_num!P124)</f>
        <v>3.8059178136075982</v>
      </c>
      <c r="Q129" s="98">
        <f>IF(RES_hhdet_tes!Q129=0,0,RES_hhdet_tes!Q129*1000*11630/RES_hhdet_num!Q124)</f>
        <v>3.293098458530948</v>
      </c>
      <c r="R129" s="98">
        <f>IF(RES_hhdet_tes!R129=0,0,RES_hhdet_tes!R129*1000*11630/RES_hhdet_num!R124)</f>
        <v>2.8229127986722085</v>
      </c>
      <c r="S129" s="98">
        <f>IF(RES_hhdet_tes!S129=0,0,RES_hhdet_tes!S129*1000*11630/RES_hhdet_num!S124)</f>
        <v>2.8288120989505163</v>
      </c>
      <c r="T129" s="98">
        <f>IF(RES_hhdet_tes!T129=0,0,RES_hhdet_tes!T129*1000*11630/RES_hhdet_num!T124)</f>
        <v>3.9178138434076399</v>
      </c>
      <c r="U129" s="98">
        <f>IF(RES_hhdet_tes!U129=0,0,RES_hhdet_tes!U129*1000*11630/RES_hhdet_num!U124)</f>
        <v>3.3093993013717289</v>
      </c>
      <c r="V129" s="98">
        <f>IF(RES_hhdet_tes!V129=0,0,RES_hhdet_tes!V129*1000*11630/RES_hhdet_num!V124)</f>
        <v>2.7490042657362368</v>
      </c>
      <c r="W129" s="98">
        <f>IF(RES_hhdet_tes!W129=0,0,RES_hhdet_tes!W129*1000*11630/RES_hhdet_num!W124)</f>
        <v>4.9725202372223167</v>
      </c>
      <c r="DA129" s="63" t="s">
        <v>2531</v>
      </c>
    </row>
    <row r="130" spans="1:105" ht="12" customHeight="1" x14ac:dyDescent="0.25">
      <c r="A130" s="121" t="s">
        <v>55</v>
      </c>
      <c r="B130" s="122">
        <v>278.13515433121421</v>
      </c>
      <c r="C130" s="122">
        <v>299.24808694898309</v>
      </c>
      <c r="D130" s="122">
        <v>285.64106243962971</v>
      </c>
      <c r="E130" s="122">
        <v>310.07706482771931</v>
      </c>
      <c r="F130" s="122">
        <v>365.46956183993859</v>
      </c>
      <c r="G130" s="122">
        <v>380.86207369467508</v>
      </c>
      <c r="H130" s="122">
        <v>445.64609266184164</v>
      </c>
      <c r="I130" s="122">
        <v>416.32397688878075</v>
      </c>
      <c r="J130" s="122">
        <v>452.79814156542596</v>
      </c>
      <c r="K130" s="122">
        <v>475.65366997625171</v>
      </c>
      <c r="L130" s="122">
        <v>451.67583026062516</v>
      </c>
      <c r="M130" s="122">
        <v>479.73316347750176</v>
      </c>
      <c r="N130" s="122">
        <v>510.10310901290489</v>
      </c>
      <c r="O130" s="122">
        <v>481.26923817077505</v>
      </c>
      <c r="P130" s="122">
        <v>508.83153391854592</v>
      </c>
      <c r="Q130" s="122">
        <v>501.18382389340081</v>
      </c>
      <c r="R130" s="122">
        <v>539.64207082729945</v>
      </c>
      <c r="S130" s="122">
        <v>547.98662757542718</v>
      </c>
      <c r="T130" s="122">
        <v>550.02160779676228</v>
      </c>
      <c r="U130" s="122">
        <v>526.56792168360789</v>
      </c>
      <c r="V130" s="122">
        <v>503.17799239840645</v>
      </c>
      <c r="W130" s="122">
        <v>793.20663218965353</v>
      </c>
      <c r="DA130" s="130" t="s">
        <v>2532</v>
      </c>
    </row>
    <row r="131" spans="1:105" ht="12" customHeight="1" x14ac:dyDescent="0.25">
      <c r="A131" s="97" t="s">
        <v>128</v>
      </c>
      <c r="B131" s="98">
        <v>278.26249852656031</v>
      </c>
      <c r="C131" s="98">
        <v>298.61623553523907</v>
      </c>
      <c r="D131" s="98">
        <v>286.70550723746754</v>
      </c>
      <c r="E131" s="98">
        <v>310.93982248224967</v>
      </c>
      <c r="F131" s="98">
        <v>364.99153669046171</v>
      </c>
      <c r="G131" s="98">
        <v>380.69220252502953</v>
      </c>
      <c r="H131" s="98">
        <v>445.16495772964481</v>
      </c>
      <c r="I131" s="98">
        <v>417.13566328149102</v>
      </c>
      <c r="J131" s="98">
        <v>452.24832417880424</v>
      </c>
      <c r="K131" s="98">
        <v>475.21267915345152</v>
      </c>
      <c r="L131" s="98">
        <v>451.92188504774543</v>
      </c>
      <c r="M131" s="98">
        <v>479.98263478124306</v>
      </c>
      <c r="N131" s="98">
        <v>510.2457826851217</v>
      </c>
      <c r="O131" s="98">
        <v>481.8869146842485</v>
      </c>
      <c r="P131" s="98">
        <v>508.68227987494669</v>
      </c>
      <c r="Q131" s="98">
        <v>501.064106480644</v>
      </c>
      <c r="R131" s="98">
        <v>539.73491639265023</v>
      </c>
      <c r="S131" s="98">
        <v>548.09088767605795</v>
      </c>
      <c r="T131" s="98">
        <v>550.00499415578486</v>
      </c>
      <c r="U131" s="98">
        <v>526.91487846979612</v>
      </c>
      <c r="V131" s="98">
        <v>502.94045752464064</v>
      </c>
      <c r="W131" s="98">
        <v>793.17705972739986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273.59657096240278</v>
      </c>
      <c r="C135" s="101">
        <v>322.02140939106863</v>
      </c>
      <c r="D135" s="101">
        <v>243.83271528508484</v>
      </c>
      <c r="E135" s="101">
        <v>272.12045248057757</v>
      </c>
      <c r="F135" s="101">
        <v>388.74186972204814</v>
      </c>
      <c r="G135" s="101">
        <v>389.64453539314371</v>
      </c>
      <c r="H135" s="101">
        <v>468.88594595386081</v>
      </c>
      <c r="I135" s="101">
        <v>389.43754368619364</v>
      </c>
      <c r="J135" s="101">
        <v>478.52600495596147</v>
      </c>
      <c r="K135" s="101">
        <v>509.3676767285063</v>
      </c>
      <c r="L135" s="101">
        <v>406.71748344938254</v>
      </c>
      <c r="M135" s="101">
        <v>468.3258875679112</v>
      </c>
      <c r="N135" s="101">
        <v>504.21617720159662</v>
      </c>
      <c r="O135" s="101">
        <v>452.52239783276525</v>
      </c>
      <c r="P135" s="101">
        <v>515.6458480779861</v>
      </c>
      <c r="Q135" s="101">
        <v>506.71910263428612</v>
      </c>
      <c r="R135" s="101">
        <v>535.20756892264512</v>
      </c>
      <c r="S135" s="101">
        <v>542.88515110455512</v>
      </c>
      <c r="T135" s="101">
        <v>550.83596945805925</v>
      </c>
      <c r="U135" s="101">
        <v>508.90596939904367</v>
      </c>
      <c r="V135" s="101">
        <v>511.66655810044472</v>
      </c>
      <c r="W135" s="101">
        <v>795.02656795848827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453.21890791543018</v>
      </c>
      <c r="C139" s="122">
        <v>452.72055531781507</v>
      </c>
      <c r="D139" s="122">
        <v>433.63289844043004</v>
      </c>
      <c r="E139" s="122">
        <v>449.176105700476</v>
      </c>
      <c r="F139" s="122">
        <v>458.31990628894101</v>
      </c>
      <c r="G139" s="122">
        <v>464.86435768725977</v>
      </c>
      <c r="H139" s="122">
        <v>522.0637200846237</v>
      </c>
      <c r="I139" s="122">
        <v>506.74676881856288</v>
      </c>
      <c r="J139" s="122">
        <v>551.0378662566992</v>
      </c>
      <c r="K139" s="122">
        <v>531.61749315142674</v>
      </c>
      <c r="L139" s="122">
        <v>450.34101670880784</v>
      </c>
      <c r="M139" s="122">
        <v>505.99959470962989</v>
      </c>
      <c r="N139" s="122">
        <v>515.86597013935636</v>
      </c>
      <c r="O139" s="122">
        <v>451.68231237054272</v>
      </c>
      <c r="P139" s="122">
        <v>433.45516916779076</v>
      </c>
      <c r="Q139" s="122">
        <v>341.11774746637258</v>
      </c>
      <c r="R139" s="122">
        <v>350.28221048870262</v>
      </c>
      <c r="S139" s="122">
        <v>326.46878058718437</v>
      </c>
      <c r="T139" s="122">
        <v>406.5826004797467</v>
      </c>
      <c r="U139" s="122">
        <v>425.364117129568</v>
      </c>
      <c r="V139" s="122">
        <v>393.32071546610052</v>
      </c>
      <c r="W139" s="122">
        <v>409.59205691192977</v>
      </c>
      <c r="DA139" s="130" t="s">
        <v>2541</v>
      </c>
    </row>
    <row r="140" spans="1:105" ht="12" customHeight="1" x14ac:dyDescent="0.25">
      <c r="A140" s="97" t="s">
        <v>50</v>
      </c>
      <c r="B140" s="98">
        <v>454.86267211718092</v>
      </c>
      <c r="C140" s="98">
        <v>449.09553403993579</v>
      </c>
      <c r="D140" s="98">
        <v>448.36400817856372</v>
      </c>
      <c r="E140" s="98">
        <v>459.95208561393099</v>
      </c>
      <c r="F140" s="98">
        <v>445.07245339237511</v>
      </c>
      <c r="G140" s="98">
        <v>489.90917833857554</v>
      </c>
      <c r="H140" s="98">
        <v>533.46448088595548</v>
      </c>
      <c r="I140" s="98">
        <v>452.7719925158741</v>
      </c>
      <c r="J140" s="98">
        <v>488.2866760179175</v>
      </c>
      <c r="K140" s="98">
        <v>487.49255301728948</v>
      </c>
      <c r="L140" s="98">
        <v>481.63692142053122</v>
      </c>
      <c r="M140" s="98">
        <v>521.92575918725231</v>
      </c>
      <c r="N140" s="98">
        <v>527.40465838945011</v>
      </c>
      <c r="O140" s="98">
        <v>444.48472015735018</v>
      </c>
      <c r="P140" s="98">
        <v>413.16922144727766</v>
      </c>
      <c r="Q140" s="98">
        <v>337.91485574264675</v>
      </c>
      <c r="R140" s="98">
        <v>363.8714087485709</v>
      </c>
      <c r="S140" s="98">
        <v>396.23536855390756</v>
      </c>
      <c r="T140" s="98">
        <v>381.8733205871647</v>
      </c>
      <c r="U140" s="98">
        <v>440.27826438573726</v>
      </c>
      <c r="V140" s="98">
        <v>412.30428922895476</v>
      </c>
      <c r="W140" s="98">
        <v>379.52937725415075</v>
      </c>
      <c r="DA140" s="63" t="s">
        <v>2542</v>
      </c>
    </row>
    <row r="141" spans="1:105" ht="12" customHeight="1" x14ac:dyDescent="0.25">
      <c r="A141" s="109" t="s">
        <v>120</v>
      </c>
      <c r="B141" s="33">
        <v>426.56376430732496</v>
      </c>
      <c r="C141" s="33">
        <v>512.03403743259423</v>
      </c>
      <c r="D141" s="33">
        <v>258.46626537962135</v>
      </c>
      <c r="E141" s="33">
        <v>368.72654187826788</v>
      </c>
      <c r="F141" s="33">
        <v>516.77699248450551</v>
      </c>
      <c r="G141" s="33">
        <v>392.74929685693405</v>
      </c>
      <c r="H141" s="33">
        <v>502.6169652074189</v>
      </c>
      <c r="I141" s="33">
        <v>568.96569788270756</v>
      </c>
      <c r="J141" s="33">
        <v>603.30369406305522</v>
      </c>
      <c r="K141" s="33">
        <v>568.69275074493339</v>
      </c>
      <c r="L141" s="33">
        <v>420.01281236092984</v>
      </c>
      <c r="M141" s="33">
        <v>488.23959624579834</v>
      </c>
      <c r="N141" s="33">
        <v>502.26498752133836</v>
      </c>
      <c r="O141" s="33">
        <v>460.42244344598316</v>
      </c>
      <c r="P141" s="33">
        <v>458.59033302656366</v>
      </c>
      <c r="Q141" s="33">
        <v>345.93664792958464</v>
      </c>
      <c r="R141" s="33">
        <v>327.86294437130152</v>
      </c>
      <c r="S141" s="33">
        <v>211.81357029564433</v>
      </c>
      <c r="T141" s="33">
        <v>448.19805105070435</v>
      </c>
      <c r="U141" s="33">
        <v>403.19873819545796</v>
      </c>
      <c r="V141" s="33">
        <v>370.49073879290336</v>
      </c>
      <c r="W141" s="33">
        <v>436.55822023090349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7404.2221347563573</v>
      </c>
      <c r="P143" s="117">
        <f t="shared" si="49"/>
        <v>6505.6687462932541</v>
      </c>
      <c r="Q143" s="117">
        <f t="shared" si="49"/>
        <v>6161.7062572189034</v>
      </c>
      <c r="R143" s="117">
        <f t="shared" ref="R143:V143" si="50">R144+R146+R148+R157</f>
        <v>6701.7241616581041</v>
      </c>
      <c r="S143" s="117">
        <f t="shared" si="50"/>
        <v>8279.8491861959264</v>
      </c>
      <c r="T143" s="117">
        <f t="shared" si="50"/>
        <v>9056.5919703297004</v>
      </c>
      <c r="U143" s="117">
        <f t="shared" si="50"/>
        <v>7496.7765883175953</v>
      </c>
      <c r="V143" s="117">
        <f t="shared" si="50"/>
        <v>7108.2942061686472</v>
      </c>
      <c r="W143" s="117">
        <f t="shared" ref="W143" si="51">W144+W146+W148+W157</f>
        <v>10931.58246585798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6495.5110159870683</v>
      </c>
      <c r="P144" s="122">
        <f t="shared" si="52"/>
        <v>5542.7563886098269</v>
      </c>
      <c r="Q144" s="122">
        <f t="shared" si="52"/>
        <v>5302.7508154231373</v>
      </c>
      <c r="R144" s="122">
        <f t="shared" si="52"/>
        <v>5805.9379701958987</v>
      </c>
      <c r="S144" s="122">
        <f t="shared" si="52"/>
        <v>7392.0374586610833</v>
      </c>
      <c r="T144" s="122">
        <f t="shared" si="52"/>
        <v>8082.1747012145815</v>
      </c>
      <c r="U144" s="122">
        <f t="shared" si="52"/>
        <v>6542.047385601747</v>
      </c>
      <c r="V144" s="122">
        <f t="shared" si="52"/>
        <v>6188.2334163888809</v>
      </c>
      <c r="W144" s="122">
        <f t="shared" si="52"/>
        <v>9692.68634083711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6495.5110159870683</v>
      </c>
      <c r="P145" s="98">
        <v>5542.7563886098269</v>
      </c>
      <c r="Q145" s="98">
        <v>5302.7508154231373</v>
      </c>
      <c r="R145" s="98">
        <v>5805.9379701958987</v>
      </c>
      <c r="S145" s="98">
        <v>7392.0374586610833</v>
      </c>
      <c r="T145" s="98">
        <v>8082.1747012145815</v>
      </c>
      <c r="U145" s="98">
        <v>6542.047385601747</v>
      </c>
      <c r="V145" s="98">
        <v>6188.2334163888809</v>
      </c>
      <c r="W145" s="98">
        <v>9692.68634083711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4.3394362410204748</v>
      </c>
      <c r="P146" s="122">
        <f t="shared" si="53"/>
        <v>14.69395279196458</v>
      </c>
      <c r="Q146" s="122">
        <f t="shared" si="53"/>
        <v>17.044928686723704</v>
      </c>
      <c r="R146" s="122">
        <f t="shared" si="53"/>
        <v>16.43625094249974</v>
      </c>
      <c r="S146" s="122">
        <f t="shared" si="53"/>
        <v>16.422765964628017</v>
      </c>
      <c r="T146" s="122">
        <f t="shared" si="53"/>
        <v>23.186548796713993</v>
      </c>
      <c r="U146" s="122">
        <f t="shared" si="53"/>
        <v>19.848447073991849</v>
      </c>
      <c r="V146" s="122">
        <f t="shared" si="53"/>
        <v>17.016302033884596</v>
      </c>
      <c r="W146" s="122">
        <f t="shared" si="53"/>
        <v>30.826419455111839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4.3394362410204748</v>
      </c>
      <c r="P147" s="98">
        <f>IF(RES_hhdet_tes!P147=0,0,RES_hhdet_tes!P147*1000*11630/RES_hhdet_num!P143)</f>
        <v>14.69395279196458</v>
      </c>
      <c r="Q147" s="98">
        <f>IF(RES_hhdet_tes!Q147=0,0,RES_hhdet_tes!Q147*1000*11630/RES_hhdet_num!Q143)</f>
        <v>17.044928686723704</v>
      </c>
      <c r="R147" s="98">
        <f>IF(RES_hhdet_tes!R147=0,0,RES_hhdet_tes!R147*1000*11630/RES_hhdet_num!R143)</f>
        <v>16.43625094249974</v>
      </c>
      <c r="S147" s="98">
        <f>IF(RES_hhdet_tes!S147=0,0,RES_hhdet_tes!S147*1000*11630/RES_hhdet_num!S143)</f>
        <v>16.422765964628017</v>
      </c>
      <c r="T147" s="98">
        <f>IF(RES_hhdet_tes!T147=0,0,RES_hhdet_tes!T147*1000*11630/RES_hhdet_num!T143)</f>
        <v>23.186548796713993</v>
      </c>
      <c r="U147" s="98">
        <f>IF(RES_hhdet_tes!U147=0,0,RES_hhdet_tes!U147*1000*11630/RES_hhdet_num!U143)</f>
        <v>19.848447073991849</v>
      </c>
      <c r="V147" s="98">
        <f>IF(RES_hhdet_tes!V147=0,0,RES_hhdet_tes!V147*1000*11630/RES_hhdet_num!V143)</f>
        <v>17.016302033884596</v>
      </c>
      <c r="W147" s="98">
        <f>IF(RES_hhdet_tes!W147=0,0,RES_hhdet_tes!W147*1000*11630/RES_hhdet_num!W143)</f>
        <v>30.826419455111839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450.38219727612852</v>
      </c>
      <c r="P148" s="122">
        <v>508.59699693032815</v>
      </c>
      <c r="Q148" s="122">
        <v>500.59736342491982</v>
      </c>
      <c r="R148" s="122">
        <v>529.144183129922</v>
      </c>
      <c r="S148" s="122">
        <v>538.55324828520975</v>
      </c>
      <c r="T148" s="122">
        <v>547.95616665645048</v>
      </c>
      <c r="U148" s="122">
        <v>509.31051832014168</v>
      </c>
      <c r="V148" s="122">
        <v>512.08320453822103</v>
      </c>
      <c r="W148" s="122">
        <v>793.20154292477559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493.08010943244904</v>
      </c>
      <c r="P149" s="98">
        <v>495.24478926047408</v>
      </c>
      <c r="Q149" s="98">
        <v>470.60303335306889</v>
      </c>
      <c r="R149" s="98">
        <v>515.53931912058579</v>
      </c>
      <c r="S149" s="98">
        <v>548.39086110354776</v>
      </c>
      <c r="T149" s="98">
        <v>544.37229348306835</v>
      </c>
      <c r="U149" s="98">
        <v>514.63837875742001</v>
      </c>
      <c r="V149" s="98">
        <v>479.93352500319742</v>
      </c>
      <c r="W149" s="98">
        <v>869.16103260348609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450.22231992157424</v>
      </c>
      <c r="P153" s="101">
        <v>508.64193639950821</v>
      </c>
      <c r="Q153" s="101">
        <v>500.73397295556305</v>
      </c>
      <c r="R153" s="101">
        <v>529.25178893760597</v>
      </c>
      <c r="S153" s="101">
        <v>538.43859273452756</v>
      </c>
      <c r="T153" s="101">
        <v>548.00014944573593</v>
      </c>
      <c r="U153" s="101">
        <v>509.24301927277241</v>
      </c>
      <c r="V153" s="101">
        <v>512.50998891158758</v>
      </c>
      <c r="W153" s="101">
        <v>792.27011988107199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453.98948525213905</v>
      </c>
      <c r="P157" s="122">
        <v>439.62140796113482</v>
      </c>
      <c r="Q157" s="122">
        <v>341.313149684123</v>
      </c>
      <c r="R157" s="122">
        <v>350.20575738978357</v>
      </c>
      <c r="S157" s="122">
        <v>332.83571328500636</v>
      </c>
      <c r="T157" s="122">
        <v>403.27455366195585</v>
      </c>
      <c r="U157" s="122">
        <v>425.57023732171433</v>
      </c>
      <c r="V157" s="122">
        <v>390.96128320765996</v>
      </c>
      <c r="W157" s="122">
        <v>414.86816264098394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444.48472015735138</v>
      </c>
      <c r="P158" s="98">
        <v>413.16922144727829</v>
      </c>
      <c r="Q158" s="98">
        <v>337.91485574264755</v>
      </c>
      <c r="R158" s="98">
        <v>363.87140874857158</v>
      </c>
      <c r="S158" s="98">
        <v>396.23536855390711</v>
      </c>
      <c r="T158" s="98">
        <v>381.87332058716385</v>
      </c>
      <c r="U158" s="98">
        <v>440.27826438573715</v>
      </c>
      <c r="V158" s="98">
        <v>412.30428922895709</v>
      </c>
      <c r="W158" s="98">
        <v>379.52937725415075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460.42244344598396</v>
      </c>
      <c r="P159" s="33">
        <v>458.59033302656536</v>
      </c>
      <c r="Q159" s="33">
        <v>345.9366479295818</v>
      </c>
      <c r="R159" s="33">
        <v>327.86294437130226</v>
      </c>
      <c r="S159" s="33">
        <v>211.81357029564469</v>
      </c>
      <c r="T159" s="33">
        <v>448.19805105070344</v>
      </c>
      <c r="U159" s="33">
        <v>403.19873819545927</v>
      </c>
      <c r="V159" s="33">
        <v>370.49073879290091</v>
      </c>
      <c r="W159" s="33">
        <v>436.55822023089746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5727.0700890396674</v>
      </c>
      <c r="C161" s="117">
        <f t="shared" si="54"/>
        <v>6087.6053677250311</v>
      </c>
      <c r="D161" s="117">
        <f t="shared" si="54"/>
        <v>6163.6758863996884</v>
      </c>
      <c r="E161" s="117">
        <f t="shared" si="54"/>
        <v>5935.1192097731282</v>
      </c>
      <c r="F161" s="117">
        <f t="shared" si="54"/>
        <v>5189.1311913235149</v>
      </c>
      <c r="G161" s="117">
        <f t="shared" si="54"/>
        <v>5918.4729594670307</v>
      </c>
      <c r="H161" s="117">
        <f t="shared" si="54"/>
        <v>7423.7527629509768</v>
      </c>
      <c r="I161" s="117">
        <f t="shared" si="54"/>
        <v>7337.3884098047156</v>
      </c>
      <c r="J161" s="117">
        <f t="shared" si="54"/>
        <v>8151.9206163154786</v>
      </c>
      <c r="K161" s="117">
        <f t="shared" si="54"/>
        <v>8074.6931950819499</v>
      </c>
      <c r="L161" s="117">
        <f t="shared" si="54"/>
        <v>7488.028569944945</v>
      </c>
      <c r="M161" s="117">
        <f t="shared" si="54"/>
        <v>7813.7820355689328</v>
      </c>
      <c r="N161" s="117">
        <f t="shared" si="54"/>
        <v>8751.691781750309</v>
      </c>
      <c r="O161" s="117">
        <f t="shared" si="54"/>
        <v>5995.0792060126823</v>
      </c>
      <c r="P161" s="117">
        <f t="shared" si="54"/>
        <v>7184.6643357880012</v>
      </c>
      <c r="Q161" s="117">
        <f t="shared" si="54"/>
        <v>8861.0487470251119</v>
      </c>
      <c r="R161" s="117">
        <f t="shared" ref="R161:V161" si="55">R162+R164+R166+R175</f>
        <v>9999.1132828939208</v>
      </c>
      <c r="S161" s="117">
        <f t="shared" si="55"/>
        <v>10928.183225105646</v>
      </c>
      <c r="T161" s="117">
        <f t="shared" si="55"/>
        <v>7920.8649405849583</v>
      </c>
      <c r="U161" s="117">
        <f t="shared" si="55"/>
        <v>7560.2197202147754</v>
      </c>
      <c r="V161" s="117">
        <f t="shared" si="55"/>
        <v>10129.751567520059</v>
      </c>
      <c r="W161" s="117">
        <f t="shared" ref="W161" si="56">W162+W164+W166+W175</f>
        <v>6326.112829729128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4999.7584245309145</v>
      </c>
      <c r="C162" s="122">
        <f t="shared" si="57"/>
        <v>5313.7858983230381</v>
      </c>
      <c r="D162" s="122">
        <f t="shared" si="57"/>
        <v>5485.4021922970487</v>
      </c>
      <c r="E162" s="122">
        <f t="shared" si="57"/>
        <v>5215.1529552256115</v>
      </c>
      <c r="F162" s="122">
        <f t="shared" si="57"/>
        <v>4335.4201479390067</v>
      </c>
      <c r="G162" s="122">
        <f t="shared" si="57"/>
        <v>5077.6874961707854</v>
      </c>
      <c r="H162" s="122">
        <f t="shared" si="57"/>
        <v>6437.6464482730862</v>
      </c>
      <c r="I162" s="122">
        <f t="shared" si="57"/>
        <v>6414.5469635593772</v>
      </c>
      <c r="J162" s="122">
        <f t="shared" si="57"/>
        <v>7100.7952183401821</v>
      </c>
      <c r="K162" s="122">
        <f t="shared" si="57"/>
        <v>7022.6094772516353</v>
      </c>
      <c r="L162" s="122">
        <f t="shared" si="57"/>
        <v>6623.374180321146</v>
      </c>
      <c r="M162" s="122">
        <f t="shared" si="57"/>
        <v>6835.2996801954505</v>
      </c>
      <c r="N162" s="122">
        <f t="shared" si="57"/>
        <v>7724.4751718039315</v>
      </c>
      <c r="O162" s="122">
        <f t="shared" si="57"/>
        <v>5083.675779114853</v>
      </c>
      <c r="P162" s="122">
        <f t="shared" si="57"/>
        <v>6223.9005362536564</v>
      </c>
      <c r="Q162" s="122">
        <f t="shared" si="57"/>
        <v>8001.986320881012</v>
      </c>
      <c r="R162" s="122">
        <f t="shared" si="57"/>
        <v>9103.6651601407393</v>
      </c>
      <c r="S162" s="122">
        <f t="shared" si="57"/>
        <v>10054.73684412518</v>
      </c>
      <c r="T162" s="122">
        <f t="shared" si="57"/>
        <v>6940.5948993453021</v>
      </c>
      <c r="U162" s="122">
        <f t="shared" si="57"/>
        <v>6607.3194160629309</v>
      </c>
      <c r="V162" s="122">
        <f t="shared" si="57"/>
        <v>9208.3418841837047</v>
      </c>
      <c r="W162" s="122">
        <f t="shared" si="57"/>
        <v>5086.2746189752233</v>
      </c>
      <c r="DA162" s="130" t="s">
        <v>2562</v>
      </c>
    </row>
    <row r="163" spans="1:105" ht="12" customHeight="1" x14ac:dyDescent="0.25">
      <c r="A163" s="97" t="s">
        <v>53</v>
      </c>
      <c r="B163" s="33">
        <v>4999.7584245309145</v>
      </c>
      <c r="C163" s="33">
        <v>5313.7858983230381</v>
      </c>
      <c r="D163" s="33">
        <v>5485.4021922970487</v>
      </c>
      <c r="E163" s="33">
        <v>5215.1529552256115</v>
      </c>
      <c r="F163" s="33">
        <v>4335.4201479390067</v>
      </c>
      <c r="G163" s="33">
        <v>5077.6874961707854</v>
      </c>
      <c r="H163" s="33">
        <v>6437.6464482730862</v>
      </c>
      <c r="I163" s="33">
        <v>6414.5469635593772</v>
      </c>
      <c r="J163" s="33">
        <v>7100.7952183401821</v>
      </c>
      <c r="K163" s="33">
        <v>7022.6094772516353</v>
      </c>
      <c r="L163" s="33">
        <v>6623.374180321146</v>
      </c>
      <c r="M163" s="33">
        <v>6835.2996801954505</v>
      </c>
      <c r="N163" s="33">
        <v>7724.4751718039315</v>
      </c>
      <c r="O163" s="33">
        <v>5083.675779114853</v>
      </c>
      <c r="P163" s="33">
        <v>6223.9005362536564</v>
      </c>
      <c r="Q163" s="33">
        <v>8001.986320881012</v>
      </c>
      <c r="R163" s="33">
        <v>9103.6651601407393</v>
      </c>
      <c r="S163" s="33">
        <v>10054.73684412518</v>
      </c>
      <c r="T163" s="33">
        <v>6940.5948993453021</v>
      </c>
      <c r="U163" s="33">
        <v>6607.3194160629309</v>
      </c>
      <c r="V163" s="33">
        <v>9208.3418841837047</v>
      </c>
      <c r="W163" s="33">
        <v>5086.2746189752233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8.2551819076059227E-2</v>
      </c>
      <c r="C164" s="122">
        <f t="shared" si="58"/>
        <v>0.10779022811570498</v>
      </c>
      <c r="D164" s="122">
        <f t="shared" si="58"/>
        <v>0.14440530469957474</v>
      </c>
      <c r="E164" s="122">
        <f t="shared" si="58"/>
        <v>0.16116481670024191</v>
      </c>
      <c r="F164" s="122">
        <f t="shared" si="58"/>
        <v>0.23786426754026008</v>
      </c>
      <c r="G164" s="122">
        <f t="shared" si="58"/>
        <v>0.5617877255639907</v>
      </c>
      <c r="H164" s="122">
        <f t="shared" si="58"/>
        <v>1.7080907218392005</v>
      </c>
      <c r="I164" s="122">
        <f t="shared" si="58"/>
        <v>1.9964649740543865</v>
      </c>
      <c r="J164" s="122">
        <f t="shared" si="58"/>
        <v>2.8027240999686422</v>
      </c>
      <c r="K164" s="122">
        <f t="shared" si="58"/>
        <v>3.7153882999046304</v>
      </c>
      <c r="L164" s="122">
        <f t="shared" si="58"/>
        <v>11.784214122669736</v>
      </c>
      <c r="M164" s="122">
        <f t="shared" si="58"/>
        <v>4.9729198678723039</v>
      </c>
      <c r="N164" s="122">
        <f t="shared" si="58"/>
        <v>7.7327109370514906</v>
      </c>
      <c r="O164" s="122">
        <f t="shared" si="58"/>
        <v>5.4565143001444287</v>
      </c>
      <c r="P164" s="122">
        <f t="shared" si="58"/>
        <v>10.123422101686296</v>
      </c>
      <c r="Q164" s="122">
        <f t="shared" si="58"/>
        <v>10.610004252798729</v>
      </c>
      <c r="R164" s="122">
        <f t="shared" si="58"/>
        <v>10.975313070674039</v>
      </c>
      <c r="S164" s="122">
        <f t="shared" si="58"/>
        <v>11.384280110326163</v>
      </c>
      <c r="T164" s="122">
        <f t="shared" si="58"/>
        <v>15.920273820934595</v>
      </c>
      <c r="U164" s="122">
        <f t="shared" si="58"/>
        <v>13.899219223279704</v>
      </c>
      <c r="V164" s="122">
        <f t="shared" si="58"/>
        <v>11.962855157699542</v>
      </c>
      <c r="W164" s="122">
        <f t="shared" si="58"/>
        <v>23.910016495648417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8.2551819076059227E-2</v>
      </c>
      <c r="C165" s="98">
        <f>IF(RES_hhdet_tes!C165=0,0,RES_hhdet_tes!C165*1000*11630/RES_hhdet_num!C161)</f>
        <v>0.10779022811570498</v>
      </c>
      <c r="D165" s="98">
        <f>IF(RES_hhdet_tes!D165=0,0,RES_hhdet_tes!D165*1000*11630/RES_hhdet_num!D161)</f>
        <v>0.14440530469957474</v>
      </c>
      <c r="E165" s="98">
        <f>IF(RES_hhdet_tes!E165=0,0,RES_hhdet_tes!E165*1000*11630/RES_hhdet_num!E161)</f>
        <v>0.16116481670024191</v>
      </c>
      <c r="F165" s="98">
        <f>IF(RES_hhdet_tes!F165=0,0,RES_hhdet_tes!F165*1000*11630/RES_hhdet_num!F161)</f>
        <v>0.23786426754026008</v>
      </c>
      <c r="G165" s="98">
        <f>IF(RES_hhdet_tes!G165=0,0,RES_hhdet_tes!G165*1000*11630/RES_hhdet_num!G161)</f>
        <v>0.5617877255639907</v>
      </c>
      <c r="H165" s="98">
        <f>IF(RES_hhdet_tes!H165=0,0,RES_hhdet_tes!H165*1000*11630/RES_hhdet_num!H161)</f>
        <v>1.7080907218392005</v>
      </c>
      <c r="I165" s="98">
        <f>IF(RES_hhdet_tes!I165=0,0,RES_hhdet_tes!I165*1000*11630/RES_hhdet_num!I161)</f>
        <v>1.9964649740543865</v>
      </c>
      <c r="J165" s="98">
        <f>IF(RES_hhdet_tes!J165=0,0,RES_hhdet_tes!J165*1000*11630/RES_hhdet_num!J161)</f>
        <v>2.8027240999686422</v>
      </c>
      <c r="K165" s="98">
        <f>IF(RES_hhdet_tes!K165=0,0,RES_hhdet_tes!K165*1000*11630/RES_hhdet_num!K161)</f>
        <v>3.7153882999046304</v>
      </c>
      <c r="L165" s="98">
        <f>IF(RES_hhdet_tes!L165=0,0,RES_hhdet_tes!L165*1000*11630/RES_hhdet_num!L161)</f>
        <v>11.784214122669736</v>
      </c>
      <c r="M165" s="98">
        <f>IF(RES_hhdet_tes!M165=0,0,RES_hhdet_tes!M165*1000*11630/RES_hhdet_num!M161)</f>
        <v>4.9729198678723039</v>
      </c>
      <c r="N165" s="98">
        <f>IF(RES_hhdet_tes!N165=0,0,RES_hhdet_tes!N165*1000*11630/RES_hhdet_num!N161)</f>
        <v>7.7327109370514906</v>
      </c>
      <c r="O165" s="98">
        <f>IF(RES_hhdet_tes!O165=0,0,RES_hhdet_tes!O165*1000*11630/RES_hhdet_num!O161)</f>
        <v>5.4565143001444287</v>
      </c>
      <c r="P165" s="98">
        <f>IF(RES_hhdet_tes!P165=0,0,RES_hhdet_tes!P165*1000*11630/RES_hhdet_num!P161)</f>
        <v>10.123422101686296</v>
      </c>
      <c r="Q165" s="98">
        <f>IF(RES_hhdet_tes!Q165=0,0,RES_hhdet_tes!Q165*1000*11630/RES_hhdet_num!Q161)</f>
        <v>10.610004252798729</v>
      </c>
      <c r="R165" s="98">
        <f>IF(RES_hhdet_tes!R165=0,0,RES_hhdet_tes!R165*1000*11630/RES_hhdet_num!R161)</f>
        <v>10.975313070674039</v>
      </c>
      <c r="S165" s="98">
        <f>IF(RES_hhdet_tes!S165=0,0,RES_hhdet_tes!S165*1000*11630/RES_hhdet_num!S161)</f>
        <v>11.384280110326163</v>
      </c>
      <c r="T165" s="98">
        <f>IF(RES_hhdet_tes!T165=0,0,RES_hhdet_tes!T165*1000*11630/RES_hhdet_num!T161)</f>
        <v>15.920273820934595</v>
      </c>
      <c r="U165" s="98">
        <f>IF(RES_hhdet_tes!U165=0,0,RES_hhdet_tes!U165*1000*11630/RES_hhdet_num!U161)</f>
        <v>13.899219223279704</v>
      </c>
      <c r="V165" s="98">
        <f>IF(RES_hhdet_tes!V165=0,0,RES_hhdet_tes!V165*1000*11630/RES_hhdet_num!V161)</f>
        <v>11.962855157699542</v>
      </c>
      <c r="W165" s="98">
        <f>IF(RES_hhdet_tes!W165=0,0,RES_hhdet_tes!W165*1000*11630/RES_hhdet_num!W161)</f>
        <v>23.910016495648417</v>
      </c>
      <c r="DA165" s="63" t="s">
        <v>2565</v>
      </c>
    </row>
    <row r="166" spans="1:105" ht="12" customHeight="1" x14ac:dyDescent="0.25">
      <c r="A166" s="121" t="s">
        <v>55</v>
      </c>
      <c r="B166" s="122">
        <v>274.00748548415078</v>
      </c>
      <c r="C166" s="122">
        <v>320.94672668519371</v>
      </c>
      <c r="D166" s="122">
        <v>245.68553770565637</v>
      </c>
      <c r="E166" s="122">
        <v>273.55125488857391</v>
      </c>
      <c r="F166" s="122">
        <v>387.61477956753498</v>
      </c>
      <c r="G166" s="122">
        <v>389.3577920854176</v>
      </c>
      <c r="H166" s="122">
        <v>468.13099873223877</v>
      </c>
      <c r="I166" s="122">
        <v>389.42723775141161</v>
      </c>
      <c r="J166" s="122">
        <v>478.1294574828043</v>
      </c>
      <c r="K166" s="122">
        <v>508.69767719721466</v>
      </c>
      <c r="L166" s="122">
        <v>407.15817429717555</v>
      </c>
      <c r="M166" s="122">
        <v>469.54979264580703</v>
      </c>
      <c r="N166" s="122">
        <v>505.14978598032491</v>
      </c>
      <c r="O166" s="122">
        <v>453.17558563839287</v>
      </c>
      <c r="P166" s="122">
        <v>514.2614031657746</v>
      </c>
      <c r="Q166" s="122">
        <v>506.94534721822123</v>
      </c>
      <c r="R166" s="122">
        <v>536.1187532269804</v>
      </c>
      <c r="S166" s="122">
        <v>544.66185370507628</v>
      </c>
      <c r="T166" s="122">
        <v>554.72275907620531</v>
      </c>
      <c r="U166" s="122">
        <v>515.0269267714566</v>
      </c>
      <c r="V166" s="122">
        <v>517.73650623123251</v>
      </c>
      <c r="W166" s="122">
        <v>805.82401238310354</v>
      </c>
      <c r="DA166" s="130" t="s">
        <v>2566</v>
      </c>
    </row>
    <row r="167" spans="1:105" ht="12" customHeight="1" x14ac:dyDescent="0.25">
      <c r="A167" s="97" t="s">
        <v>124</v>
      </c>
      <c r="B167" s="98">
        <v>285.86078899611346</v>
      </c>
      <c r="C167" s="98">
        <v>290.83569330543185</v>
      </c>
      <c r="D167" s="98">
        <v>298.72747170843013</v>
      </c>
      <c r="E167" s="98">
        <v>326.41118059169554</v>
      </c>
      <c r="F167" s="98">
        <v>340.6988648036783</v>
      </c>
      <c r="G167" s="98">
        <v>398.1678445561231</v>
      </c>
      <c r="H167" s="98">
        <v>428.38168506851963</v>
      </c>
      <c r="I167" s="98">
        <v>390.61588579502217</v>
      </c>
      <c r="J167" s="98">
        <v>410.18949107573633</v>
      </c>
      <c r="K167" s="98">
        <v>437.98410483838381</v>
      </c>
      <c r="L167" s="98">
        <v>468.30707717651654</v>
      </c>
      <c r="M167" s="98">
        <v>508.88006266241354</v>
      </c>
      <c r="N167" s="98">
        <v>527.0220347772464</v>
      </c>
      <c r="O167" s="98">
        <v>496.34587353312736</v>
      </c>
      <c r="P167" s="98">
        <v>501.6360891558819</v>
      </c>
      <c r="Q167" s="98">
        <v>478.46225837239439</v>
      </c>
      <c r="R167" s="98">
        <v>524.34929455895599</v>
      </c>
      <c r="S167" s="98">
        <v>554.98559244509124</v>
      </c>
      <c r="T167" s="98">
        <v>551.478178137182</v>
      </c>
      <c r="U167" s="98">
        <v>520.32519868128111</v>
      </c>
      <c r="V167" s="98">
        <v>485.10269803020401</v>
      </c>
      <c r="W167" s="98">
        <v>882.06770561076758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273.59657096240272</v>
      </c>
      <c r="C171" s="101">
        <v>322.03412447632098</v>
      </c>
      <c r="D171" s="101">
        <v>243.83138770306255</v>
      </c>
      <c r="E171" s="101">
        <v>272.06224289693665</v>
      </c>
      <c r="F171" s="101">
        <v>388.48875816202616</v>
      </c>
      <c r="G171" s="101">
        <v>389.25103053060974</v>
      </c>
      <c r="H171" s="101">
        <v>468.48372739495329</v>
      </c>
      <c r="I171" s="101">
        <v>389.41840227234178</v>
      </c>
      <c r="J171" s="101">
        <v>478.53911405204917</v>
      </c>
      <c r="K171" s="101">
        <v>509.38742192134833</v>
      </c>
      <c r="L171" s="101">
        <v>406.53202774686349</v>
      </c>
      <c r="M171" s="101">
        <v>469.1087863202269</v>
      </c>
      <c r="N171" s="101">
        <v>504.92082680132017</v>
      </c>
      <c r="O171" s="101">
        <v>452.78219958302071</v>
      </c>
      <c r="P171" s="101">
        <v>514.36181624006701</v>
      </c>
      <c r="Q171" s="101">
        <v>507.15831269705677</v>
      </c>
      <c r="R171" s="101">
        <v>536.20318262919</v>
      </c>
      <c r="S171" s="101">
        <v>544.58749676121795</v>
      </c>
      <c r="T171" s="101">
        <v>554.74700804953898</v>
      </c>
      <c r="U171" s="101">
        <v>514.9828532083327</v>
      </c>
      <c r="V171" s="101">
        <v>518.05662589675171</v>
      </c>
      <c r="W171" s="101">
        <v>805.04057154618056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2574</v>
      </c>
    </row>
    <row r="175" spans="1:105" ht="12" customHeight="1" x14ac:dyDescent="0.25">
      <c r="A175" s="121" t="s">
        <v>54</v>
      </c>
      <c r="B175" s="122">
        <v>453.22162720552672</v>
      </c>
      <c r="C175" s="122">
        <v>452.76495248868395</v>
      </c>
      <c r="D175" s="122">
        <v>432.44375109228326</v>
      </c>
      <c r="E175" s="122">
        <v>446.25383484224301</v>
      </c>
      <c r="F175" s="122">
        <v>465.85839954943236</v>
      </c>
      <c r="G175" s="122">
        <v>450.86588348526442</v>
      </c>
      <c r="H175" s="122">
        <v>516.2672252238126</v>
      </c>
      <c r="I175" s="122">
        <v>531.41774351987237</v>
      </c>
      <c r="J175" s="122">
        <v>570.19321639252337</v>
      </c>
      <c r="K175" s="122">
        <v>539.67065233319488</v>
      </c>
      <c r="L175" s="122">
        <v>445.71200120395309</v>
      </c>
      <c r="M175" s="122">
        <v>503.9596428598021</v>
      </c>
      <c r="N175" s="122">
        <v>514.33411302900038</v>
      </c>
      <c r="O175" s="122">
        <v>452.77132695929276</v>
      </c>
      <c r="P175" s="122">
        <v>436.37897426688284</v>
      </c>
      <c r="Q175" s="122">
        <v>341.50707467307956</v>
      </c>
      <c r="R175" s="122">
        <v>348.35405645552811</v>
      </c>
      <c r="S175" s="122">
        <v>317.40024716506412</v>
      </c>
      <c r="T175" s="122">
        <v>409.627008342517</v>
      </c>
      <c r="U175" s="122">
        <v>423.97415815710804</v>
      </c>
      <c r="V175" s="122">
        <v>391.71032194742202</v>
      </c>
      <c r="W175" s="122">
        <v>410.10418187515245</v>
      </c>
      <c r="DA175" s="130" t="s">
        <v>2575</v>
      </c>
    </row>
    <row r="176" spans="1:105" ht="12" customHeight="1" x14ac:dyDescent="0.25">
      <c r="A176" s="97" t="s">
        <v>50</v>
      </c>
      <c r="B176" s="98">
        <v>454.86267211718075</v>
      </c>
      <c r="C176" s="98">
        <v>449.09553403993579</v>
      </c>
      <c r="D176" s="98">
        <v>448.36400817856372</v>
      </c>
      <c r="E176" s="98">
        <v>459.95208561393099</v>
      </c>
      <c r="F176" s="98">
        <v>445.07245339237511</v>
      </c>
      <c r="G176" s="98">
        <v>489.90917833857577</v>
      </c>
      <c r="H176" s="98">
        <v>533.46448088595525</v>
      </c>
      <c r="I176" s="98">
        <v>452.77199251587382</v>
      </c>
      <c r="J176" s="98">
        <v>488.28667601791796</v>
      </c>
      <c r="K176" s="98">
        <v>487.49255301728891</v>
      </c>
      <c r="L176" s="98">
        <v>481.63692142053168</v>
      </c>
      <c r="M176" s="98">
        <v>521.92575918725311</v>
      </c>
      <c r="N176" s="98">
        <v>527.40465838944874</v>
      </c>
      <c r="O176" s="98">
        <v>444.48472015735194</v>
      </c>
      <c r="P176" s="98">
        <v>413.16922144727801</v>
      </c>
      <c r="Q176" s="98">
        <v>337.91485574264783</v>
      </c>
      <c r="R176" s="98">
        <v>363.87140874857215</v>
      </c>
      <c r="S176" s="98">
        <v>396.23536855390591</v>
      </c>
      <c r="T176" s="98">
        <v>381.87332058716487</v>
      </c>
      <c r="U176" s="98">
        <v>440.27826438573624</v>
      </c>
      <c r="V176" s="98">
        <v>412.304289228958</v>
      </c>
      <c r="W176" s="98">
        <v>379.52937725414796</v>
      </c>
      <c r="DA176" s="63" t="s">
        <v>2576</v>
      </c>
    </row>
    <row r="177" spans="1:105" ht="12" customHeight="1" x14ac:dyDescent="0.25">
      <c r="A177" s="109" t="s">
        <v>120</v>
      </c>
      <c r="B177" s="33">
        <v>426.56376430732496</v>
      </c>
      <c r="C177" s="33">
        <v>512.03403743259423</v>
      </c>
      <c r="D177" s="33">
        <v>258.46626537962129</v>
      </c>
      <c r="E177" s="33">
        <v>368.72654187826794</v>
      </c>
      <c r="F177" s="33">
        <v>516.77699248450574</v>
      </c>
      <c r="G177" s="33">
        <v>392.74929685693382</v>
      </c>
      <c r="H177" s="33">
        <v>502.61696520741884</v>
      </c>
      <c r="I177" s="33">
        <v>568.9656978827079</v>
      </c>
      <c r="J177" s="33">
        <v>603.30369406305522</v>
      </c>
      <c r="K177" s="33">
        <v>568.69275074493282</v>
      </c>
      <c r="L177" s="33">
        <v>420.01281236092922</v>
      </c>
      <c r="M177" s="33">
        <v>488.23959624579788</v>
      </c>
      <c r="N177" s="33">
        <v>502.26498752133875</v>
      </c>
      <c r="O177" s="33">
        <v>460.42244344598396</v>
      </c>
      <c r="P177" s="33">
        <v>458.59033302656479</v>
      </c>
      <c r="Q177" s="33">
        <v>345.93664792958242</v>
      </c>
      <c r="R177" s="33">
        <v>327.86294437130209</v>
      </c>
      <c r="S177" s="33">
        <v>211.81357029564518</v>
      </c>
      <c r="T177" s="33">
        <v>448.19805105070424</v>
      </c>
      <c r="U177" s="33">
        <v>403.19873819545808</v>
      </c>
      <c r="V177" s="33">
        <v>370.49073879290358</v>
      </c>
      <c r="W177" s="33">
        <v>436.55822023089598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3570.2167706820301</v>
      </c>
      <c r="C3" s="117">
        <f t="shared" si="0"/>
        <v>3417.1987053600683</v>
      </c>
      <c r="D3" s="117">
        <f t="shared" si="0"/>
        <v>3855.313244267139</v>
      </c>
      <c r="E3" s="117">
        <f t="shared" si="0"/>
        <v>4123.3773288474749</v>
      </c>
      <c r="F3" s="117">
        <f t="shared" si="0"/>
        <v>3605.26961024518</v>
      </c>
      <c r="G3" s="117">
        <f t="shared" si="0"/>
        <v>3777.5249104704426</v>
      </c>
      <c r="H3" s="117">
        <f t="shared" si="0"/>
        <v>4330.215426561952</v>
      </c>
      <c r="I3" s="117">
        <f t="shared" si="0"/>
        <v>4228.1211118709625</v>
      </c>
      <c r="J3" s="117">
        <f t="shared" si="0"/>
        <v>4176.2332987264845</v>
      </c>
      <c r="K3" s="117">
        <f t="shared" si="0"/>
        <v>3770.0822604145183</v>
      </c>
      <c r="L3" s="117">
        <f t="shared" si="0"/>
        <v>4529.9215008373303</v>
      </c>
      <c r="M3" s="117">
        <f t="shared" si="0"/>
        <v>4390.5974502325835</v>
      </c>
      <c r="N3" s="117">
        <f t="shared" si="0"/>
        <v>4254.0934690106169</v>
      </c>
      <c r="O3" s="117">
        <f t="shared" si="0"/>
        <v>4439.8890879131186</v>
      </c>
      <c r="P3" s="117">
        <f t="shared" si="0"/>
        <v>4041.0036496941329</v>
      </c>
      <c r="Q3" s="117">
        <f t="shared" si="0"/>
        <v>3540.4101628627295</v>
      </c>
      <c r="R3" s="117">
        <f t="shared" ref="R3:V3" si="1">R4+R7+R9+R19</f>
        <v>3979.5563080855272</v>
      </c>
      <c r="S3" s="117">
        <f t="shared" si="1"/>
        <v>4491.6942938334887</v>
      </c>
      <c r="T3" s="117">
        <f t="shared" si="1"/>
        <v>4828.2980524253162</v>
      </c>
      <c r="U3" s="117">
        <f t="shared" si="1"/>
        <v>4255.5025020790736</v>
      </c>
      <c r="V3" s="117">
        <f t="shared" si="1"/>
        <v>3882.6808412371311</v>
      </c>
      <c r="W3" s="117">
        <f t="shared" ref="W3" si="2">W4+W7+W9+W19</f>
        <v>4902.9042616420238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3220.9027909065476</v>
      </c>
      <c r="C4" s="122">
        <f t="shared" si="3"/>
        <v>3084.0194283733053</v>
      </c>
      <c r="D4" s="122">
        <f t="shared" si="3"/>
        <v>3511.4029233043771</v>
      </c>
      <c r="E4" s="122">
        <f t="shared" si="3"/>
        <v>3762.5232338744936</v>
      </c>
      <c r="F4" s="122">
        <f t="shared" si="3"/>
        <v>3287.2830045413762</v>
      </c>
      <c r="G4" s="122">
        <f t="shared" si="3"/>
        <v>3454.921763162044</v>
      </c>
      <c r="H4" s="122">
        <f t="shared" si="3"/>
        <v>3997.3212804706409</v>
      </c>
      <c r="I4" s="122">
        <f t="shared" si="3"/>
        <v>3922.8740352015907</v>
      </c>
      <c r="J4" s="122">
        <f t="shared" si="3"/>
        <v>3874.7657846155917</v>
      </c>
      <c r="K4" s="122">
        <f t="shared" si="3"/>
        <v>3484.5112784132302</v>
      </c>
      <c r="L4" s="122">
        <f t="shared" si="3"/>
        <v>4192.0279197629834</v>
      </c>
      <c r="M4" s="122">
        <f t="shared" si="3"/>
        <v>4027.139911323357</v>
      </c>
      <c r="N4" s="122">
        <f t="shared" si="3"/>
        <v>3894.2777416527824</v>
      </c>
      <c r="O4" s="122">
        <f t="shared" si="3"/>
        <v>4077.8240868222397</v>
      </c>
      <c r="P4" s="122">
        <f t="shared" si="3"/>
        <v>3692.2073586300735</v>
      </c>
      <c r="Q4" s="122">
        <f t="shared" si="3"/>
        <v>3228.143903346026</v>
      </c>
      <c r="R4" s="122">
        <f t="shared" ref="R4:V4" si="4">SUM(R5:R6)</f>
        <v>3631.9738423201347</v>
      </c>
      <c r="S4" s="122">
        <f t="shared" si="4"/>
        <v>4102.7398988305804</v>
      </c>
      <c r="T4" s="122">
        <f t="shared" si="4"/>
        <v>4443.930448411932</v>
      </c>
      <c r="U4" s="122">
        <f t="shared" si="4"/>
        <v>3891.3234715696021</v>
      </c>
      <c r="V4" s="122">
        <f t="shared" si="4"/>
        <v>3557.447358175431</v>
      </c>
      <c r="W4" s="122">
        <f t="shared" ref="W4" si="5">SUM(W5:W6)</f>
        <v>4449.6898965444907</v>
      </c>
      <c r="DA4" s="130" t="s">
        <v>2580</v>
      </c>
    </row>
    <row r="5" spans="1:105" ht="12" customHeight="1" x14ac:dyDescent="0.25">
      <c r="A5" s="97" t="s">
        <v>51</v>
      </c>
      <c r="B5" s="98">
        <v>3220.9027909065476</v>
      </c>
      <c r="C5" s="98">
        <v>3084.0194283733053</v>
      </c>
      <c r="D5" s="98">
        <v>3511.4029233043771</v>
      </c>
      <c r="E5" s="98">
        <v>3762.5232338744936</v>
      </c>
      <c r="F5" s="98">
        <v>3287.2830045413762</v>
      </c>
      <c r="G5" s="98">
        <v>3454.921763162044</v>
      </c>
      <c r="H5" s="98">
        <v>3997.3212804706409</v>
      </c>
      <c r="I5" s="98">
        <v>3922.8740352015907</v>
      </c>
      <c r="J5" s="98">
        <v>3874.7657846155917</v>
      </c>
      <c r="K5" s="98">
        <v>3484.5112784132302</v>
      </c>
      <c r="L5" s="98">
        <v>4192.0279197629834</v>
      </c>
      <c r="M5" s="98">
        <v>4027.139911323357</v>
      </c>
      <c r="N5" s="98">
        <v>3894.2777416527824</v>
      </c>
      <c r="O5" s="98">
        <v>4077.8240868222397</v>
      </c>
      <c r="P5" s="98">
        <v>3692.2073586300735</v>
      </c>
      <c r="Q5" s="98">
        <v>3228.143903346026</v>
      </c>
      <c r="R5" s="98">
        <v>3631.9738423201347</v>
      </c>
      <c r="S5" s="98">
        <v>4102.7398988305804</v>
      </c>
      <c r="T5" s="98">
        <v>4443.930448411932</v>
      </c>
      <c r="U5" s="98">
        <v>3891.3234715696021</v>
      </c>
      <c r="V5" s="98">
        <v>3557.447358175431</v>
      </c>
      <c r="W5" s="98">
        <v>4449.6898965444907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165.25724562124952</v>
      </c>
      <c r="C9" s="122">
        <v>154.31115295212695</v>
      </c>
      <c r="D9" s="122">
        <v>168.52060074337697</v>
      </c>
      <c r="E9" s="122">
        <v>188.18738472201105</v>
      </c>
      <c r="F9" s="122">
        <v>166.12912615163833</v>
      </c>
      <c r="G9" s="122">
        <v>171.62333839026317</v>
      </c>
      <c r="H9" s="122">
        <v>191.07558966896579</v>
      </c>
      <c r="I9" s="122">
        <v>197.15290307915376</v>
      </c>
      <c r="J9" s="122">
        <v>197.02490401854035</v>
      </c>
      <c r="K9" s="122">
        <v>181.29878586488749</v>
      </c>
      <c r="L9" s="122">
        <v>219.17425093031119</v>
      </c>
      <c r="M9" s="122">
        <v>228.05549116623561</v>
      </c>
      <c r="N9" s="122">
        <v>222.92824742588414</v>
      </c>
      <c r="O9" s="122">
        <v>238.24295770773952</v>
      </c>
      <c r="P9" s="122">
        <v>230.23841441467741</v>
      </c>
      <c r="Q9" s="122">
        <v>208.70593306962559</v>
      </c>
      <c r="R9" s="122">
        <v>233.24315456723139</v>
      </c>
      <c r="S9" s="122">
        <v>263.1342644619744</v>
      </c>
      <c r="T9" s="122">
        <v>257.69964682617365</v>
      </c>
      <c r="U9" s="122">
        <v>234.43168120282138</v>
      </c>
      <c r="V9" s="122">
        <v>206.98178753173224</v>
      </c>
      <c r="W9" s="122">
        <v>331.75071066439739</v>
      </c>
      <c r="DA9" s="130" t="s">
        <v>2585</v>
      </c>
    </row>
    <row r="10" spans="1:105" ht="12" customHeight="1" x14ac:dyDescent="0.25">
      <c r="A10" s="97" t="s">
        <v>143</v>
      </c>
      <c r="B10" s="98">
        <v>176.94532800238974</v>
      </c>
      <c r="C10" s="98">
        <v>164.55688960239016</v>
      </c>
      <c r="D10" s="98">
        <v>179.95769079581959</v>
      </c>
      <c r="E10" s="98">
        <v>207.96463587375843</v>
      </c>
      <c r="F10" s="98">
        <v>198.12993026483434</v>
      </c>
      <c r="G10" s="98">
        <v>216.20781648464012</v>
      </c>
      <c r="H10" s="98">
        <v>252.1075853629896</v>
      </c>
      <c r="I10" s="98">
        <v>258.83932687161445</v>
      </c>
      <c r="J10" s="98">
        <v>259.41887233963467</v>
      </c>
      <c r="K10" s="98">
        <v>232.7847845275019</v>
      </c>
      <c r="L10" s="98">
        <v>284.84305113469503</v>
      </c>
      <c r="M10" s="98">
        <v>310.36427776585259</v>
      </c>
      <c r="N10" s="98">
        <v>300.49183859719358</v>
      </c>
      <c r="O10" s="98">
        <v>318.15780696646567</v>
      </c>
      <c r="P10" s="98">
        <v>289.56231417827178</v>
      </c>
      <c r="Q10" s="98">
        <v>248.72272079987741</v>
      </c>
      <c r="R10" s="98">
        <v>277.17589288888018</v>
      </c>
      <c r="S10" s="98">
        <v>309.9866954197214</v>
      </c>
      <c r="T10" s="98">
        <v>305.28277833330083</v>
      </c>
      <c r="U10" s="98">
        <v>274.62996576273258</v>
      </c>
      <c r="V10" s="98">
        <v>240.09602633606221</v>
      </c>
      <c r="W10" s="98">
        <v>396.90120852191683</v>
      </c>
      <c r="DA10" s="63" t="s">
        <v>2586</v>
      </c>
    </row>
    <row r="11" spans="1:105" ht="12" customHeight="1" x14ac:dyDescent="0.25">
      <c r="A11" s="97" t="s">
        <v>124</v>
      </c>
      <c r="B11" s="98">
        <v>124.4516901932013</v>
      </c>
      <c r="C11" s="98">
        <v>125.93743208093628</v>
      </c>
      <c r="D11" s="98">
        <v>128.10846406728317</v>
      </c>
      <c r="E11" s="98">
        <v>138.682761246247</v>
      </c>
      <c r="F11" s="98">
        <v>143.71928115149532</v>
      </c>
      <c r="G11" s="98">
        <v>166.2164570476717</v>
      </c>
      <c r="H11" s="98">
        <v>176.98535730052907</v>
      </c>
      <c r="I11" s="98">
        <v>160.58832518162916</v>
      </c>
      <c r="J11" s="98">
        <v>168.12739106840135</v>
      </c>
      <c r="K11" s="98">
        <v>177.66331771881346</v>
      </c>
      <c r="L11" s="98">
        <v>185.99366992659438</v>
      </c>
      <c r="M11" s="98">
        <v>197.1076664036685</v>
      </c>
      <c r="N11" s="98">
        <v>202.43035481287566</v>
      </c>
      <c r="O11" s="98">
        <v>188.99034643168253</v>
      </c>
      <c r="P11" s="98">
        <v>189.46781843926934</v>
      </c>
      <c r="Q11" s="98">
        <v>178.37347680029228</v>
      </c>
      <c r="R11" s="98">
        <v>193.69536131873392</v>
      </c>
      <c r="S11" s="98">
        <v>193.91138584699854</v>
      </c>
      <c r="T11" s="98">
        <v>169.57562338692159</v>
      </c>
      <c r="U11" s="98">
        <v>141.90112338223153</v>
      </c>
      <c r="V11" s="98">
        <v>128.84706940418718</v>
      </c>
      <c r="W11" s="98">
        <v>229.65515030346543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184.05673415423283</v>
      </c>
      <c r="C19" s="122">
        <v>178.86812403463571</v>
      </c>
      <c r="D19" s="122">
        <v>175.3897202193848</v>
      </c>
      <c r="E19" s="122">
        <v>172.66671025097037</v>
      </c>
      <c r="F19" s="122">
        <v>151.85747955216533</v>
      </c>
      <c r="G19" s="122">
        <v>150.97980891813526</v>
      </c>
      <c r="H19" s="122">
        <v>141.81855642234467</v>
      </c>
      <c r="I19" s="122">
        <v>108.09417359021796</v>
      </c>
      <c r="J19" s="122">
        <v>104.44261009235261</v>
      </c>
      <c r="K19" s="122">
        <v>104.27219613640045</v>
      </c>
      <c r="L19" s="122">
        <v>118.71933014403538</v>
      </c>
      <c r="M19" s="122">
        <v>135.40204774299093</v>
      </c>
      <c r="N19" s="122">
        <v>136.88747993195037</v>
      </c>
      <c r="O19" s="122">
        <v>123.82204338313966</v>
      </c>
      <c r="P19" s="122">
        <v>118.55787664938225</v>
      </c>
      <c r="Q19" s="122">
        <v>103.56032644707777</v>
      </c>
      <c r="R19" s="122">
        <v>114.33931119816114</v>
      </c>
      <c r="S19" s="122">
        <v>125.82013054093342</v>
      </c>
      <c r="T19" s="122">
        <v>126.66795718720989</v>
      </c>
      <c r="U19" s="122">
        <v>129.74734930665036</v>
      </c>
      <c r="V19" s="122">
        <v>118.25169552996792</v>
      </c>
      <c r="W19" s="122">
        <v>121.46365443313627</v>
      </c>
      <c r="DA19" s="130" t="s">
        <v>2595</v>
      </c>
    </row>
    <row r="20" spans="1:105" ht="12" customHeight="1" x14ac:dyDescent="0.25">
      <c r="A20" s="97" t="s">
        <v>51</v>
      </c>
      <c r="B20" s="98">
        <v>282.92055902273211</v>
      </c>
      <c r="C20" s="98">
        <v>255.72639769396653</v>
      </c>
      <c r="D20" s="98">
        <v>274.83247647107862</v>
      </c>
      <c r="E20" s="98">
        <v>297.11368704347092</v>
      </c>
      <c r="F20" s="98">
        <v>263.68722618537379</v>
      </c>
      <c r="G20" s="98">
        <v>276.82135647820996</v>
      </c>
      <c r="H20" s="98">
        <v>323.83975906616575</v>
      </c>
      <c r="I20" s="98">
        <v>317.44590868678819</v>
      </c>
      <c r="J20" s="98">
        <v>325.4658962573925</v>
      </c>
      <c r="K20" s="98">
        <v>275.01188590621081</v>
      </c>
      <c r="L20" s="98">
        <v>302.18256802699972</v>
      </c>
      <c r="M20" s="98">
        <v>310.74709469612048</v>
      </c>
      <c r="N20" s="98">
        <v>294.26365857671595</v>
      </c>
      <c r="O20" s="98">
        <v>286.13043741276363</v>
      </c>
      <c r="P20" s="98">
        <v>253.02642992401792</v>
      </c>
      <c r="Q20" s="98">
        <v>209.14758500867208</v>
      </c>
      <c r="R20" s="98">
        <v>228.85514265142552</v>
      </c>
      <c r="S20" s="98">
        <v>257.35036958076006</v>
      </c>
      <c r="T20" s="98">
        <v>270.56536729385283</v>
      </c>
      <c r="U20" s="98">
        <v>237.02235987143911</v>
      </c>
      <c r="V20" s="98">
        <v>197.1600875574108</v>
      </c>
      <c r="W20" s="98">
        <v>261.65590187994303</v>
      </c>
      <c r="DA20" s="63" t="s">
        <v>2596</v>
      </c>
    </row>
    <row r="21" spans="1:105" ht="12" customHeight="1" x14ac:dyDescent="0.25">
      <c r="A21" s="97" t="s">
        <v>50</v>
      </c>
      <c r="B21" s="98">
        <v>181.10589495148363</v>
      </c>
      <c r="C21" s="98">
        <v>178.42725637895674</v>
      </c>
      <c r="D21" s="98">
        <v>177.64836021386151</v>
      </c>
      <c r="E21" s="98">
        <v>181.84423425832989</v>
      </c>
      <c r="F21" s="98">
        <v>175.62794855394097</v>
      </c>
      <c r="G21" s="98">
        <v>192.86668513316081</v>
      </c>
      <c r="H21" s="98">
        <v>209.50943575181836</v>
      </c>
      <c r="I21" s="98">
        <v>177.60077938161285</v>
      </c>
      <c r="J21" s="98">
        <v>191.38084314642475</v>
      </c>
      <c r="K21" s="98">
        <v>190.60431515101527</v>
      </c>
      <c r="L21" s="98">
        <v>187.84642996771851</v>
      </c>
      <c r="M21" s="98">
        <v>203.28496852512021</v>
      </c>
      <c r="N21" s="98">
        <v>205.2835497344461</v>
      </c>
      <c r="O21" s="98">
        <v>172.93179659263242</v>
      </c>
      <c r="P21" s="98">
        <v>160.71702562247791</v>
      </c>
      <c r="Q21" s="98">
        <v>131.42482234226679</v>
      </c>
      <c r="R21" s="98">
        <v>141.41046547810936</v>
      </c>
      <c r="S21" s="98">
        <v>153.58988212717367</v>
      </c>
      <c r="T21" s="98">
        <v>147.45247925357737</v>
      </c>
      <c r="U21" s="98">
        <v>169.59575902295052</v>
      </c>
      <c r="V21" s="98">
        <v>158.6079971669262</v>
      </c>
      <c r="W21" s="98">
        <v>145.72445497807036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2506.0344966214852</v>
      </c>
      <c r="C24" s="117">
        <f t="shared" si="7"/>
        <v>2601.9683926350854</v>
      </c>
      <c r="D24" s="117">
        <f t="shared" si="7"/>
        <v>2741.7678896366278</v>
      </c>
      <c r="E24" s="117">
        <f t="shared" si="7"/>
        <v>2804.3434570535933</v>
      </c>
      <c r="F24" s="117">
        <f t="shared" si="7"/>
        <v>2694.8141292975056</v>
      </c>
      <c r="G24" s="117">
        <f t="shared" si="7"/>
        <v>3001.2479519501157</v>
      </c>
      <c r="H24" s="117">
        <f t="shared" si="7"/>
        <v>3070.8369474362148</v>
      </c>
      <c r="I24" s="117">
        <f t="shared" si="7"/>
        <v>2546.9471676911353</v>
      </c>
      <c r="J24" s="117">
        <f t="shared" si="7"/>
        <v>2361.2590633840991</v>
      </c>
      <c r="K24" s="117">
        <f t="shared" si="7"/>
        <v>2439.4794453420627</v>
      </c>
      <c r="L24" s="117">
        <f t="shared" si="7"/>
        <v>2778.3806430633927</v>
      </c>
      <c r="M24" s="117">
        <f t="shared" si="7"/>
        <v>2950.5018283434601</v>
      </c>
      <c r="N24" s="117">
        <f t="shared" si="7"/>
        <v>2927.4340583966423</v>
      </c>
      <c r="O24" s="117">
        <f t="shared" si="7"/>
        <v>2635.7881255601628</v>
      </c>
      <c r="P24" s="117">
        <f t="shared" si="7"/>
        <v>2448.6585865679986</v>
      </c>
      <c r="Q24" s="117">
        <f t="shared" si="7"/>
        <v>2231.7912888996566</v>
      </c>
      <c r="R24" s="117">
        <f t="shared" ref="R24:V24" si="8">R25+R28+R30+R39</f>
        <v>2585.4238346833317</v>
      </c>
      <c r="S24" s="117">
        <f t="shared" si="8"/>
        <v>2897.835361278761</v>
      </c>
      <c r="T24" s="117">
        <f t="shared" si="8"/>
        <v>2424.7080732489972</v>
      </c>
      <c r="U24" s="117">
        <f t="shared" si="8"/>
        <v>2720.412061732467</v>
      </c>
      <c r="V24" s="117">
        <f t="shared" si="8"/>
        <v>2707.631204750041</v>
      </c>
      <c r="W24" s="117">
        <f t="shared" ref="W24" si="9">W25+W28+W30+W39</f>
        <v>2872.4462405676613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2331.3065391358059</v>
      </c>
      <c r="C25" s="122">
        <f t="shared" si="10"/>
        <v>2429.4709951377727</v>
      </c>
      <c r="D25" s="122">
        <f t="shared" si="10"/>
        <v>2572.6147524862818</v>
      </c>
      <c r="E25" s="122">
        <f t="shared" si="10"/>
        <v>2637.3314600627314</v>
      </c>
      <c r="F25" s="122">
        <f t="shared" si="10"/>
        <v>2543.0627715126202</v>
      </c>
      <c r="G25" s="122">
        <f t="shared" si="10"/>
        <v>2848.1870119250329</v>
      </c>
      <c r="H25" s="122">
        <f t="shared" si="10"/>
        <v>2931.2866436942477</v>
      </c>
      <c r="I25" s="122">
        <f t="shared" si="10"/>
        <v>2441.9644613533465</v>
      </c>
      <c r="J25" s="122">
        <f t="shared" si="10"/>
        <v>2263.879381168656</v>
      </c>
      <c r="K25" s="122">
        <f t="shared" si="10"/>
        <v>2341.5624124161195</v>
      </c>
      <c r="L25" s="122">
        <f t="shared" si="10"/>
        <v>2675.8299317111082</v>
      </c>
      <c r="M25" s="122">
        <f t="shared" si="10"/>
        <v>2831.941006399546</v>
      </c>
      <c r="N25" s="122">
        <f t="shared" si="10"/>
        <v>2806.2349488143614</v>
      </c>
      <c r="O25" s="122">
        <f t="shared" si="10"/>
        <v>2530.6064441051908</v>
      </c>
      <c r="P25" s="122">
        <f t="shared" si="10"/>
        <v>2350.1310735170437</v>
      </c>
      <c r="Q25" s="122">
        <f t="shared" si="10"/>
        <v>2148.3241577184704</v>
      </c>
      <c r="R25" s="122">
        <f t="shared" ref="R25:V25" si="11">SUM(R26:R27)</f>
        <v>2494.3494941565978</v>
      </c>
      <c r="S25" s="122">
        <f t="shared" si="11"/>
        <v>2801.650640809446</v>
      </c>
      <c r="T25" s="122">
        <f t="shared" si="11"/>
        <v>2332.5466825094782</v>
      </c>
      <c r="U25" s="122">
        <f t="shared" si="11"/>
        <v>2620.4351285930411</v>
      </c>
      <c r="V25" s="122">
        <f t="shared" si="11"/>
        <v>2621.1484098185601</v>
      </c>
      <c r="W25" s="122">
        <f t="shared" ref="W25" si="12">SUM(W26:W27)</f>
        <v>2795.6137165623113</v>
      </c>
      <c r="DA25" s="130" t="s">
        <v>2600</v>
      </c>
    </row>
    <row r="26" spans="1:105" ht="12" customHeight="1" x14ac:dyDescent="0.25">
      <c r="A26" s="97" t="s">
        <v>74</v>
      </c>
      <c r="B26" s="98">
        <v>2331.3065391358059</v>
      </c>
      <c r="C26" s="98">
        <v>2429.4709951377727</v>
      </c>
      <c r="D26" s="98">
        <v>2572.6147524862818</v>
      </c>
      <c r="E26" s="98">
        <v>2637.3314600627314</v>
      </c>
      <c r="F26" s="98">
        <v>2543.0627715126202</v>
      </c>
      <c r="G26" s="98">
        <v>2848.1870119250329</v>
      </c>
      <c r="H26" s="98">
        <v>2931.2866436942477</v>
      </c>
      <c r="I26" s="98">
        <v>2441.9644613533465</v>
      </c>
      <c r="J26" s="98">
        <v>2263.879381168656</v>
      </c>
      <c r="K26" s="98">
        <v>2341.5624124161195</v>
      </c>
      <c r="L26" s="98">
        <v>2675.8299317111082</v>
      </c>
      <c r="M26" s="98">
        <v>2831.941006399546</v>
      </c>
      <c r="N26" s="98">
        <v>2806.2349488143614</v>
      </c>
      <c r="O26" s="98">
        <v>2530.6064441051908</v>
      </c>
      <c r="P26" s="98">
        <v>2350.1310735170437</v>
      </c>
      <c r="Q26" s="98">
        <v>2148.3241577184704</v>
      </c>
      <c r="R26" s="98">
        <v>2494.3494941565978</v>
      </c>
      <c r="S26" s="98">
        <v>2801.650640809446</v>
      </c>
      <c r="T26" s="98">
        <v>2332.5466825094782</v>
      </c>
      <c r="U26" s="98">
        <v>2620.4351285930411</v>
      </c>
      <c r="V26" s="98">
        <v>2621.1484098185601</v>
      </c>
      <c r="W26" s="98">
        <v>2795.6137165623113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4.1546561227639689</v>
      </c>
      <c r="C30" s="122">
        <v>4.2874112357540302</v>
      </c>
      <c r="D30" s="122">
        <v>4.3173765622193221</v>
      </c>
      <c r="E30" s="122">
        <v>4.3135619250700872</v>
      </c>
      <c r="F30" s="122">
        <v>3.9809838805874391</v>
      </c>
      <c r="G30" s="122">
        <v>3.9332295505850228</v>
      </c>
      <c r="H30" s="122">
        <v>3.2895143540140261</v>
      </c>
      <c r="I30" s="122">
        <v>2.3837880038243919</v>
      </c>
      <c r="J30" s="122">
        <v>1.9370363146305207</v>
      </c>
      <c r="K30" s="122">
        <v>2.2023677922232441</v>
      </c>
      <c r="L30" s="122">
        <v>2.0902615354065697</v>
      </c>
      <c r="M30" s="122">
        <v>2.4036247630561127</v>
      </c>
      <c r="N30" s="122">
        <v>2.3078632715039253</v>
      </c>
      <c r="O30" s="122">
        <v>2.216035144015807</v>
      </c>
      <c r="P30" s="122">
        <v>2.2419955298518222</v>
      </c>
      <c r="Q30" s="122">
        <v>2.0586164536096461</v>
      </c>
      <c r="R30" s="122">
        <v>1.6582008055146589</v>
      </c>
      <c r="S30" s="122">
        <v>1.4284315970689139</v>
      </c>
      <c r="T30" s="122">
        <v>1.479328127335551</v>
      </c>
      <c r="U30" s="122">
        <v>1.3966782149227104</v>
      </c>
      <c r="V30" s="122">
        <v>1.4588002607398427</v>
      </c>
      <c r="W30" s="122">
        <v>2.9595469232108988</v>
      </c>
      <c r="DA30" s="130" t="s">
        <v>2605</v>
      </c>
    </row>
    <row r="31" spans="1:105" ht="12" customHeight="1" x14ac:dyDescent="0.25">
      <c r="A31" s="97" t="s">
        <v>141</v>
      </c>
      <c r="B31" s="98">
        <v>124.45169019320124</v>
      </c>
      <c r="C31" s="98">
        <v>125.90632995494867</v>
      </c>
      <c r="D31" s="98">
        <v>128.75330199733872</v>
      </c>
      <c r="E31" s="98">
        <v>140.21472679769488</v>
      </c>
      <c r="F31" s="98">
        <v>145.87851891193699</v>
      </c>
      <c r="G31" s="98">
        <v>169.51517000601703</v>
      </c>
      <c r="H31" s="98">
        <v>180.49607981440599</v>
      </c>
      <c r="I31" s="98">
        <v>163.31196682804466</v>
      </c>
      <c r="J31" s="98">
        <v>171.23401021333802</v>
      </c>
      <c r="K31" s="98">
        <v>177.31621620178771</v>
      </c>
      <c r="L31" s="98">
        <v>186.25330418122749</v>
      </c>
      <c r="M31" s="98">
        <v>199.86139904811577</v>
      </c>
      <c r="N31" s="98">
        <v>204.48883250404518</v>
      </c>
      <c r="O31" s="98">
        <v>191.41752216958162</v>
      </c>
      <c r="P31" s="98">
        <v>193.40508497221748</v>
      </c>
      <c r="Q31" s="98">
        <v>184.24617259806334</v>
      </c>
      <c r="R31" s="98">
        <v>190.01473775920249</v>
      </c>
      <c r="S31" s="98">
        <v>178.32840780249808</v>
      </c>
      <c r="T31" s="98">
        <v>163.81612525863156</v>
      </c>
      <c r="U31" s="98">
        <v>145.76910001009131</v>
      </c>
      <c r="V31" s="98">
        <v>130.18055660126024</v>
      </c>
      <c r="W31" s="98">
        <v>236.36017927643405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170.5733013629154</v>
      </c>
      <c r="C39" s="122">
        <v>168.20998626155878</v>
      </c>
      <c r="D39" s="122">
        <v>164.83576058812707</v>
      </c>
      <c r="E39" s="122">
        <v>162.69843506579184</v>
      </c>
      <c r="F39" s="122">
        <v>147.77037390429794</v>
      </c>
      <c r="G39" s="122">
        <v>149.1277104744978</v>
      </c>
      <c r="H39" s="122">
        <v>136.26078938795325</v>
      </c>
      <c r="I39" s="122">
        <v>102.59891833396428</v>
      </c>
      <c r="J39" s="122">
        <v>95.442645900812522</v>
      </c>
      <c r="K39" s="122">
        <v>95.714665133719734</v>
      </c>
      <c r="L39" s="122">
        <v>100.46044981687774</v>
      </c>
      <c r="M39" s="122">
        <v>116.15719718085782</v>
      </c>
      <c r="N39" s="122">
        <v>118.89124631077698</v>
      </c>
      <c r="O39" s="122">
        <v>102.96564631095654</v>
      </c>
      <c r="P39" s="122">
        <v>96.285517521102904</v>
      </c>
      <c r="Q39" s="122">
        <v>81.408514727576375</v>
      </c>
      <c r="R39" s="122">
        <v>89.416139721219423</v>
      </c>
      <c r="S39" s="122">
        <v>94.756288872245875</v>
      </c>
      <c r="T39" s="122">
        <v>90.682062612183401</v>
      </c>
      <c r="U39" s="122">
        <v>98.580254924503166</v>
      </c>
      <c r="V39" s="122">
        <v>85.023994670740947</v>
      </c>
      <c r="W39" s="122">
        <v>73.872977082139087</v>
      </c>
      <c r="DA39" s="130" t="s">
        <v>2614</v>
      </c>
    </row>
    <row r="40" spans="1:105" ht="12" customHeight="1" x14ac:dyDescent="0.25">
      <c r="A40" s="97" t="s">
        <v>50</v>
      </c>
      <c r="B40" s="98">
        <v>181.10589495148355</v>
      </c>
      <c r="C40" s="98">
        <v>178.52539833810573</v>
      </c>
      <c r="D40" s="98">
        <v>177.97671417374278</v>
      </c>
      <c r="E40" s="98">
        <v>182.29577624855384</v>
      </c>
      <c r="F40" s="98">
        <v>176.11305421875562</v>
      </c>
      <c r="G40" s="98">
        <v>193.40125160139735</v>
      </c>
      <c r="H40" s="98">
        <v>209.8803628013498</v>
      </c>
      <c r="I40" s="98">
        <v>177.73696205659556</v>
      </c>
      <c r="J40" s="98">
        <v>191.53529847064306</v>
      </c>
      <c r="K40" s="98">
        <v>190.65832606037844</v>
      </c>
      <c r="L40" s="98">
        <v>187.9331950717945</v>
      </c>
      <c r="M40" s="98">
        <v>203.33623043343849</v>
      </c>
      <c r="N40" s="98">
        <v>205.28555196327491</v>
      </c>
      <c r="O40" s="98">
        <v>172.92601450857441</v>
      </c>
      <c r="P40" s="98">
        <v>160.73160096152236</v>
      </c>
      <c r="Q40" s="98">
        <v>131.43828144530522</v>
      </c>
      <c r="R40" s="98">
        <v>141.41661746373538</v>
      </c>
      <c r="S40" s="98">
        <v>153.63083882772878</v>
      </c>
      <c r="T40" s="98">
        <v>147.55998432794576</v>
      </c>
      <c r="U40" s="98">
        <v>169.54435864292262</v>
      </c>
      <c r="V40" s="98">
        <v>158.38465806458106</v>
      </c>
      <c r="W40" s="98">
        <v>145.50988871448249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4608.4262002981186</v>
      </c>
      <c r="H43" s="117">
        <f t="shared" si="14"/>
        <v>3322.1629914469122</v>
      </c>
      <c r="I43" s="117">
        <f t="shared" si="14"/>
        <v>2398.9910029844773</v>
      </c>
      <c r="J43" s="117">
        <f t="shared" si="14"/>
        <v>2837.8760353710254</v>
      </c>
      <c r="K43" s="117">
        <f t="shared" si="14"/>
        <v>2687.4960161074091</v>
      </c>
      <c r="L43" s="117">
        <f t="shared" si="14"/>
        <v>3831.2576709465466</v>
      </c>
      <c r="M43" s="117">
        <f t="shared" si="14"/>
        <v>3378.9237374768531</v>
      </c>
      <c r="N43" s="117">
        <f t="shared" si="14"/>
        <v>4269.7465722656552</v>
      </c>
      <c r="O43" s="117">
        <f t="shared" si="14"/>
        <v>3260.8574624086114</v>
      </c>
      <c r="P43" s="117">
        <f t="shared" si="14"/>
        <v>3315.1295612490517</v>
      </c>
      <c r="Q43" s="117">
        <f t="shared" si="14"/>
        <v>2518.0811770080722</v>
      </c>
      <c r="R43" s="117">
        <f t="shared" ref="R43:V43" si="15">R44+R47+R49+R58</f>
        <v>3146.2658161452018</v>
      </c>
      <c r="S43" s="117">
        <f t="shared" si="15"/>
        <v>3458.0194938978852</v>
      </c>
      <c r="T43" s="117">
        <f t="shared" si="15"/>
        <v>3532.4951729020759</v>
      </c>
      <c r="U43" s="117">
        <f t="shared" si="15"/>
        <v>3209.5764897755207</v>
      </c>
      <c r="V43" s="117">
        <f t="shared" si="15"/>
        <v>3194.8023541346433</v>
      </c>
      <c r="W43" s="117">
        <f t="shared" ref="W43" si="16">W44+W47+W49+W58</f>
        <v>3608.4659076349053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4264.2649377273228</v>
      </c>
      <c r="H44" s="122">
        <f t="shared" si="17"/>
        <v>3045.7861835955409</v>
      </c>
      <c r="I44" s="122">
        <f t="shared" si="17"/>
        <v>2209.2541262809273</v>
      </c>
      <c r="J44" s="122">
        <f t="shared" si="17"/>
        <v>2613.6853561553589</v>
      </c>
      <c r="K44" s="122">
        <f t="shared" si="17"/>
        <v>2434.2469642079777</v>
      </c>
      <c r="L44" s="122">
        <f t="shared" si="17"/>
        <v>3501.282842833933</v>
      </c>
      <c r="M44" s="122">
        <f t="shared" si="17"/>
        <v>3041.4960216421205</v>
      </c>
      <c r="N44" s="122">
        <f t="shared" si="17"/>
        <v>3875.9898738624865</v>
      </c>
      <c r="O44" s="122">
        <f t="shared" si="17"/>
        <v>2957.6881211057689</v>
      </c>
      <c r="P44" s="122">
        <f t="shared" si="17"/>
        <v>3000.3544358819977</v>
      </c>
      <c r="Q44" s="122">
        <f t="shared" si="17"/>
        <v>2268.2751615941088</v>
      </c>
      <c r="R44" s="122">
        <f t="shared" ref="R44:V44" si="18">SUM(R45:R46)</f>
        <v>2846.984661030463</v>
      </c>
      <c r="S44" s="122">
        <f t="shared" si="18"/>
        <v>3135.4488064314373</v>
      </c>
      <c r="T44" s="122">
        <f t="shared" si="18"/>
        <v>3217.8833054941992</v>
      </c>
      <c r="U44" s="122">
        <f t="shared" si="18"/>
        <v>2910.9495857114571</v>
      </c>
      <c r="V44" s="122">
        <f t="shared" si="18"/>
        <v>2917.9596441317208</v>
      </c>
      <c r="W44" s="122">
        <f t="shared" ref="W44" si="19">SUM(W45:W46)</f>
        <v>3245.2470588571719</v>
      </c>
      <c r="DA44" s="130" t="s">
        <v>2618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4264.2649377273228</v>
      </c>
      <c r="H45" s="98">
        <v>3045.7861835955409</v>
      </c>
      <c r="I45" s="98">
        <v>2209.2541262809273</v>
      </c>
      <c r="J45" s="98">
        <v>2613.6853561553589</v>
      </c>
      <c r="K45" s="98">
        <v>2434.2469642079777</v>
      </c>
      <c r="L45" s="98">
        <v>3501.282842833933</v>
      </c>
      <c r="M45" s="98">
        <v>3041.4960216421205</v>
      </c>
      <c r="N45" s="98">
        <v>3875.9898738624865</v>
      </c>
      <c r="O45" s="98">
        <v>2957.6881211057689</v>
      </c>
      <c r="P45" s="98">
        <v>3000.3544358819977</v>
      </c>
      <c r="Q45" s="98">
        <v>2268.2751615941088</v>
      </c>
      <c r="R45" s="98">
        <v>2846.984661030463</v>
      </c>
      <c r="S45" s="98">
        <v>3135.4488064314373</v>
      </c>
      <c r="T45" s="98">
        <v>3217.8833054941992</v>
      </c>
      <c r="U45" s="98">
        <v>2910.9495857114571</v>
      </c>
      <c r="V45" s="98">
        <v>2917.9596441317208</v>
      </c>
      <c r="W45" s="98">
        <v>3245.2470588571719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251.27506227267205</v>
      </c>
      <c r="H49" s="122">
        <v>188.81491844527196</v>
      </c>
      <c r="I49" s="122">
        <v>132.2841275708725</v>
      </c>
      <c r="J49" s="122">
        <v>171.23317787605765</v>
      </c>
      <c r="K49" s="122">
        <v>159.77902332927709</v>
      </c>
      <c r="L49" s="122">
        <v>211.58897368592727</v>
      </c>
      <c r="M49" s="122">
        <v>203.1178250982515</v>
      </c>
      <c r="N49" s="122">
        <v>263.87964510843602</v>
      </c>
      <c r="O49" s="122">
        <v>198.14097411819705</v>
      </c>
      <c r="P49" s="122">
        <v>220.41769989781582</v>
      </c>
      <c r="Q49" s="122">
        <v>168.28898468498133</v>
      </c>
      <c r="R49" s="122">
        <v>209.31333731982477</v>
      </c>
      <c r="S49" s="122">
        <v>223.02152616280156</v>
      </c>
      <c r="T49" s="122">
        <v>217.01067177852721</v>
      </c>
      <c r="U49" s="122">
        <v>192.61533606444064</v>
      </c>
      <c r="V49" s="122">
        <v>186.30207959909262</v>
      </c>
      <c r="W49" s="122">
        <v>287.83194689944213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260.16975474250114</v>
      </c>
      <c r="H50" s="98">
        <v>196.01548736903234</v>
      </c>
      <c r="I50" s="98">
        <v>137.32160386831623</v>
      </c>
      <c r="J50" s="98">
        <v>177.66701842097063</v>
      </c>
      <c r="K50" s="98">
        <v>165.70507870423199</v>
      </c>
      <c r="L50" s="98">
        <v>219.35404112133432</v>
      </c>
      <c r="M50" s="98">
        <v>210.55647025400356</v>
      </c>
      <c r="N50" s="98">
        <v>274.13257685549036</v>
      </c>
      <c r="O50" s="98">
        <v>205.39152021907819</v>
      </c>
      <c r="P50" s="98">
        <v>228.48815300867261</v>
      </c>
      <c r="Q50" s="98">
        <v>174.38371869441889</v>
      </c>
      <c r="R50" s="98">
        <v>216.74784193386083</v>
      </c>
      <c r="S50" s="98">
        <v>230.8300355229797</v>
      </c>
      <c r="T50" s="98">
        <v>224.4961133572761</v>
      </c>
      <c r="U50" s="98">
        <v>199.08791473469716</v>
      </c>
      <c r="V50" s="98">
        <v>192.16601390778538</v>
      </c>
      <c r="W50" s="98">
        <v>296.53929005882941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92.886200298123725</v>
      </c>
      <c r="H58" s="122">
        <v>87.561889406099226</v>
      </c>
      <c r="I58" s="122">
        <v>57.452749132677397</v>
      </c>
      <c r="J58" s="122">
        <v>52.957501339608683</v>
      </c>
      <c r="K58" s="122">
        <v>93.47002857015417</v>
      </c>
      <c r="L58" s="122">
        <v>118.38585442668625</v>
      </c>
      <c r="M58" s="122">
        <v>134.30989073648124</v>
      </c>
      <c r="N58" s="122">
        <v>129.87705329473246</v>
      </c>
      <c r="O58" s="122">
        <v>105.02836718464569</v>
      </c>
      <c r="P58" s="122">
        <v>94.357425469237882</v>
      </c>
      <c r="Q58" s="122">
        <v>81.517030728982235</v>
      </c>
      <c r="R58" s="122">
        <v>89.96781779491414</v>
      </c>
      <c r="S58" s="122">
        <v>99.549161303646514</v>
      </c>
      <c r="T58" s="122">
        <v>97.601195629349391</v>
      </c>
      <c r="U58" s="122">
        <v>106.01156799962313</v>
      </c>
      <c r="V58" s="122">
        <v>90.540630403830264</v>
      </c>
      <c r="W58" s="122">
        <v>75.386901878290928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191.78268414494957</v>
      </c>
      <c r="H59" s="98">
        <v>208.78504043303465</v>
      </c>
      <c r="I59" s="98">
        <v>177.16764042497579</v>
      </c>
      <c r="J59" s="98">
        <v>190.84684445028788</v>
      </c>
      <c r="K59" s="98">
        <v>190.08147407847883</v>
      </c>
      <c r="L59" s="98">
        <v>187.55336653116672</v>
      </c>
      <c r="M59" s="98">
        <v>203.12983475021542</v>
      </c>
      <c r="N59" s="98">
        <v>205.20796243032794</v>
      </c>
      <c r="O59" s="98">
        <v>172.90442411497995</v>
      </c>
      <c r="P59" s="98">
        <v>160.70249025229577</v>
      </c>
      <c r="Q59" s="98">
        <v>131.41078569213832</v>
      </c>
      <c r="R59" s="98">
        <v>141.29891107421039</v>
      </c>
      <c r="S59" s="98">
        <v>153.39204539376598</v>
      </c>
      <c r="T59" s="98">
        <v>147.26051955987865</v>
      </c>
      <c r="U59" s="98">
        <v>169.40362048588423</v>
      </c>
      <c r="V59" s="98">
        <v>158.42092505586763</v>
      </c>
      <c r="W59" s="98">
        <v>145.55790833970545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2414.3097077594894</v>
      </c>
      <c r="C62" s="117">
        <f t="shared" si="21"/>
        <v>2503.3218967534667</v>
      </c>
      <c r="D62" s="117">
        <f t="shared" si="21"/>
        <v>2499.7416300304362</v>
      </c>
      <c r="E62" s="117">
        <f t="shared" si="21"/>
        <v>2555.1657284645567</v>
      </c>
      <c r="F62" s="117">
        <f t="shared" si="21"/>
        <v>2634.6989941450233</v>
      </c>
      <c r="G62" s="117">
        <f t="shared" si="21"/>
        <v>2680.0090800315679</v>
      </c>
      <c r="H62" s="117">
        <f t="shared" si="21"/>
        <v>2732.6921319565008</v>
      </c>
      <c r="I62" s="117">
        <f t="shared" si="21"/>
        <v>2786.1490112652909</v>
      </c>
      <c r="J62" s="117">
        <f t="shared" si="21"/>
        <v>2717.8292992619631</v>
      </c>
      <c r="K62" s="117">
        <f t="shared" si="21"/>
        <v>2676.9892388657604</v>
      </c>
      <c r="L62" s="117">
        <f t="shared" si="21"/>
        <v>2888.0994969256553</v>
      </c>
      <c r="M62" s="117">
        <f t="shared" si="21"/>
        <v>2705.2948336489026</v>
      </c>
      <c r="N62" s="117">
        <f t="shared" si="21"/>
        <v>2623.8523785562861</v>
      </c>
      <c r="O62" s="117">
        <f t="shared" si="21"/>
        <v>2438.7808948983388</v>
      </c>
      <c r="P62" s="117">
        <f t="shared" si="21"/>
        <v>2315.4765934372867</v>
      </c>
      <c r="Q62" s="117">
        <f t="shared" si="21"/>
        <v>2221.2953283996271</v>
      </c>
      <c r="R62" s="117">
        <f t="shared" ref="R62:V62" si="22">R63+R66+R68+R77</f>
        <v>2428.6737986920671</v>
      </c>
      <c r="S62" s="117">
        <f t="shared" si="22"/>
        <v>2418.9040573770526</v>
      </c>
      <c r="T62" s="117">
        <f t="shared" si="22"/>
        <v>2457.4115363655428</v>
      </c>
      <c r="U62" s="117">
        <f t="shared" si="22"/>
        <v>2263.9790425742299</v>
      </c>
      <c r="V62" s="117">
        <f t="shared" si="22"/>
        <v>2277.9212175750845</v>
      </c>
      <c r="W62" s="117">
        <f t="shared" ref="W62" si="23">W63+W66+W68+W77</f>
        <v>2675.674969332782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2146.2783726487901</v>
      </c>
      <c r="C63" s="122">
        <f t="shared" si="24"/>
        <v>2231.1344484960277</v>
      </c>
      <c r="D63" s="122">
        <f t="shared" si="24"/>
        <v>2247.9749649872097</v>
      </c>
      <c r="E63" s="122">
        <f t="shared" si="24"/>
        <v>2285.1837011619623</v>
      </c>
      <c r="F63" s="122">
        <f t="shared" si="24"/>
        <v>2330.9618361314892</v>
      </c>
      <c r="G63" s="122">
        <f t="shared" si="24"/>
        <v>2369.3668805328321</v>
      </c>
      <c r="H63" s="122">
        <f t="shared" si="24"/>
        <v>2402.5466744458695</v>
      </c>
      <c r="I63" s="122">
        <f t="shared" si="24"/>
        <v>2450.6449141246526</v>
      </c>
      <c r="J63" s="122">
        <f t="shared" si="24"/>
        <v>2364.636837386794</v>
      </c>
      <c r="K63" s="122">
        <f t="shared" si="24"/>
        <v>2339.0653774366883</v>
      </c>
      <c r="L63" s="122">
        <f t="shared" si="24"/>
        <v>2561.6207397626767</v>
      </c>
      <c r="M63" s="122">
        <f t="shared" si="24"/>
        <v>2363.3019184340005</v>
      </c>
      <c r="N63" s="122">
        <f t="shared" si="24"/>
        <v>2288.7207439671429</v>
      </c>
      <c r="O63" s="122">
        <f t="shared" si="24"/>
        <v>2138.4066035278174</v>
      </c>
      <c r="P63" s="122">
        <f t="shared" si="24"/>
        <v>2017.4993070690978</v>
      </c>
      <c r="Q63" s="122">
        <f t="shared" si="24"/>
        <v>1954.3199433568172</v>
      </c>
      <c r="R63" s="122">
        <f t="shared" ref="R63:V63" si="25">SUM(R64:R65)</f>
        <v>2140.4933623954253</v>
      </c>
      <c r="S63" s="122">
        <f t="shared" si="25"/>
        <v>2145.9854195374928</v>
      </c>
      <c r="T63" s="122">
        <f t="shared" si="25"/>
        <v>2170.2476902444805</v>
      </c>
      <c r="U63" s="122">
        <f t="shared" si="25"/>
        <v>1992.6100221448048</v>
      </c>
      <c r="V63" s="122">
        <f t="shared" si="25"/>
        <v>2016.6837600155759</v>
      </c>
      <c r="W63" s="122">
        <f t="shared" ref="W63" si="26">SUM(W64:W65)</f>
        <v>2324.0379329253115</v>
      </c>
      <c r="DA63" s="130" t="s">
        <v>2636</v>
      </c>
    </row>
    <row r="64" spans="1:105" ht="12" customHeight="1" x14ac:dyDescent="0.25">
      <c r="A64" s="97" t="s">
        <v>217</v>
      </c>
      <c r="B64" s="98">
        <v>2146.2783726487901</v>
      </c>
      <c r="C64" s="98">
        <v>2231.1344484960277</v>
      </c>
      <c r="D64" s="98">
        <v>2247.9749649872097</v>
      </c>
      <c r="E64" s="98">
        <v>2285.1837011619623</v>
      </c>
      <c r="F64" s="98">
        <v>2330.9618361314892</v>
      </c>
      <c r="G64" s="98">
        <v>2369.3668805328321</v>
      </c>
      <c r="H64" s="98">
        <v>2402.5466744458695</v>
      </c>
      <c r="I64" s="98">
        <v>2450.6449141246526</v>
      </c>
      <c r="J64" s="98">
        <v>2364.636837386794</v>
      </c>
      <c r="K64" s="98">
        <v>2339.0653774366883</v>
      </c>
      <c r="L64" s="98">
        <v>2561.6207397626767</v>
      </c>
      <c r="M64" s="98">
        <v>2363.3019184340005</v>
      </c>
      <c r="N64" s="98">
        <v>2288.7207439671429</v>
      </c>
      <c r="O64" s="98">
        <v>2138.4066035278174</v>
      </c>
      <c r="P64" s="98">
        <v>2017.4993070690978</v>
      </c>
      <c r="Q64" s="98">
        <v>1954.3199433568172</v>
      </c>
      <c r="R64" s="98">
        <v>2140.4933623954253</v>
      </c>
      <c r="S64" s="98">
        <v>2145.9854195374928</v>
      </c>
      <c r="T64" s="98">
        <v>2170.2476902444805</v>
      </c>
      <c r="U64" s="98">
        <v>1992.6100221448048</v>
      </c>
      <c r="V64" s="98">
        <v>2016.6837600155759</v>
      </c>
      <c r="W64" s="98">
        <v>2324.0379329253115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111.39954249930618</v>
      </c>
      <c r="C68" s="122">
        <v>117.24697817344082</v>
      </c>
      <c r="D68" s="122">
        <v>107.39538673846971</v>
      </c>
      <c r="E68" s="122">
        <v>117.98167544814714</v>
      </c>
      <c r="F68" s="122">
        <v>142.12452725752274</v>
      </c>
      <c r="G68" s="122">
        <v>147.02709783618414</v>
      </c>
      <c r="H68" s="122">
        <v>157.59609614612032</v>
      </c>
      <c r="I68" s="122">
        <v>155.76096762134591</v>
      </c>
      <c r="J68" s="122">
        <v>164.36817915926554</v>
      </c>
      <c r="K68" s="122">
        <v>162.98412426678053</v>
      </c>
      <c r="L68" s="122">
        <v>164.42783168769554</v>
      </c>
      <c r="M68" s="122">
        <v>167.99188304019484</v>
      </c>
      <c r="N68" s="122">
        <v>166.36186571342566</v>
      </c>
      <c r="O68" s="122">
        <v>153.46394515270322</v>
      </c>
      <c r="P68" s="122">
        <v>158.29986069326733</v>
      </c>
      <c r="Q68" s="122">
        <v>154.38978229726115</v>
      </c>
      <c r="R68" s="122">
        <v>167.02222426812241</v>
      </c>
      <c r="S68" s="122">
        <v>161.20985151880737</v>
      </c>
      <c r="T68" s="122">
        <v>153.52366913039023</v>
      </c>
      <c r="U68" s="122">
        <v>137.14093756364429</v>
      </c>
      <c r="V68" s="122">
        <v>132.89348959232487</v>
      </c>
      <c r="W68" s="122">
        <v>211.27647670773987</v>
      </c>
      <c r="DA68" s="130" t="s">
        <v>2641</v>
      </c>
    </row>
    <row r="69" spans="1:105" ht="12" customHeight="1" x14ac:dyDescent="0.25">
      <c r="A69" s="97" t="s">
        <v>134</v>
      </c>
      <c r="B69" s="98">
        <v>116.62121602605106</v>
      </c>
      <c r="C69" s="98">
        <v>122.6735359327573</v>
      </c>
      <c r="D69" s="98">
        <v>112.04973537741364</v>
      </c>
      <c r="E69" s="98">
        <v>122.71966719123516</v>
      </c>
      <c r="F69" s="98">
        <v>147.49892396788687</v>
      </c>
      <c r="G69" s="98">
        <v>152.40735246975112</v>
      </c>
      <c r="H69" s="98">
        <v>163.45828635656014</v>
      </c>
      <c r="I69" s="98">
        <v>161.64866915213321</v>
      </c>
      <c r="J69" s="98">
        <v>170.61545895959546</v>
      </c>
      <c r="K69" s="98">
        <v>169.13522057714238</v>
      </c>
      <c r="L69" s="98">
        <v>170.49265165125405</v>
      </c>
      <c r="M69" s="98">
        <v>174.18331860419377</v>
      </c>
      <c r="N69" s="98">
        <v>172.48858324344124</v>
      </c>
      <c r="O69" s="98">
        <v>159.06337054463773</v>
      </c>
      <c r="P69" s="98">
        <v>163.9266840553268</v>
      </c>
      <c r="Q69" s="98">
        <v>159.61301103487321</v>
      </c>
      <c r="R69" s="98">
        <v>172.49325720565167</v>
      </c>
      <c r="S69" s="98">
        <v>166.50858169821041</v>
      </c>
      <c r="T69" s="98">
        <v>158.68611050935871</v>
      </c>
      <c r="U69" s="98">
        <v>141.78395096833586</v>
      </c>
      <c r="V69" s="98">
        <v>137.22232741833599</v>
      </c>
      <c r="W69" s="98">
        <v>217.96072607771541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156.63179261139277</v>
      </c>
      <c r="C77" s="122">
        <v>154.94047008399841</v>
      </c>
      <c r="D77" s="122">
        <v>144.37127830475694</v>
      </c>
      <c r="E77" s="122">
        <v>152.00035185444722</v>
      </c>
      <c r="F77" s="122">
        <v>161.61263075601101</v>
      </c>
      <c r="G77" s="122">
        <v>163.61510166255155</v>
      </c>
      <c r="H77" s="122">
        <v>172.54936136451116</v>
      </c>
      <c r="I77" s="122">
        <v>179.74312951929215</v>
      </c>
      <c r="J77" s="122">
        <v>188.82428271590351</v>
      </c>
      <c r="K77" s="122">
        <v>174.93973716229195</v>
      </c>
      <c r="L77" s="122">
        <v>162.0509254752829</v>
      </c>
      <c r="M77" s="122">
        <v>174.00103217470723</v>
      </c>
      <c r="N77" s="122">
        <v>168.7697688757176</v>
      </c>
      <c r="O77" s="122">
        <v>146.91034621781836</v>
      </c>
      <c r="P77" s="122">
        <v>139.67742567492181</v>
      </c>
      <c r="Q77" s="122">
        <v>112.585602745549</v>
      </c>
      <c r="R77" s="122">
        <v>121.15821202851926</v>
      </c>
      <c r="S77" s="122">
        <v>111.70878632075237</v>
      </c>
      <c r="T77" s="122">
        <v>133.64017699067196</v>
      </c>
      <c r="U77" s="122">
        <v>134.22808286578086</v>
      </c>
      <c r="V77" s="122">
        <v>128.34396796718357</v>
      </c>
      <c r="W77" s="122">
        <v>140.36055969973077</v>
      </c>
      <c r="DA77" s="130" t="s">
        <v>2650</v>
      </c>
    </row>
    <row r="78" spans="1:105" ht="12" customHeight="1" x14ac:dyDescent="0.25">
      <c r="A78" s="97" t="s">
        <v>192</v>
      </c>
      <c r="B78" s="98">
        <v>162.50801353594736</v>
      </c>
      <c r="C78" s="98">
        <v>160.73414167214517</v>
      </c>
      <c r="D78" s="98">
        <v>149.46787355851811</v>
      </c>
      <c r="E78" s="98">
        <v>156.80730109836131</v>
      </c>
      <c r="F78" s="98">
        <v>165.96560592850463</v>
      </c>
      <c r="G78" s="98">
        <v>167.54492379030336</v>
      </c>
      <c r="H78" s="98">
        <v>176.61355811952333</v>
      </c>
      <c r="I78" s="98">
        <v>184.19444328264575</v>
      </c>
      <c r="J78" s="98">
        <v>193.7696293388195</v>
      </c>
      <c r="K78" s="98">
        <v>179.76461897065522</v>
      </c>
      <c r="L78" s="98">
        <v>166.69426296614148</v>
      </c>
      <c r="M78" s="98">
        <v>179.18566734908242</v>
      </c>
      <c r="N78" s="98">
        <v>173.96449515797576</v>
      </c>
      <c r="O78" s="98">
        <v>151.52001452914175</v>
      </c>
      <c r="P78" s="98">
        <v>144.34634532140271</v>
      </c>
      <c r="Q78" s="98">
        <v>116.57198355857584</v>
      </c>
      <c r="R78" s="98">
        <v>125.43908380376725</v>
      </c>
      <c r="S78" s="98">
        <v>115.63403076206899</v>
      </c>
      <c r="T78" s="98">
        <v>138.31107362280193</v>
      </c>
      <c r="U78" s="98">
        <v>138.87141507737417</v>
      </c>
      <c r="V78" s="98">
        <v>132.51623955862621</v>
      </c>
      <c r="W78" s="98">
        <v>144.73546349956479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121.9275500637787</v>
      </c>
      <c r="C81" s="117">
        <f t="shared" si="28"/>
        <v>119.62169722849845</v>
      </c>
      <c r="D81" s="117">
        <f t="shared" si="28"/>
        <v>116.62110347279345</v>
      </c>
      <c r="E81" s="117">
        <f t="shared" si="28"/>
        <v>114.11286961334535</v>
      </c>
      <c r="F81" s="117">
        <f t="shared" si="28"/>
        <v>100.99979118746731</v>
      </c>
      <c r="G81" s="117">
        <f t="shared" si="28"/>
        <v>100.518652116345</v>
      </c>
      <c r="H81" s="117">
        <f t="shared" si="28"/>
        <v>90.219576311716239</v>
      </c>
      <c r="I81" s="117">
        <f t="shared" si="28"/>
        <v>64.169232630982222</v>
      </c>
      <c r="J81" s="117">
        <f t="shared" si="28"/>
        <v>60.184738210616622</v>
      </c>
      <c r="K81" s="117">
        <f t="shared" si="28"/>
        <v>61.738795367114747</v>
      </c>
      <c r="L81" s="117">
        <f t="shared" si="28"/>
        <v>67.117605405076532</v>
      </c>
      <c r="M81" s="117">
        <f t="shared" si="28"/>
        <v>77.554985431528081</v>
      </c>
      <c r="N81" s="117">
        <f t="shared" si="28"/>
        <v>79.605526449885659</v>
      </c>
      <c r="O81" s="117">
        <f t="shared" si="28"/>
        <v>66.69577120864966</v>
      </c>
      <c r="P81" s="117">
        <f t="shared" si="28"/>
        <v>61.287536115531246</v>
      </c>
      <c r="Q81" s="117">
        <f t="shared" si="28"/>
        <v>50.540325261956319</v>
      </c>
      <c r="R81" s="117">
        <f t="shared" ref="R81:V81" si="29">R82+R85+R87+R100</f>
        <v>53.86232187081395</v>
      </c>
      <c r="S81" s="117">
        <f t="shared" si="29"/>
        <v>56.771706890073133</v>
      </c>
      <c r="T81" s="117">
        <f t="shared" si="29"/>
        <v>58.087669631162967</v>
      </c>
      <c r="U81" s="117">
        <f t="shared" si="29"/>
        <v>64.394628440394854</v>
      </c>
      <c r="V81" s="117">
        <f t="shared" si="29"/>
        <v>55.087479365391303</v>
      </c>
      <c r="W81" s="117">
        <f t="shared" ref="W81" si="30">W82+W85+W87+W100</f>
        <v>45.961502137679695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1.0374647124286809</v>
      </c>
      <c r="C87" s="122">
        <v>1.0540099083873116</v>
      </c>
      <c r="D87" s="122">
        <v>1.0561988301371537</v>
      </c>
      <c r="E87" s="122">
        <v>1.0555278812368727</v>
      </c>
      <c r="F87" s="122">
        <v>0.93163010409858282</v>
      </c>
      <c r="G87" s="122">
        <v>0.91452191515208126</v>
      </c>
      <c r="H87" s="122">
        <v>0.78027654068897945</v>
      </c>
      <c r="I87" s="122">
        <v>0.57884885238413297</v>
      </c>
      <c r="J87" s="122">
        <v>0.50279462396821406</v>
      </c>
      <c r="K87" s="122">
        <v>0.49517162146081956</v>
      </c>
      <c r="L87" s="122">
        <v>0.52898672099897404</v>
      </c>
      <c r="M87" s="122">
        <v>0.57322202649802856</v>
      </c>
      <c r="N87" s="122">
        <v>0.57060575058540985</v>
      </c>
      <c r="O87" s="122">
        <v>0.48517312016558678</v>
      </c>
      <c r="P87" s="122">
        <v>0.441002472943478</v>
      </c>
      <c r="Q87" s="122">
        <v>0.38948898973203366</v>
      </c>
      <c r="R87" s="122">
        <v>0.41501362583222656</v>
      </c>
      <c r="S87" s="122">
        <v>0.3915814210817537</v>
      </c>
      <c r="T87" s="122">
        <v>0.36120682328162451</v>
      </c>
      <c r="U87" s="122">
        <v>0.3323755736161017</v>
      </c>
      <c r="V87" s="122">
        <v>0.29830125777201588</v>
      </c>
      <c r="W87" s="122">
        <v>0.56505239126422813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124.45169019320127</v>
      </c>
      <c r="C92" s="101">
        <v>125.97913821571495</v>
      </c>
      <c r="D92" s="101">
        <v>128.71004036746595</v>
      </c>
      <c r="E92" s="101">
        <v>139.89402196274037</v>
      </c>
      <c r="F92" s="101">
        <v>145.27503949466245</v>
      </c>
      <c r="G92" s="101">
        <v>168.32777814615756</v>
      </c>
      <c r="H92" s="101">
        <v>178.7858234028742</v>
      </c>
      <c r="I92" s="101">
        <v>161.75261940210427</v>
      </c>
      <c r="J92" s="101">
        <v>169.24241020148622</v>
      </c>
      <c r="K92" s="101">
        <v>178.11578091692022</v>
      </c>
      <c r="L92" s="101">
        <v>187.12756663563144</v>
      </c>
      <c r="M92" s="101">
        <v>200.33910236264001</v>
      </c>
      <c r="N92" s="101">
        <v>204.23398313702572</v>
      </c>
      <c r="O92" s="101">
        <v>189.03842118935887</v>
      </c>
      <c r="P92" s="101">
        <v>187.68537803656287</v>
      </c>
      <c r="Q92" s="101">
        <v>174.71219439323031</v>
      </c>
      <c r="R92" s="101">
        <v>181.64340477849623</v>
      </c>
      <c r="S92" s="101">
        <v>179.73742926030658</v>
      </c>
      <c r="T92" s="101">
        <v>163.66824248830559</v>
      </c>
      <c r="U92" s="101">
        <v>145.48586653192018</v>
      </c>
      <c r="V92" s="101">
        <v>130.95363774119866</v>
      </c>
      <c r="W92" s="101">
        <v>230.93349776307613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120.89008535135001</v>
      </c>
      <c r="C100" s="122">
        <v>118.56768732011113</v>
      </c>
      <c r="D100" s="122">
        <v>115.5649046426563</v>
      </c>
      <c r="E100" s="122">
        <v>113.05734173210848</v>
      </c>
      <c r="F100" s="122">
        <v>100.06816108336872</v>
      </c>
      <c r="G100" s="122">
        <v>99.604130201192916</v>
      </c>
      <c r="H100" s="122">
        <v>89.439299771027265</v>
      </c>
      <c r="I100" s="122">
        <v>63.590383778598095</v>
      </c>
      <c r="J100" s="122">
        <v>59.681943586648408</v>
      </c>
      <c r="K100" s="122">
        <v>61.243623745653927</v>
      </c>
      <c r="L100" s="122">
        <v>66.588618684077559</v>
      </c>
      <c r="M100" s="122">
        <v>76.981763405030051</v>
      </c>
      <c r="N100" s="122">
        <v>79.034920699300244</v>
      </c>
      <c r="O100" s="122">
        <v>66.210598088484076</v>
      </c>
      <c r="P100" s="122">
        <v>60.846533642587765</v>
      </c>
      <c r="Q100" s="122">
        <v>50.150836272224282</v>
      </c>
      <c r="R100" s="122">
        <v>53.447308244981727</v>
      </c>
      <c r="S100" s="122">
        <v>56.38012546899138</v>
      </c>
      <c r="T100" s="122">
        <v>57.72646280788134</v>
      </c>
      <c r="U100" s="122">
        <v>64.062252866778749</v>
      </c>
      <c r="V100" s="122">
        <v>54.789178107619286</v>
      </c>
      <c r="W100" s="122">
        <v>45.396449746415463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181.10589495148358</v>
      </c>
      <c r="C102" s="98">
        <v>178.53818838088938</v>
      </c>
      <c r="D102" s="98">
        <v>177.95596936191353</v>
      </c>
      <c r="E102" s="98">
        <v>182.2000269058608</v>
      </c>
      <c r="F102" s="98">
        <v>175.92994735952402</v>
      </c>
      <c r="G102" s="98">
        <v>193.12636000201334</v>
      </c>
      <c r="H102" s="98">
        <v>209.62599897992447</v>
      </c>
      <c r="I102" s="98">
        <v>177.59890935734489</v>
      </c>
      <c r="J102" s="98">
        <v>191.37063270901049</v>
      </c>
      <c r="K102" s="98">
        <v>190.64063410083074</v>
      </c>
      <c r="L102" s="98">
        <v>187.94065577885382</v>
      </c>
      <c r="M102" s="98">
        <v>203.36549359104256</v>
      </c>
      <c r="N102" s="98">
        <v>205.30928491800887</v>
      </c>
      <c r="O102" s="98">
        <v>172.9325622073263</v>
      </c>
      <c r="P102" s="98">
        <v>160.71677419897992</v>
      </c>
      <c r="Q102" s="98">
        <v>131.42225922489976</v>
      </c>
      <c r="R102" s="98">
        <v>141.42251061235862</v>
      </c>
      <c r="S102" s="98">
        <v>153.70793441877112</v>
      </c>
      <c r="T102" s="98">
        <v>147.46538369124079</v>
      </c>
      <c r="U102" s="98">
        <v>169.40984514535273</v>
      </c>
      <c r="V102" s="98">
        <v>158.26050053126983</v>
      </c>
      <c r="W102" s="98">
        <v>145.29358705237516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170.58621734245628</v>
      </c>
      <c r="C124" s="117">
        <f t="shared" si="42"/>
        <v>168.20017395474201</v>
      </c>
      <c r="D124" s="117">
        <f t="shared" si="42"/>
        <v>164.08012020749547</v>
      </c>
      <c r="E124" s="117">
        <f t="shared" si="42"/>
        <v>160.63669187195683</v>
      </c>
      <c r="F124" s="117">
        <f t="shared" si="42"/>
        <v>143.43270228050264</v>
      </c>
      <c r="G124" s="117">
        <f t="shared" si="42"/>
        <v>143.39814353433107</v>
      </c>
      <c r="H124" s="117">
        <f t="shared" si="42"/>
        <v>132.22921640632993</v>
      </c>
      <c r="I124" s="117">
        <f t="shared" si="42"/>
        <v>95.152456763257518</v>
      </c>
      <c r="J124" s="117">
        <f t="shared" si="42"/>
        <v>87.009406411556981</v>
      </c>
      <c r="K124" s="117">
        <f t="shared" si="42"/>
        <v>87.061027232356736</v>
      </c>
      <c r="L124" s="117">
        <f t="shared" si="42"/>
        <v>92.496038632072128</v>
      </c>
      <c r="M124" s="117">
        <f t="shared" si="42"/>
        <v>107.21059575873696</v>
      </c>
      <c r="N124" s="117">
        <f t="shared" si="42"/>
        <v>111.07215379263764</v>
      </c>
      <c r="O124" s="117">
        <f t="shared" si="42"/>
        <v>94.833157575791049</v>
      </c>
      <c r="P124" s="117">
        <f t="shared" si="42"/>
        <v>88.940717712666114</v>
      </c>
      <c r="Q124" s="117">
        <f t="shared" si="42"/>
        <v>78.947948858001155</v>
      </c>
      <c r="R124" s="117">
        <f t="shared" ref="R124:V124" si="43">R125+R128+R130+R139</f>
        <v>88.02236496126001</v>
      </c>
      <c r="S124" s="117">
        <f t="shared" si="43"/>
        <v>95.51042751300993</v>
      </c>
      <c r="T124" s="117">
        <f t="shared" si="43"/>
        <v>92.634745572151871</v>
      </c>
      <c r="U124" s="117">
        <f t="shared" si="43"/>
        <v>101.47675056946574</v>
      </c>
      <c r="V124" s="117">
        <f t="shared" si="43"/>
        <v>86.628576407907588</v>
      </c>
      <c r="W124" s="117">
        <f t="shared" ref="W124" si="44">W125+W128+W130+W139</f>
        <v>68.846353668216494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170.58621734245628</v>
      </c>
      <c r="C139" s="122">
        <v>168.20017395474201</v>
      </c>
      <c r="D139" s="122">
        <v>164.08012020749547</v>
      </c>
      <c r="E139" s="122">
        <v>160.63669187195683</v>
      </c>
      <c r="F139" s="122">
        <v>143.43270228050264</v>
      </c>
      <c r="G139" s="122">
        <v>143.39814353433107</v>
      </c>
      <c r="H139" s="122">
        <v>132.22921640632993</v>
      </c>
      <c r="I139" s="122">
        <v>95.152456763257518</v>
      </c>
      <c r="J139" s="122">
        <v>87.009406411556981</v>
      </c>
      <c r="K139" s="122">
        <v>87.061027232356736</v>
      </c>
      <c r="L139" s="122">
        <v>92.496038632072128</v>
      </c>
      <c r="M139" s="122">
        <v>107.21059575873696</v>
      </c>
      <c r="N139" s="122">
        <v>111.07215379263764</v>
      </c>
      <c r="O139" s="122">
        <v>94.833157575791049</v>
      </c>
      <c r="P139" s="122">
        <v>88.940717712666114</v>
      </c>
      <c r="Q139" s="122">
        <v>78.947948858001155</v>
      </c>
      <c r="R139" s="122">
        <v>88.02236496126001</v>
      </c>
      <c r="S139" s="122">
        <v>95.51042751300993</v>
      </c>
      <c r="T139" s="122">
        <v>92.634745572151871</v>
      </c>
      <c r="U139" s="122">
        <v>101.47675056946574</v>
      </c>
      <c r="V139" s="122">
        <v>86.628576407907588</v>
      </c>
      <c r="W139" s="122">
        <v>68.846353668216494</v>
      </c>
      <c r="DA139" s="130" t="s">
        <v>2709</v>
      </c>
    </row>
    <row r="140" spans="1:105" ht="12" customHeight="1" x14ac:dyDescent="0.25">
      <c r="A140" s="97" t="s">
        <v>50</v>
      </c>
      <c r="B140" s="98">
        <v>181.10589495148361</v>
      </c>
      <c r="C140" s="98">
        <v>178.47994826219238</v>
      </c>
      <c r="D140" s="98">
        <v>177.87887979079861</v>
      </c>
      <c r="E140" s="98">
        <v>182.15349920731532</v>
      </c>
      <c r="F140" s="98">
        <v>175.93719559259475</v>
      </c>
      <c r="G140" s="98">
        <v>193.19884737064694</v>
      </c>
      <c r="H140" s="98">
        <v>209.74927961045805</v>
      </c>
      <c r="I140" s="98">
        <v>177.69699177370913</v>
      </c>
      <c r="J140" s="98">
        <v>191.47429376633289</v>
      </c>
      <c r="K140" s="98">
        <v>190.67629153512019</v>
      </c>
      <c r="L140" s="98">
        <v>187.94340432630099</v>
      </c>
      <c r="M140" s="98">
        <v>203.35100845498673</v>
      </c>
      <c r="N140" s="98">
        <v>205.30262168411699</v>
      </c>
      <c r="O140" s="98">
        <v>172.92928572631581</v>
      </c>
      <c r="P140" s="98">
        <v>160.72249561877331</v>
      </c>
      <c r="Q140" s="98">
        <v>131.42085921022627</v>
      </c>
      <c r="R140" s="98">
        <v>141.37617959985036</v>
      </c>
      <c r="S140" s="98">
        <v>153.62760008530097</v>
      </c>
      <c r="T140" s="98">
        <v>147.63686196682147</v>
      </c>
      <c r="U140" s="98">
        <v>169.75616981916616</v>
      </c>
      <c r="V140" s="98">
        <v>158.66193823526643</v>
      </c>
      <c r="W140" s="98">
        <v>145.59831320550381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70.365216343058322</v>
      </c>
      <c r="P143" s="117">
        <f t="shared" si="49"/>
        <v>67.622104916945489</v>
      </c>
      <c r="Q143" s="117">
        <f t="shared" si="49"/>
        <v>76.370218139088152</v>
      </c>
      <c r="R143" s="117">
        <f t="shared" ref="R143:V143" si="50">R144+R146+R148+R157</f>
        <v>88.789720020755084</v>
      </c>
      <c r="S143" s="117">
        <f t="shared" si="50"/>
        <v>102.33063827084209</v>
      </c>
      <c r="T143" s="117">
        <f t="shared" si="50"/>
        <v>101.47336056305663</v>
      </c>
      <c r="U143" s="117">
        <f t="shared" si="50"/>
        <v>103.78534142170666</v>
      </c>
      <c r="V143" s="117">
        <f t="shared" si="50"/>
        <v>79.046860775723786</v>
      </c>
      <c r="W143" s="117">
        <f t="shared" ref="W143" si="51">W144+W146+W148+W157</f>
        <v>57.842743565299948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0.61911099820020488</v>
      </c>
      <c r="P148" s="122">
        <v>0.54232902727522381</v>
      </c>
      <c r="Q148" s="122">
        <v>0.65463805786106688</v>
      </c>
      <c r="R148" s="122">
        <v>1.1733893811789611</v>
      </c>
      <c r="S148" s="122">
        <v>1.7657393536584804</v>
      </c>
      <c r="T148" s="122">
        <v>1.8108101542002581</v>
      </c>
      <c r="U148" s="122">
        <v>1.732107969803659</v>
      </c>
      <c r="V148" s="122">
        <v>1.6578975721622073</v>
      </c>
      <c r="W148" s="122">
        <v>2.7289894629117799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165.96302158420158</v>
      </c>
      <c r="P149" s="98">
        <v>161.67662655424076</v>
      </c>
      <c r="Q149" s="98">
        <v>144.38860663698156</v>
      </c>
      <c r="R149" s="98">
        <v>149.52786303402166</v>
      </c>
      <c r="S149" s="98">
        <v>153.26874113632655</v>
      </c>
      <c r="T149" s="98">
        <v>149.36202368951973</v>
      </c>
      <c r="U149" s="98">
        <v>138.45151194784304</v>
      </c>
      <c r="V149" s="98">
        <v>126.54737097642887</v>
      </c>
      <c r="W149" s="98">
        <v>225.28376555808185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69.746105344858123</v>
      </c>
      <c r="P157" s="122">
        <v>67.079775889670259</v>
      </c>
      <c r="Q157" s="122">
        <v>75.715580081227088</v>
      </c>
      <c r="R157" s="122">
        <v>87.61633063957612</v>
      </c>
      <c r="S157" s="122">
        <v>100.56489891718361</v>
      </c>
      <c r="T157" s="122">
        <v>99.662550408856376</v>
      </c>
      <c r="U157" s="122">
        <v>102.053233451903</v>
      </c>
      <c r="V157" s="122">
        <v>77.388963203561573</v>
      </c>
      <c r="W157" s="122">
        <v>55.113754102388171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172.79672802937432</v>
      </c>
      <c r="P158" s="98">
        <v>160.6225958976936</v>
      </c>
      <c r="Q158" s="98">
        <v>131.36690369058525</v>
      </c>
      <c r="R158" s="98">
        <v>141.20556431692694</v>
      </c>
      <c r="S158" s="98">
        <v>153.24765403962232</v>
      </c>
      <c r="T158" s="98">
        <v>147.14107710661065</v>
      </c>
      <c r="U158" s="98">
        <v>169.14760701670639</v>
      </c>
      <c r="V158" s="98">
        <v>158.07627049592102</v>
      </c>
      <c r="W158" s="98">
        <v>144.90849623311917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174.77339324040943</v>
      </c>
      <c r="C161" s="117">
        <f t="shared" si="54"/>
        <v>172.44141156153208</v>
      </c>
      <c r="D161" s="117">
        <f t="shared" si="54"/>
        <v>167.21621340003938</v>
      </c>
      <c r="E161" s="117">
        <f t="shared" si="54"/>
        <v>158.41656730495183</v>
      </c>
      <c r="F161" s="117">
        <f t="shared" si="54"/>
        <v>127.27034531875134</v>
      </c>
      <c r="G161" s="117">
        <f t="shared" si="54"/>
        <v>117.15605187690311</v>
      </c>
      <c r="H161" s="117">
        <f t="shared" si="54"/>
        <v>94.105245889917086</v>
      </c>
      <c r="I161" s="117">
        <f t="shared" si="54"/>
        <v>58.484566144037913</v>
      </c>
      <c r="J161" s="117">
        <f t="shared" si="54"/>
        <v>56.002854522250438</v>
      </c>
      <c r="K161" s="117">
        <f t="shared" si="54"/>
        <v>69.736714739107981</v>
      </c>
      <c r="L161" s="117">
        <f t="shared" si="54"/>
        <v>80.215930081046196</v>
      </c>
      <c r="M161" s="117">
        <f t="shared" si="54"/>
        <v>97.102953487307545</v>
      </c>
      <c r="N161" s="117">
        <f t="shared" si="54"/>
        <v>100.6904664628122</v>
      </c>
      <c r="O161" s="117">
        <f t="shared" si="54"/>
        <v>84.729864752053942</v>
      </c>
      <c r="P161" s="117">
        <f t="shared" si="54"/>
        <v>80.059257622616045</v>
      </c>
      <c r="Q161" s="117">
        <f t="shared" si="54"/>
        <v>73.841192204688099</v>
      </c>
      <c r="R161" s="117">
        <f t="shared" ref="R161:V161" si="55">R162+R164+R166+R175</f>
        <v>81.747577699525266</v>
      </c>
      <c r="S161" s="117">
        <f t="shared" si="55"/>
        <v>89.267522368766919</v>
      </c>
      <c r="T161" s="117">
        <f t="shared" si="55"/>
        <v>87.217286579364455</v>
      </c>
      <c r="U161" s="117">
        <f t="shared" si="55"/>
        <v>96.48988091309549</v>
      </c>
      <c r="V161" s="117">
        <f t="shared" si="55"/>
        <v>81.90918580806273</v>
      </c>
      <c r="W161" s="117">
        <f t="shared" ref="W161" si="56">W162+W164+W166+W175</f>
        <v>70.010958639683793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4.1697731250299404</v>
      </c>
      <c r="C166" s="122">
        <v>4.3817034774623584</v>
      </c>
      <c r="D166" s="122">
        <v>4.3330134524979718</v>
      </c>
      <c r="E166" s="122">
        <v>3.8223373702163306</v>
      </c>
      <c r="F166" s="122">
        <v>2.648687541223858</v>
      </c>
      <c r="G166" s="122">
        <v>2.0006936103843258</v>
      </c>
      <c r="H166" s="122">
        <v>1.5578158335042631</v>
      </c>
      <c r="I166" s="122">
        <v>1.1790501156453743</v>
      </c>
      <c r="J166" s="122">
        <v>1.0022924048926556</v>
      </c>
      <c r="K166" s="122">
        <v>1.6916039338309439</v>
      </c>
      <c r="L166" s="122">
        <v>1.882179956072096</v>
      </c>
      <c r="M166" s="122">
        <v>2.2151918738008129</v>
      </c>
      <c r="N166" s="122">
        <v>2.1221652678954115</v>
      </c>
      <c r="O166" s="122">
        <v>1.7113194455571497</v>
      </c>
      <c r="P166" s="122">
        <v>1.4780772869641325</v>
      </c>
      <c r="Q166" s="122">
        <v>1.2829532126711953</v>
      </c>
      <c r="R166" s="122">
        <v>1.2785557542772106</v>
      </c>
      <c r="S166" s="122">
        <v>1.2389307508361007</v>
      </c>
      <c r="T166" s="122">
        <v>1.2165748891230697</v>
      </c>
      <c r="U166" s="122">
        <v>1.2094626916066327</v>
      </c>
      <c r="V166" s="122">
        <v>1.275955904911577</v>
      </c>
      <c r="W166" s="122">
        <v>2.3738173663213953</v>
      </c>
      <c r="DA166" s="130" t="s">
        <v>2734</v>
      </c>
    </row>
    <row r="167" spans="1:105" ht="12" customHeight="1" x14ac:dyDescent="0.25">
      <c r="A167" s="97" t="s">
        <v>124</v>
      </c>
      <c r="B167" s="98">
        <v>124.4516901932013</v>
      </c>
      <c r="C167" s="98">
        <v>125.71505613519275</v>
      </c>
      <c r="D167" s="98">
        <v>128.28814829002926</v>
      </c>
      <c r="E167" s="98">
        <v>139.51531401289606</v>
      </c>
      <c r="F167" s="98">
        <v>144.8324889562833</v>
      </c>
      <c r="G167" s="98">
        <v>167.0995975839742</v>
      </c>
      <c r="H167" s="98">
        <v>177.10949830731195</v>
      </c>
      <c r="I167" s="98">
        <v>159.79813598606214</v>
      </c>
      <c r="J167" s="98">
        <v>167.22863278555155</v>
      </c>
      <c r="K167" s="98">
        <v>175.11715253470419</v>
      </c>
      <c r="L167" s="98">
        <v>185.69416339338565</v>
      </c>
      <c r="M167" s="98">
        <v>199.77266323335698</v>
      </c>
      <c r="N167" s="98">
        <v>204.85055960162029</v>
      </c>
      <c r="O167" s="98">
        <v>189.51195989955605</v>
      </c>
      <c r="P167" s="98">
        <v>187.32230136155178</v>
      </c>
      <c r="Q167" s="98">
        <v>172.87165642110696</v>
      </c>
      <c r="R167" s="98">
        <v>179.50922790052036</v>
      </c>
      <c r="S167" s="98">
        <v>173.25242034435112</v>
      </c>
      <c r="T167" s="98">
        <v>163.99772202530846</v>
      </c>
      <c r="U167" s="98">
        <v>146.6041562611754</v>
      </c>
      <c r="V167" s="98">
        <v>131.35012740675958</v>
      </c>
      <c r="W167" s="98">
        <v>233.39139332924344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170.6036201153795</v>
      </c>
      <c r="C175" s="122">
        <v>168.05970808406971</v>
      </c>
      <c r="D175" s="122">
        <v>162.88319994754141</v>
      </c>
      <c r="E175" s="122">
        <v>154.59422993473549</v>
      </c>
      <c r="F175" s="122">
        <v>124.62165777752747</v>
      </c>
      <c r="G175" s="122">
        <v>115.15535826651877</v>
      </c>
      <c r="H175" s="122">
        <v>92.547430056412821</v>
      </c>
      <c r="I175" s="122">
        <v>57.305516028392539</v>
      </c>
      <c r="J175" s="122">
        <v>55.000562117357781</v>
      </c>
      <c r="K175" s="122">
        <v>68.045110805277034</v>
      </c>
      <c r="L175" s="122">
        <v>78.333750124974102</v>
      </c>
      <c r="M175" s="122">
        <v>94.887761613506726</v>
      </c>
      <c r="N175" s="122">
        <v>98.568301194916785</v>
      </c>
      <c r="O175" s="122">
        <v>83.01854530649679</v>
      </c>
      <c r="P175" s="122">
        <v>78.581180335651908</v>
      </c>
      <c r="Q175" s="122">
        <v>72.558238992016896</v>
      </c>
      <c r="R175" s="122">
        <v>80.469021945248059</v>
      </c>
      <c r="S175" s="122">
        <v>88.028591617930815</v>
      </c>
      <c r="T175" s="122">
        <v>86.000711690241388</v>
      </c>
      <c r="U175" s="122">
        <v>95.280418221488858</v>
      </c>
      <c r="V175" s="122">
        <v>80.633229903151147</v>
      </c>
      <c r="W175" s="122">
        <v>67.637141273362403</v>
      </c>
      <c r="DA175" s="130" t="s">
        <v>2743</v>
      </c>
    </row>
    <row r="176" spans="1:105" ht="12" customHeight="1" x14ac:dyDescent="0.25">
      <c r="A176" s="97" t="s">
        <v>50</v>
      </c>
      <c r="B176" s="98">
        <v>181.10589495148358</v>
      </c>
      <c r="C176" s="98">
        <v>178.46448139748452</v>
      </c>
      <c r="D176" s="98">
        <v>177.78824589402481</v>
      </c>
      <c r="E176" s="98">
        <v>181.90939145451208</v>
      </c>
      <c r="F176" s="98">
        <v>175.49460848670992</v>
      </c>
      <c r="G176" s="98">
        <v>192.51786125541025</v>
      </c>
      <c r="H176" s="98">
        <v>209.14314425108398</v>
      </c>
      <c r="I176" s="98">
        <v>177.33430111675949</v>
      </c>
      <c r="J176" s="98">
        <v>191.05736584328801</v>
      </c>
      <c r="K176" s="98">
        <v>190.38170064068271</v>
      </c>
      <c r="L176" s="98">
        <v>187.83657298426397</v>
      </c>
      <c r="M176" s="98">
        <v>203.33302294504827</v>
      </c>
      <c r="N176" s="98">
        <v>205.31517784746555</v>
      </c>
      <c r="O176" s="98">
        <v>172.93248707182073</v>
      </c>
      <c r="P176" s="98">
        <v>160.69456167339879</v>
      </c>
      <c r="Q176" s="98">
        <v>131.40026836432011</v>
      </c>
      <c r="R176" s="98">
        <v>141.40598608211997</v>
      </c>
      <c r="S176" s="98">
        <v>153.75416336284783</v>
      </c>
      <c r="T176" s="98">
        <v>147.88228738542944</v>
      </c>
      <c r="U176" s="98">
        <v>170.05445711258557</v>
      </c>
      <c r="V176" s="98">
        <v>158.88915445822261</v>
      </c>
      <c r="W176" s="98">
        <v>145.81017299527926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172.14723986643654</v>
      </c>
      <c r="C3" s="118">
        <f t="shared" si="0"/>
        <v>165.3936436110634</v>
      </c>
      <c r="D3" s="118">
        <f t="shared" si="0"/>
        <v>185.59112237199443</v>
      </c>
      <c r="E3" s="118">
        <f t="shared" si="0"/>
        <v>198.62223104198949</v>
      </c>
      <c r="F3" s="118">
        <f t="shared" si="0"/>
        <v>175.40282445292453</v>
      </c>
      <c r="G3" s="118">
        <f t="shared" si="0"/>
        <v>181.94773858655174</v>
      </c>
      <c r="H3" s="118">
        <f t="shared" si="0"/>
        <v>209.1547178381748</v>
      </c>
      <c r="I3" s="118">
        <f t="shared" si="0"/>
        <v>204.86784203370581</v>
      </c>
      <c r="J3" s="118">
        <f t="shared" si="0"/>
        <v>201.42326823446692</v>
      </c>
      <c r="K3" s="118">
        <f t="shared" si="0"/>
        <v>181.28768585814254</v>
      </c>
      <c r="L3" s="118">
        <f t="shared" si="0"/>
        <v>213.68897964378928</v>
      </c>
      <c r="M3" s="118">
        <f t="shared" si="0"/>
        <v>208.98511801358609</v>
      </c>
      <c r="N3" s="118">
        <f t="shared" si="0"/>
        <v>200.82268605928218</v>
      </c>
      <c r="O3" s="118">
        <f t="shared" si="0"/>
        <v>204.64901096458345</v>
      </c>
      <c r="P3" s="118">
        <f t="shared" si="0"/>
        <v>184.33398147061715</v>
      </c>
      <c r="Q3" s="118">
        <f t="shared" si="0"/>
        <v>158.21250135552356</v>
      </c>
      <c r="R3" s="118">
        <f t="shared" ref="R3:V3" si="1">R4+R7+R9+R19</f>
        <v>174.21589540716153</v>
      </c>
      <c r="S3" s="118">
        <f t="shared" si="1"/>
        <v>193.10155847063692</v>
      </c>
      <c r="T3" s="118">
        <f t="shared" si="1"/>
        <v>205.7630818752875</v>
      </c>
      <c r="U3" s="118">
        <f t="shared" si="1"/>
        <v>180.23041266007488</v>
      </c>
      <c r="V3" s="118">
        <f t="shared" si="1"/>
        <v>163.9715546314267</v>
      </c>
      <c r="W3" s="118">
        <f t="shared" ref="W3" si="2">W4+W7+W9+W19</f>
        <v>206.34922728804682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150.94165547534419</v>
      </c>
      <c r="C4" s="123">
        <f t="shared" si="3"/>
        <v>144.84360619359092</v>
      </c>
      <c r="D4" s="123">
        <f t="shared" si="3"/>
        <v>164.94622397645003</v>
      </c>
      <c r="E4" s="123">
        <f t="shared" si="3"/>
        <v>176.48742801247187</v>
      </c>
      <c r="F4" s="123">
        <f t="shared" si="3"/>
        <v>153.58251426784827</v>
      </c>
      <c r="G4" s="123">
        <f t="shared" si="3"/>
        <v>159.61230413585426</v>
      </c>
      <c r="H4" s="123">
        <f t="shared" si="3"/>
        <v>184.04821565851918</v>
      </c>
      <c r="I4" s="123">
        <f t="shared" si="3"/>
        <v>180.75218307590856</v>
      </c>
      <c r="J4" s="123">
        <f t="shared" si="3"/>
        <v>176.25173241385656</v>
      </c>
      <c r="K4" s="123">
        <f t="shared" si="3"/>
        <v>157.64170783877833</v>
      </c>
      <c r="L4" s="123">
        <f t="shared" si="3"/>
        <v>190.07521643039772</v>
      </c>
      <c r="M4" s="123">
        <f t="shared" si="3"/>
        <v>182.92544666499884</v>
      </c>
      <c r="N4" s="123">
        <f t="shared" si="3"/>
        <v>174.99856377446221</v>
      </c>
      <c r="O4" s="123">
        <f t="shared" si="3"/>
        <v>180.41433763034567</v>
      </c>
      <c r="P4" s="123">
        <f t="shared" si="3"/>
        <v>161.51332041344</v>
      </c>
      <c r="Q4" s="123">
        <f t="shared" si="3"/>
        <v>139.17140544341635</v>
      </c>
      <c r="R4" s="123">
        <f t="shared" ref="R4:V4" si="4">SUM(R5:R6)</f>
        <v>153.97638398065001</v>
      </c>
      <c r="S4" s="123">
        <f t="shared" si="4"/>
        <v>172.01385099745528</v>
      </c>
      <c r="T4" s="123">
        <f t="shared" si="4"/>
        <v>183.90327158696661</v>
      </c>
      <c r="U4" s="123">
        <f t="shared" si="4"/>
        <v>159.68642861031995</v>
      </c>
      <c r="V4" s="123">
        <f t="shared" si="4"/>
        <v>145.60206793906627</v>
      </c>
      <c r="W4" s="123">
        <f t="shared" ref="W4" si="5">SUM(W5:W6)</f>
        <v>181.4524935721746</v>
      </c>
      <c r="DA4" s="130" t="s">
        <v>2748</v>
      </c>
    </row>
    <row r="5" spans="1:105" ht="12" customHeight="1" x14ac:dyDescent="0.25">
      <c r="A5" s="97" t="s">
        <v>51</v>
      </c>
      <c r="B5" s="99">
        <v>150.16875437631774</v>
      </c>
      <c r="C5" s="99">
        <v>144.11098550898322</v>
      </c>
      <c r="D5" s="99">
        <v>164.11973575999025</v>
      </c>
      <c r="E5" s="99">
        <v>175.61274154728923</v>
      </c>
      <c r="F5" s="99">
        <v>152.82748648900886</v>
      </c>
      <c r="G5" s="99">
        <v>158.83231292137975</v>
      </c>
      <c r="H5" s="99">
        <v>183.14868840999955</v>
      </c>
      <c r="I5" s="99">
        <v>179.87866354604503</v>
      </c>
      <c r="J5" s="99">
        <v>175.4023665651134</v>
      </c>
      <c r="K5" s="99">
        <v>156.88694752420133</v>
      </c>
      <c r="L5" s="99">
        <v>189.17375680788919</v>
      </c>
      <c r="M5" s="99">
        <v>182.05798073356488</v>
      </c>
      <c r="N5" s="99">
        <v>174.16946820548765</v>
      </c>
      <c r="O5" s="99">
        <v>179.56110990302338</v>
      </c>
      <c r="P5" s="99">
        <v>160.76052266261425</v>
      </c>
      <c r="Q5" s="99">
        <v>138.53278566134654</v>
      </c>
      <c r="R5" s="99">
        <v>153.27916922663024</v>
      </c>
      <c r="S5" s="99">
        <v>171.23522513598485</v>
      </c>
      <c r="T5" s="99">
        <v>183.06263812926667</v>
      </c>
      <c r="U5" s="99">
        <v>158.95438237004549</v>
      </c>
      <c r="V5" s="99">
        <v>144.94018559809814</v>
      </c>
      <c r="W5" s="99">
        <v>180.62787801494247</v>
      </c>
      <c r="DA5" s="63" t="s">
        <v>2749</v>
      </c>
    </row>
    <row r="6" spans="1:105" ht="12" customHeight="1" x14ac:dyDescent="0.25">
      <c r="A6" s="97" t="s">
        <v>53</v>
      </c>
      <c r="B6" s="99">
        <v>0.77290109902645832</v>
      </c>
      <c r="C6" s="99">
        <v>0.73262068460769503</v>
      </c>
      <c r="D6" s="99">
        <v>0.82648821645976933</v>
      </c>
      <c r="E6" s="99">
        <v>0.87468646518262183</v>
      </c>
      <c r="F6" s="99">
        <v>0.7550277788394063</v>
      </c>
      <c r="G6" s="99">
        <v>0.77999121447451725</v>
      </c>
      <c r="H6" s="99">
        <v>0.89952724851962762</v>
      </c>
      <c r="I6" s="99">
        <v>0.87351952986353698</v>
      </c>
      <c r="J6" s="99">
        <v>0.84936584874316134</v>
      </c>
      <c r="K6" s="99">
        <v>0.75476031457700876</v>
      </c>
      <c r="L6" s="99">
        <v>0.90145962250851419</v>
      </c>
      <c r="M6" s="99">
        <v>0.86746593143397233</v>
      </c>
      <c r="N6" s="99">
        <v>0.82909556897456138</v>
      </c>
      <c r="O6" s="99">
        <v>0.85322772732229191</v>
      </c>
      <c r="P6" s="99">
        <v>0.7527977508257635</v>
      </c>
      <c r="Q6" s="99">
        <v>0.63861978206980974</v>
      </c>
      <c r="R6" s="99">
        <v>0.69721475401975852</v>
      </c>
      <c r="S6" s="99">
        <v>0.77862586147042667</v>
      </c>
      <c r="T6" s="99">
        <v>0.84063345769994779</v>
      </c>
      <c r="U6" s="99">
        <v>0.73204624027446297</v>
      </c>
      <c r="V6" s="99">
        <v>0.66188234096812248</v>
      </c>
      <c r="W6" s="99">
        <v>0.82461555723212687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1.6152334688245403E-4</v>
      </c>
      <c r="C7" s="123">
        <f t="shared" si="6"/>
        <v>1.5448625100413017E-4</v>
      </c>
      <c r="D7" s="123">
        <f t="shared" si="6"/>
        <v>2.352619490128908E-4</v>
      </c>
      <c r="E7" s="123">
        <f t="shared" si="6"/>
        <v>5.5823763171461882E-4</v>
      </c>
      <c r="F7" s="123">
        <f t="shared" si="6"/>
        <v>1.1322274427711452E-3</v>
      </c>
      <c r="G7" s="123">
        <f t="shared" si="6"/>
        <v>2.0438511001562428E-3</v>
      </c>
      <c r="H7" s="123">
        <f t="shared" si="6"/>
        <v>5.5080517764318397E-3</v>
      </c>
      <c r="I7" s="123">
        <f t="shared" si="6"/>
        <v>5.9259187072292115E-3</v>
      </c>
      <c r="J7" s="123">
        <f t="shared" si="6"/>
        <v>6.6651933430973871E-3</v>
      </c>
      <c r="K7" s="123">
        <f t="shared" si="6"/>
        <v>7.6843864145979815E-3</v>
      </c>
      <c r="L7" s="123">
        <f t="shared" si="6"/>
        <v>2.1370884403894935E-2</v>
      </c>
      <c r="M7" s="123">
        <f t="shared" si="6"/>
        <v>8.7009081516309875E-3</v>
      </c>
      <c r="N7" s="123">
        <f t="shared" si="6"/>
        <v>1.3940206805509361E-2</v>
      </c>
      <c r="O7" s="123">
        <f t="shared" si="6"/>
        <v>9.8185685642165378E-3</v>
      </c>
      <c r="P7" s="123">
        <f t="shared" si="6"/>
        <v>1.4717986998397693E-2</v>
      </c>
      <c r="Q7" s="123">
        <f t="shared" si="6"/>
        <v>1.1099738399556558E-2</v>
      </c>
      <c r="R7" s="123">
        <f t="shared" si="6"/>
        <v>7.9561333366800699E-3</v>
      </c>
      <c r="S7" s="123">
        <f t="shared" si="6"/>
        <v>6.6145860149194012E-3</v>
      </c>
      <c r="T7" s="123">
        <f t="shared" si="6"/>
        <v>8.1928573633297877E-3</v>
      </c>
      <c r="U7" s="123">
        <f t="shared" si="6"/>
        <v>7.3532379565034913E-3</v>
      </c>
      <c r="V7" s="123">
        <f t="shared" si="6"/>
        <v>6.6893936015917782E-3</v>
      </c>
      <c r="W7" s="123">
        <f t="shared" si="6"/>
        <v>1.1442530354227242E-2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1.6152334688245403E-4</v>
      </c>
      <c r="C8" s="99">
        <f>RES_hhdet_fech!C8/RES_summary!C$19</f>
        <v>1.5448625100413017E-4</v>
      </c>
      <c r="D8" s="99">
        <f>RES_hhdet_fech!D8/RES_summary!D$19</f>
        <v>2.352619490128908E-4</v>
      </c>
      <c r="E8" s="99">
        <f>RES_hhdet_fech!E8/RES_summary!E$19</f>
        <v>5.5823763171461882E-4</v>
      </c>
      <c r="F8" s="99">
        <f>RES_hhdet_fech!F8/RES_summary!F$19</f>
        <v>1.1322274427711452E-3</v>
      </c>
      <c r="G8" s="99">
        <f>RES_hhdet_fech!G8/RES_summary!G$19</f>
        <v>2.0438511001562428E-3</v>
      </c>
      <c r="H8" s="99">
        <f>RES_hhdet_fech!H8/RES_summary!H$19</f>
        <v>5.5080517764318397E-3</v>
      </c>
      <c r="I8" s="99">
        <f>RES_hhdet_fech!I8/RES_summary!I$19</f>
        <v>5.9259187072292115E-3</v>
      </c>
      <c r="J8" s="99">
        <f>RES_hhdet_fech!J8/RES_summary!J$19</f>
        <v>6.6651933430973871E-3</v>
      </c>
      <c r="K8" s="99">
        <f>RES_hhdet_fech!K8/RES_summary!K$19</f>
        <v>7.6843864145979815E-3</v>
      </c>
      <c r="L8" s="99">
        <f>RES_hhdet_fech!L8/RES_summary!L$19</f>
        <v>2.1370884403894935E-2</v>
      </c>
      <c r="M8" s="99">
        <f>RES_hhdet_fech!M8/RES_summary!M$19</f>
        <v>8.7009081516309875E-3</v>
      </c>
      <c r="N8" s="99">
        <f>RES_hhdet_fech!N8/RES_summary!N$19</f>
        <v>1.3940206805509361E-2</v>
      </c>
      <c r="O8" s="99">
        <f>RES_hhdet_fech!O8/RES_summary!O$19</f>
        <v>9.8185685642165378E-3</v>
      </c>
      <c r="P8" s="99">
        <f>RES_hhdet_fech!P8/RES_summary!P$19</f>
        <v>1.4717986998397693E-2</v>
      </c>
      <c r="Q8" s="99">
        <f>RES_hhdet_fech!Q8/RES_summary!Q$19</f>
        <v>1.1099738399556558E-2</v>
      </c>
      <c r="R8" s="99">
        <f>RES_hhdet_fech!R8/RES_summary!R$19</f>
        <v>7.9561333366800699E-3</v>
      </c>
      <c r="S8" s="99">
        <f>RES_hhdet_fech!S8/RES_summary!S$19</f>
        <v>6.6145860149194012E-3</v>
      </c>
      <c r="T8" s="99">
        <f>RES_hhdet_fech!T8/RES_summary!T$19</f>
        <v>8.1928573633297877E-3</v>
      </c>
      <c r="U8" s="99">
        <f>RES_hhdet_fech!U8/RES_summary!U$19</f>
        <v>7.3532379565034913E-3</v>
      </c>
      <c r="V8" s="99">
        <f>RES_hhdet_fech!V8/RES_summary!V$19</f>
        <v>6.6893936015917782E-3</v>
      </c>
      <c r="W8" s="99">
        <f>RES_hhdet_fech!W8/RES_summary!W$19</f>
        <v>1.1442530354227242E-2</v>
      </c>
      <c r="DA8" s="63" t="s">
        <v>2752</v>
      </c>
    </row>
    <row r="9" spans="1:105" ht="12" customHeight="1" x14ac:dyDescent="0.25">
      <c r="A9" s="121" t="s">
        <v>55</v>
      </c>
      <c r="B9" s="123">
        <v>8.2174392919289723</v>
      </c>
      <c r="C9" s="123">
        <v>7.7766464939902544</v>
      </c>
      <c r="D9" s="123">
        <v>8.3104605162561818</v>
      </c>
      <c r="E9" s="123">
        <v>9.4940691049937893</v>
      </c>
      <c r="F9" s="123">
        <v>9.4205287018678057</v>
      </c>
      <c r="G9" s="123">
        <v>10.035436710322603</v>
      </c>
      <c r="H9" s="123">
        <v>11.74973420003046</v>
      </c>
      <c r="I9" s="123">
        <v>11.476640308181482</v>
      </c>
      <c r="J9" s="123">
        <v>11.90765596460373</v>
      </c>
      <c r="K9" s="123">
        <v>11.074278803883592</v>
      </c>
      <c r="L9" s="123">
        <v>12.293887455024135</v>
      </c>
      <c r="M9" s="123">
        <v>13.461442551010428</v>
      </c>
      <c r="N9" s="123">
        <v>13.221529749305919</v>
      </c>
      <c r="O9" s="123">
        <v>13.255761512469984</v>
      </c>
      <c r="P9" s="123">
        <v>12.55009073929881</v>
      </c>
      <c r="Q9" s="123">
        <v>10.879745622727873</v>
      </c>
      <c r="R9" s="123">
        <v>11.808806793906857</v>
      </c>
      <c r="S9" s="123">
        <v>12.830998778261508</v>
      </c>
      <c r="T9" s="123">
        <v>12.448261196395979</v>
      </c>
      <c r="U9" s="123">
        <v>11.08779604699726</v>
      </c>
      <c r="V9" s="123">
        <v>9.8218006840228576</v>
      </c>
      <c r="W9" s="123">
        <v>15.965765894630323</v>
      </c>
      <c r="DA9" s="130" t="s">
        <v>2753</v>
      </c>
    </row>
    <row r="10" spans="1:105" ht="12" customHeight="1" x14ac:dyDescent="0.25">
      <c r="A10" s="97" t="s">
        <v>143</v>
      </c>
      <c r="B10" s="99">
        <v>8.2497551847409358</v>
      </c>
      <c r="C10" s="99">
        <v>7.6894637286386391</v>
      </c>
      <c r="D10" s="99">
        <v>8.4110565795151331</v>
      </c>
      <c r="E10" s="99">
        <v>9.7065818815067821</v>
      </c>
      <c r="F10" s="99">
        <v>9.2111628961625431</v>
      </c>
      <c r="G10" s="99">
        <v>9.9396715520721166</v>
      </c>
      <c r="H10" s="99">
        <v>11.551028891029533</v>
      </c>
      <c r="I10" s="99">
        <v>11.868765546133901</v>
      </c>
      <c r="J10" s="99">
        <v>11.743337963984629</v>
      </c>
      <c r="K10" s="99">
        <v>10.480922963529487</v>
      </c>
      <c r="L10" s="99">
        <v>12.854120038117154</v>
      </c>
      <c r="M10" s="99">
        <v>14.030874254705124</v>
      </c>
      <c r="N10" s="99">
        <v>13.439335147767384</v>
      </c>
      <c r="O10" s="99">
        <v>14.009620750396239</v>
      </c>
      <c r="P10" s="99">
        <v>12.607685443746771</v>
      </c>
      <c r="Q10" s="99">
        <v>10.673703651798752</v>
      </c>
      <c r="R10" s="99">
        <v>11.697576148983785</v>
      </c>
      <c r="S10" s="99">
        <v>12.937851993611812</v>
      </c>
      <c r="T10" s="99">
        <v>12.575775302040869</v>
      </c>
      <c r="U10" s="99">
        <v>11.218197846326509</v>
      </c>
      <c r="V10" s="99">
        <v>9.782172191119356</v>
      </c>
      <c r="W10" s="99">
        <v>16.111554904658334</v>
      </c>
      <c r="DA10" s="63" t="s">
        <v>2754</v>
      </c>
    </row>
    <row r="11" spans="1:105" ht="12" customHeight="1" x14ac:dyDescent="0.25">
      <c r="A11" s="97" t="s">
        <v>124</v>
      </c>
      <c r="B11" s="99">
        <v>9.045886408944428</v>
      </c>
      <c r="C11" s="99">
        <v>9.1538789346272633</v>
      </c>
      <c r="D11" s="99">
        <v>9.3150126909600335</v>
      </c>
      <c r="E11" s="99">
        <v>10.069473203070373</v>
      </c>
      <c r="F11" s="99">
        <v>10.401070842648743</v>
      </c>
      <c r="G11" s="99">
        <v>11.930869944894054</v>
      </c>
      <c r="H11" s="99">
        <v>12.608275207303761</v>
      </c>
      <c r="I11" s="99">
        <v>11.391726307501724</v>
      </c>
      <c r="J11" s="99">
        <v>11.815384166594658</v>
      </c>
      <c r="K11" s="99">
        <v>12.432407232259314</v>
      </c>
      <c r="L11" s="99">
        <v>13.00002417427854</v>
      </c>
      <c r="M11" s="99">
        <v>13.75125377838979</v>
      </c>
      <c r="N11" s="99">
        <v>14.007094660298733</v>
      </c>
      <c r="O11" s="99">
        <v>12.848709529350696</v>
      </c>
      <c r="P11" s="99">
        <v>12.728593323000716</v>
      </c>
      <c r="Q11" s="99">
        <v>11.81765417356698</v>
      </c>
      <c r="R11" s="99">
        <v>12.655423900602321</v>
      </c>
      <c r="S11" s="99">
        <v>12.519454864529333</v>
      </c>
      <c r="T11" s="99">
        <v>10.834586478876904</v>
      </c>
      <c r="U11" s="99">
        <v>9.0010775442864439</v>
      </c>
      <c r="V11" s="99">
        <v>8.1378542434009038</v>
      </c>
      <c r="W11" s="99">
        <v>14.442630135050527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7.727900109264989</v>
      </c>
      <c r="C15" s="102">
        <v>9.0496672928348172</v>
      </c>
      <c r="D15" s="102">
        <v>6.7831152433171003</v>
      </c>
      <c r="E15" s="102">
        <v>7.4472612274832803</v>
      </c>
      <c r="F15" s="102">
        <v>10.497035368325403</v>
      </c>
      <c r="G15" s="102">
        <v>10.386224030057036</v>
      </c>
      <c r="H15" s="102">
        <v>12.365374144658938</v>
      </c>
      <c r="I15" s="102">
        <v>10.222298479540337</v>
      </c>
      <c r="J15" s="102">
        <v>12.427631745921868</v>
      </c>
      <c r="K15" s="102">
        <v>13.15398129164706</v>
      </c>
      <c r="L15" s="102">
        <v>10.415056267304658</v>
      </c>
      <c r="M15" s="102">
        <v>11.878312902676639</v>
      </c>
      <c r="N15" s="102">
        <v>12.586487540778167</v>
      </c>
      <c r="O15" s="102">
        <v>11.007746852346504</v>
      </c>
      <c r="P15" s="102">
        <v>12.324122355514877</v>
      </c>
      <c r="Q15" s="102">
        <v>11.946575644405105</v>
      </c>
      <c r="R15" s="102">
        <v>12.392130741522177</v>
      </c>
      <c r="S15" s="102">
        <v>12.232519586890458</v>
      </c>
      <c r="T15" s="102">
        <v>11.771960629912469</v>
      </c>
      <c r="U15" s="102">
        <v>10.346812488165478</v>
      </c>
      <c r="V15" s="102">
        <v>10.092261376467608</v>
      </c>
      <c r="W15" s="102">
        <v>15.239257006812718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12.987983575816491</v>
      </c>
      <c r="C19" s="123">
        <v>12.773236437231233</v>
      </c>
      <c r="D19" s="123">
        <v>12.33420261733923</v>
      </c>
      <c r="E19" s="123">
        <v>12.640175686892121</v>
      </c>
      <c r="F19" s="123">
        <v>12.398649255765685</v>
      </c>
      <c r="G19" s="123">
        <v>12.297953889274714</v>
      </c>
      <c r="H19" s="123">
        <v>13.351259927848741</v>
      </c>
      <c r="I19" s="123">
        <v>12.633092730908556</v>
      </c>
      <c r="J19" s="123">
        <v>13.257214662663539</v>
      </c>
      <c r="K19" s="123">
        <v>12.564014829066009</v>
      </c>
      <c r="L19" s="123">
        <v>11.298504873963537</v>
      </c>
      <c r="M19" s="123">
        <v>12.589527889425158</v>
      </c>
      <c r="N19" s="123">
        <v>12.588652328708552</v>
      </c>
      <c r="O19" s="123">
        <v>10.96909325320361</v>
      </c>
      <c r="P19" s="123">
        <v>10.255852330879945</v>
      </c>
      <c r="Q19" s="123">
        <v>8.1502505509797576</v>
      </c>
      <c r="R19" s="123">
        <v>8.4227484992679731</v>
      </c>
      <c r="S19" s="123">
        <v>8.2500941089051949</v>
      </c>
      <c r="T19" s="123">
        <v>9.4033562345615813</v>
      </c>
      <c r="U19" s="123">
        <v>9.4488347648011626</v>
      </c>
      <c r="V19" s="123">
        <v>8.5409966147359651</v>
      </c>
      <c r="W19" s="123">
        <v>8.919525290887675</v>
      </c>
      <c r="DA19" s="130" t="s">
        <v>2763</v>
      </c>
    </row>
    <row r="20" spans="1:105" ht="12" customHeight="1" x14ac:dyDescent="0.25">
      <c r="A20" s="97" t="s">
        <v>51</v>
      </c>
      <c r="B20" s="99">
        <v>13.190658239001744</v>
      </c>
      <c r="C20" s="99">
        <v>11.949659867019108</v>
      </c>
      <c r="D20" s="99">
        <v>12.845416604668959</v>
      </c>
      <c r="E20" s="99">
        <v>13.867542042842761</v>
      </c>
      <c r="F20" s="99">
        <v>12.25895547827702</v>
      </c>
      <c r="G20" s="99">
        <v>12.726243697983749</v>
      </c>
      <c r="H20" s="99">
        <v>14.83764325318262</v>
      </c>
      <c r="I20" s="99">
        <v>14.556099760109921</v>
      </c>
      <c r="J20" s="99">
        <v>14.733145592036312</v>
      </c>
      <c r="K20" s="99">
        <v>12.382159753647567</v>
      </c>
      <c r="L20" s="99">
        <v>13.636600883792582</v>
      </c>
      <c r="M20" s="99">
        <v>14.0481805511959</v>
      </c>
      <c r="N20" s="99">
        <v>13.160783160976056</v>
      </c>
      <c r="O20" s="99">
        <v>12.599341664812002</v>
      </c>
      <c r="P20" s="99">
        <v>11.016895090402722</v>
      </c>
      <c r="Q20" s="99">
        <v>8.9753735995358817</v>
      </c>
      <c r="R20" s="99">
        <v>9.6583091348598114</v>
      </c>
      <c r="S20" s="99">
        <v>10.740980310877388</v>
      </c>
      <c r="T20" s="99">
        <v>11.145631215026491</v>
      </c>
      <c r="U20" s="99">
        <v>9.6819868860859302</v>
      </c>
      <c r="V20" s="99">
        <v>8.0328440046867993</v>
      </c>
      <c r="W20" s="99">
        <v>10.621493053563748</v>
      </c>
      <c r="DA20" s="63" t="s">
        <v>2764</v>
      </c>
    </row>
    <row r="21" spans="1:105" ht="12" customHeight="1" x14ac:dyDescent="0.25">
      <c r="A21" s="97" t="s">
        <v>50</v>
      </c>
      <c r="B21" s="99">
        <v>13.16384977317761</v>
      </c>
      <c r="C21" s="99">
        <v>12.969150446715441</v>
      </c>
      <c r="D21" s="99">
        <v>12.917153772534908</v>
      </c>
      <c r="E21" s="99">
        <v>13.203339964841208</v>
      </c>
      <c r="F21" s="99">
        <v>12.710324740165193</v>
      </c>
      <c r="G21" s="99">
        <v>13.843799692870459</v>
      </c>
      <c r="H21" s="99">
        <v>14.925260850819296</v>
      </c>
      <c r="I21" s="99">
        <v>12.598546428739855</v>
      </c>
      <c r="J21" s="99">
        <v>13.449552565660374</v>
      </c>
      <c r="K21" s="99">
        <v>13.337983870895496</v>
      </c>
      <c r="L21" s="99">
        <v>13.129522803631122</v>
      </c>
      <c r="M21" s="99">
        <v>14.18221443399363</v>
      </c>
      <c r="N21" s="99">
        <v>14.204520443539909</v>
      </c>
      <c r="O21" s="99">
        <v>11.75695195421369</v>
      </c>
      <c r="P21" s="99">
        <v>10.797093016018033</v>
      </c>
      <c r="Q21" s="99">
        <v>8.7071975504647643</v>
      </c>
      <c r="R21" s="99">
        <v>9.239299136658655</v>
      </c>
      <c r="S21" s="99">
        <v>9.9161871725094208</v>
      </c>
      <c r="T21" s="99">
        <v>9.4210866284269201</v>
      </c>
      <c r="U21" s="99">
        <v>10.757804742924566</v>
      </c>
      <c r="V21" s="99">
        <v>10.017525185095467</v>
      </c>
      <c r="W21" s="99">
        <v>9.1643684110677395</v>
      </c>
      <c r="DA21" s="63" t="s">
        <v>2765</v>
      </c>
    </row>
    <row r="22" spans="1:105" ht="12" customHeight="1" x14ac:dyDescent="0.25">
      <c r="A22" s="109" t="s">
        <v>120</v>
      </c>
      <c r="B22" s="110">
        <v>9.6596756078698292</v>
      </c>
      <c r="C22" s="110">
        <v>11.555679809054459</v>
      </c>
      <c r="D22" s="110">
        <v>5.7782736914181019</v>
      </c>
      <c r="E22" s="110">
        <v>8.1867148667955352</v>
      </c>
      <c r="F22" s="110">
        <v>11.398088964708576</v>
      </c>
      <c r="G22" s="110">
        <v>8.5706180959604996</v>
      </c>
      <c r="H22" s="110">
        <v>10.858746491248615</v>
      </c>
      <c r="I22" s="110">
        <v>12.220227123732492</v>
      </c>
      <c r="J22" s="110">
        <v>12.819990635066796</v>
      </c>
      <c r="K22" s="110">
        <v>12.025185099634044</v>
      </c>
      <c r="L22" s="110">
        <v>8.8607760831602942</v>
      </c>
      <c r="M22" s="110">
        <v>10.260997871707909</v>
      </c>
      <c r="N22" s="110">
        <v>10.432737668885252</v>
      </c>
      <c r="O22" s="110">
        <v>9.3544871817456929</v>
      </c>
      <c r="P22" s="110">
        <v>9.1702015046287997</v>
      </c>
      <c r="Q22" s="110">
        <v>6.7954806438717847</v>
      </c>
      <c r="R22" s="110">
        <v>6.307571768168958</v>
      </c>
      <c r="S22" s="110">
        <v>3.9893366587752483</v>
      </c>
      <c r="T22" s="110">
        <v>8.2605363050587659</v>
      </c>
      <c r="U22" s="110">
        <v>7.2609495529690138</v>
      </c>
      <c r="V22" s="110">
        <v>6.5459670401566878</v>
      </c>
      <c r="W22" s="110">
        <v>7.5139778722063983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192.07709833232573</v>
      </c>
      <c r="C24" s="118">
        <f t="shared" si="7"/>
        <v>200.48686528605634</v>
      </c>
      <c r="D24" s="118">
        <f t="shared" si="7"/>
        <v>208.41406939767137</v>
      </c>
      <c r="E24" s="118">
        <f t="shared" si="7"/>
        <v>213.87844432627918</v>
      </c>
      <c r="F24" s="118">
        <f t="shared" si="7"/>
        <v>209.21740960731296</v>
      </c>
      <c r="G24" s="118">
        <f t="shared" si="7"/>
        <v>229.8375272715449</v>
      </c>
      <c r="H24" s="118">
        <f t="shared" si="7"/>
        <v>237.011002203212</v>
      </c>
      <c r="I24" s="118">
        <f t="shared" si="7"/>
        <v>197.75834971035243</v>
      </c>
      <c r="J24" s="118">
        <f t="shared" si="7"/>
        <v>186.37410595085444</v>
      </c>
      <c r="K24" s="118">
        <f t="shared" si="7"/>
        <v>191.42107175097442</v>
      </c>
      <c r="L24" s="118">
        <f t="shared" si="7"/>
        <v>210.62354945416533</v>
      </c>
      <c r="M24" s="118">
        <f t="shared" si="7"/>
        <v>224.18238604772705</v>
      </c>
      <c r="N24" s="118">
        <f t="shared" si="7"/>
        <v>221.62178911035531</v>
      </c>
      <c r="O24" s="118">
        <f t="shared" si="7"/>
        <v>195.86896280202831</v>
      </c>
      <c r="P24" s="118">
        <f t="shared" si="7"/>
        <v>182.23991463261424</v>
      </c>
      <c r="Q24" s="118">
        <f t="shared" si="7"/>
        <v>163.89738864339648</v>
      </c>
      <c r="R24" s="118">
        <f t="shared" ref="R24:V24" si="8">R25+R28+R30+R39</f>
        <v>185.19452796097096</v>
      </c>
      <c r="S24" s="118">
        <f t="shared" si="8"/>
        <v>202.49846056407142</v>
      </c>
      <c r="T24" s="118">
        <f t="shared" si="8"/>
        <v>171.42220753946856</v>
      </c>
      <c r="U24" s="118">
        <f t="shared" si="8"/>
        <v>187.85527027706601</v>
      </c>
      <c r="V24" s="118">
        <f t="shared" si="8"/>
        <v>185.96114337408196</v>
      </c>
      <c r="W24" s="118">
        <f t="shared" ref="W24" si="9">W25+W28+W30+W39</f>
        <v>201.69470966685532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171.34498032280794</v>
      </c>
      <c r="C25" s="123">
        <f t="shared" si="10"/>
        <v>178.53739080479951</v>
      </c>
      <c r="D25" s="123">
        <f t="shared" si="10"/>
        <v>189.09211888836461</v>
      </c>
      <c r="E25" s="123">
        <f t="shared" si="10"/>
        <v>193.5400145737751</v>
      </c>
      <c r="F25" s="123">
        <f t="shared" si="10"/>
        <v>185.98527719930692</v>
      </c>
      <c r="G25" s="123">
        <f t="shared" si="10"/>
        <v>206.56767300324464</v>
      </c>
      <c r="H25" s="123">
        <f t="shared" si="10"/>
        <v>210.97756056459781</v>
      </c>
      <c r="I25" s="123">
        <f t="shared" si="10"/>
        <v>174.98467889700612</v>
      </c>
      <c r="J25" s="123">
        <f t="shared" si="10"/>
        <v>160.72418189323756</v>
      </c>
      <c r="K25" s="123">
        <f t="shared" si="10"/>
        <v>165.55704828814993</v>
      </c>
      <c r="L25" s="123">
        <f t="shared" si="10"/>
        <v>188.99224433225473</v>
      </c>
      <c r="M25" s="123">
        <f t="shared" si="10"/>
        <v>199.70845523888326</v>
      </c>
      <c r="N25" s="123">
        <f t="shared" si="10"/>
        <v>196.3660003760219</v>
      </c>
      <c r="O25" s="123">
        <f t="shared" si="10"/>
        <v>174.05500291451736</v>
      </c>
      <c r="P25" s="123">
        <f t="shared" si="10"/>
        <v>159.70312212321056</v>
      </c>
      <c r="Q25" s="123">
        <f t="shared" si="10"/>
        <v>143.94809076247046</v>
      </c>
      <c r="R25" s="123">
        <f t="shared" ref="R25:V25" si="11">SUM(R26:R27)</f>
        <v>164.79938797589483</v>
      </c>
      <c r="S25" s="123">
        <f t="shared" si="11"/>
        <v>182.89467066590493</v>
      </c>
      <c r="T25" s="123">
        <f t="shared" si="11"/>
        <v>150.69309452327113</v>
      </c>
      <c r="U25" s="123">
        <f t="shared" si="11"/>
        <v>168.07108561151006</v>
      </c>
      <c r="V25" s="123">
        <f t="shared" si="11"/>
        <v>167.36978550822101</v>
      </c>
      <c r="W25" s="123">
        <f t="shared" ref="W25" si="12">SUM(W26:W27)</f>
        <v>177.72551147826803</v>
      </c>
      <c r="DA25" s="130" t="s">
        <v>2768</v>
      </c>
    </row>
    <row r="26" spans="1:105" ht="12" customHeight="1" x14ac:dyDescent="0.25">
      <c r="A26" s="97" t="s">
        <v>74</v>
      </c>
      <c r="B26" s="99">
        <v>169.45317580430839</v>
      </c>
      <c r="C26" s="99">
        <v>176.58835024035736</v>
      </c>
      <c r="D26" s="99">
        <v>187.05976410563125</v>
      </c>
      <c r="E26" s="99">
        <v>191.49127278740858</v>
      </c>
      <c r="F26" s="99">
        <v>184.04333664822403</v>
      </c>
      <c r="G26" s="99">
        <v>204.44033895072113</v>
      </c>
      <c r="H26" s="99">
        <v>208.82218325233367</v>
      </c>
      <c r="I26" s="99">
        <v>173.22673217321474</v>
      </c>
      <c r="J26" s="99">
        <v>159.09724421083641</v>
      </c>
      <c r="K26" s="99">
        <v>163.85632017174714</v>
      </c>
      <c r="L26" s="99">
        <v>187.02708437459904</v>
      </c>
      <c r="M26" s="99">
        <v>197.5709021113141</v>
      </c>
      <c r="N26" s="99">
        <v>194.17640503281467</v>
      </c>
      <c r="O26" s="99">
        <v>172.04596820591783</v>
      </c>
      <c r="P26" s="99">
        <v>157.88360755382806</v>
      </c>
      <c r="Q26" s="99">
        <v>142.33142956035519</v>
      </c>
      <c r="R26" s="99">
        <v>162.97267002104297</v>
      </c>
      <c r="S26" s="99">
        <v>180.88230657826765</v>
      </c>
      <c r="T26" s="99">
        <v>149.03190825961292</v>
      </c>
      <c r="U26" s="99">
        <v>166.21954238307069</v>
      </c>
      <c r="V26" s="99">
        <v>165.54915690408649</v>
      </c>
      <c r="W26" s="99">
        <v>175.81149325600026</v>
      </c>
      <c r="DA26" s="63" t="s">
        <v>2769</v>
      </c>
    </row>
    <row r="27" spans="1:105" ht="12" customHeight="1" x14ac:dyDescent="0.25">
      <c r="A27" s="97" t="s">
        <v>53</v>
      </c>
      <c r="B27" s="99">
        <v>1.8918045184995527</v>
      </c>
      <c r="C27" s="99">
        <v>1.9490405644421611</v>
      </c>
      <c r="D27" s="99">
        <v>2.0323547827333766</v>
      </c>
      <c r="E27" s="99">
        <v>2.0487417863665103</v>
      </c>
      <c r="F27" s="99">
        <v>1.9419405510829042</v>
      </c>
      <c r="G27" s="99">
        <v>2.1273340525235045</v>
      </c>
      <c r="H27" s="99">
        <v>2.1553773122641267</v>
      </c>
      <c r="I27" s="99">
        <v>1.7579467237913899</v>
      </c>
      <c r="J27" s="99">
        <v>1.6269376824011432</v>
      </c>
      <c r="K27" s="99">
        <v>1.7007281164027948</v>
      </c>
      <c r="L27" s="99">
        <v>1.9651599576556997</v>
      </c>
      <c r="M27" s="99">
        <v>2.1375531275691602</v>
      </c>
      <c r="N27" s="99">
        <v>2.1895953432072397</v>
      </c>
      <c r="O27" s="99">
        <v>2.0090347085995326</v>
      </c>
      <c r="P27" s="99">
        <v>1.8195145693825148</v>
      </c>
      <c r="Q27" s="99">
        <v>1.6166612021152795</v>
      </c>
      <c r="R27" s="99">
        <v>1.8267179548518504</v>
      </c>
      <c r="S27" s="99">
        <v>2.0123640876372861</v>
      </c>
      <c r="T27" s="99">
        <v>1.6611862636582015</v>
      </c>
      <c r="U27" s="99">
        <v>1.8515432284393671</v>
      </c>
      <c r="V27" s="99">
        <v>1.8206286041345221</v>
      </c>
      <c r="W27" s="99">
        <v>1.9140182222677689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1.6149284776106386E-4</v>
      </c>
      <c r="C28" s="123">
        <f t="shared" si="13"/>
        <v>2.1869286338858942E-4</v>
      </c>
      <c r="D28" s="123">
        <f t="shared" si="13"/>
        <v>3.2219152020734258E-4</v>
      </c>
      <c r="E28" s="123">
        <f t="shared" si="13"/>
        <v>3.6961477519210754E-4</v>
      </c>
      <c r="F28" s="123">
        <f t="shared" si="13"/>
        <v>3.1801252675227646E-4</v>
      </c>
      <c r="G28" s="123">
        <f t="shared" si="13"/>
        <v>5.0822186668257954E-4</v>
      </c>
      <c r="H28" s="123">
        <f t="shared" si="13"/>
        <v>9.1968848809649258E-4</v>
      </c>
      <c r="I28" s="123">
        <f t="shared" si="13"/>
        <v>7.1519970051495834E-4</v>
      </c>
      <c r="J28" s="123">
        <f t="shared" si="13"/>
        <v>1.301377914000007E-3</v>
      </c>
      <c r="K28" s="123">
        <f t="shared" si="13"/>
        <v>2.8015568352655635E-3</v>
      </c>
      <c r="L28" s="123">
        <f t="shared" si="13"/>
        <v>1.1701580184079768E-2</v>
      </c>
      <c r="M28" s="123">
        <f t="shared" si="13"/>
        <v>6.0186781041853309E-3</v>
      </c>
      <c r="N28" s="123">
        <f t="shared" si="13"/>
        <v>1.230203095165781E-2</v>
      </c>
      <c r="O28" s="123">
        <f t="shared" si="13"/>
        <v>1.085514742451202E-2</v>
      </c>
      <c r="P28" s="123">
        <f t="shared" si="13"/>
        <v>2.0230592945328554E-2</v>
      </c>
      <c r="Q28" s="123">
        <f t="shared" si="13"/>
        <v>1.7320579995898016E-2</v>
      </c>
      <c r="R28" s="123">
        <f t="shared" si="13"/>
        <v>1.2789089026349471E-2</v>
      </c>
      <c r="S28" s="123">
        <f t="shared" si="13"/>
        <v>1.0140790953866042E-2</v>
      </c>
      <c r="T28" s="123">
        <f t="shared" si="13"/>
        <v>1.193626393107221E-2</v>
      </c>
      <c r="U28" s="123">
        <f t="shared" si="13"/>
        <v>6.9621060027716553E-3</v>
      </c>
      <c r="V28" s="123">
        <f t="shared" si="13"/>
        <v>3.4270598338756826E-3</v>
      </c>
      <c r="W28" s="123">
        <f t="shared" si="13"/>
        <v>2.5080789178437272E-3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1.6149284776106386E-4</v>
      </c>
      <c r="C29" s="99">
        <f>RES_hhdet_fech!C29/RES_summary!C$19</f>
        <v>2.1869286338858942E-4</v>
      </c>
      <c r="D29" s="99">
        <f>RES_hhdet_fech!D29/RES_summary!D$19</f>
        <v>3.2219152020734258E-4</v>
      </c>
      <c r="E29" s="99">
        <f>RES_hhdet_fech!E29/RES_summary!E$19</f>
        <v>3.6961477519210754E-4</v>
      </c>
      <c r="F29" s="99">
        <f>RES_hhdet_fech!F29/RES_summary!F$19</f>
        <v>3.1801252675227646E-4</v>
      </c>
      <c r="G29" s="99">
        <f>RES_hhdet_fech!G29/RES_summary!G$19</f>
        <v>5.0822186668257954E-4</v>
      </c>
      <c r="H29" s="99">
        <f>RES_hhdet_fech!H29/RES_summary!H$19</f>
        <v>9.1968848809649258E-4</v>
      </c>
      <c r="I29" s="99">
        <f>RES_hhdet_fech!I29/RES_summary!I$19</f>
        <v>7.1519970051495834E-4</v>
      </c>
      <c r="J29" s="99">
        <f>RES_hhdet_fech!J29/RES_summary!J$19</f>
        <v>1.301377914000007E-3</v>
      </c>
      <c r="K29" s="99">
        <f>RES_hhdet_fech!K29/RES_summary!K$19</f>
        <v>2.8015568352655635E-3</v>
      </c>
      <c r="L29" s="99">
        <f>RES_hhdet_fech!L29/RES_summary!L$19</f>
        <v>1.1701580184079768E-2</v>
      </c>
      <c r="M29" s="99">
        <f>RES_hhdet_fech!M29/RES_summary!M$19</f>
        <v>6.0186781041853309E-3</v>
      </c>
      <c r="N29" s="99">
        <f>RES_hhdet_fech!N29/RES_summary!N$19</f>
        <v>1.230203095165781E-2</v>
      </c>
      <c r="O29" s="99">
        <f>RES_hhdet_fech!O29/RES_summary!O$19</f>
        <v>1.085514742451202E-2</v>
      </c>
      <c r="P29" s="99">
        <f>RES_hhdet_fech!P29/RES_summary!P$19</f>
        <v>2.0230592945328554E-2</v>
      </c>
      <c r="Q29" s="99">
        <f>RES_hhdet_fech!Q29/RES_summary!Q$19</f>
        <v>1.7320579995898016E-2</v>
      </c>
      <c r="R29" s="99">
        <f>RES_hhdet_fech!R29/RES_summary!R$19</f>
        <v>1.2789089026349471E-2</v>
      </c>
      <c r="S29" s="99">
        <f>RES_hhdet_fech!S29/RES_summary!S$19</f>
        <v>1.0140790953866042E-2</v>
      </c>
      <c r="T29" s="99">
        <f>RES_hhdet_fech!T29/RES_summary!T$19</f>
        <v>1.193626393107221E-2</v>
      </c>
      <c r="U29" s="99">
        <f>RES_hhdet_fech!U29/RES_summary!U$19</f>
        <v>6.9621060027716553E-3</v>
      </c>
      <c r="V29" s="99">
        <f>RES_hhdet_fech!V29/RES_summary!V$19</f>
        <v>3.4270598338756826E-3</v>
      </c>
      <c r="W29" s="99">
        <f>RES_hhdet_fech!W29/RES_summary!W$19</f>
        <v>2.5080789178437272E-3</v>
      </c>
      <c r="DA29" s="63" t="s">
        <v>2772</v>
      </c>
    </row>
    <row r="30" spans="1:105" ht="12" customHeight="1" x14ac:dyDescent="0.25">
      <c r="A30" s="121" t="s">
        <v>55</v>
      </c>
      <c r="B30" s="123">
        <v>7.7718993497829878</v>
      </c>
      <c r="C30" s="123">
        <v>9.0544736958350907</v>
      </c>
      <c r="D30" s="123">
        <v>6.9075211334478031</v>
      </c>
      <c r="E30" s="123">
        <v>7.6414088135414717</v>
      </c>
      <c r="F30" s="123">
        <v>10.69865451975717</v>
      </c>
      <c r="G30" s="123">
        <v>10.600001544777074</v>
      </c>
      <c r="H30" s="123">
        <v>12.512973880505102</v>
      </c>
      <c r="I30" s="123">
        <v>10.321001084705605</v>
      </c>
      <c r="J30" s="123">
        <v>12.502577263884941</v>
      </c>
      <c r="K30" s="123">
        <v>13.170743425181739</v>
      </c>
      <c r="L30" s="123">
        <v>10.471476593332175</v>
      </c>
      <c r="M30" s="123">
        <v>11.964088526466766</v>
      </c>
      <c r="N30" s="123">
        <v>12.631983856951326</v>
      </c>
      <c r="O30" s="123">
        <v>11.026787000731749</v>
      </c>
      <c r="P30" s="123">
        <v>12.370076081668513</v>
      </c>
      <c r="Q30" s="123">
        <v>11.947287632742794</v>
      </c>
      <c r="R30" s="123">
        <v>12.217607419710887</v>
      </c>
      <c r="S30" s="123">
        <v>11.943743733262485</v>
      </c>
      <c r="T30" s="123">
        <v>11.727455750764358</v>
      </c>
      <c r="U30" s="123">
        <v>10.497317341111353</v>
      </c>
      <c r="V30" s="123">
        <v>10.23563166017856</v>
      </c>
      <c r="W30" s="123">
        <v>15.657255917927591</v>
      </c>
      <c r="DA30" s="130" t="s">
        <v>2773</v>
      </c>
    </row>
    <row r="31" spans="1:105" ht="12" customHeight="1" x14ac:dyDescent="0.25">
      <c r="A31" s="97" t="s">
        <v>141</v>
      </c>
      <c r="B31" s="99">
        <v>9.0458864089444262</v>
      </c>
      <c r="C31" s="99">
        <v>9.1516182477830448</v>
      </c>
      <c r="D31" s="99">
        <v>9.3619000964551571</v>
      </c>
      <c r="E31" s="99">
        <v>10.180706105629477</v>
      </c>
      <c r="F31" s="99">
        <v>10.557336478912273</v>
      </c>
      <c r="G31" s="99">
        <v>12.1676486369117</v>
      </c>
      <c r="H31" s="99">
        <v>12.85837587272929</v>
      </c>
      <c r="I31" s="99">
        <v>11.58493450094036</v>
      </c>
      <c r="J31" s="99">
        <v>12.033706109399271</v>
      </c>
      <c r="K31" s="99">
        <v>12.408117989741458</v>
      </c>
      <c r="L31" s="99">
        <v>13.018171305780559</v>
      </c>
      <c r="M31" s="99">
        <v>13.943368459277341</v>
      </c>
      <c r="N31" s="99">
        <v>14.149530274280528</v>
      </c>
      <c r="O31" s="99">
        <v>13.013723651086412</v>
      </c>
      <c r="P31" s="99">
        <v>12.993101907703831</v>
      </c>
      <c r="Q31" s="99">
        <v>12.206733812813575</v>
      </c>
      <c r="R31" s="99">
        <v>12.414943947715036</v>
      </c>
      <c r="S31" s="99">
        <v>11.513374744834833</v>
      </c>
      <c r="T31" s="99">
        <v>10.466598561158884</v>
      </c>
      <c r="U31" s="99">
        <v>9.2464311872810185</v>
      </c>
      <c r="V31" s="99">
        <v>8.2220759839139159</v>
      </c>
      <c r="W31" s="99">
        <v>14.864298246448952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7.727900109264989</v>
      </c>
      <c r="C35" s="102">
        <v>9.0510490753245616</v>
      </c>
      <c r="D35" s="102">
        <v>6.8223650326462124</v>
      </c>
      <c r="E35" s="102">
        <v>7.560810415979164</v>
      </c>
      <c r="F35" s="102">
        <v>10.702619245730142</v>
      </c>
      <c r="G35" s="102">
        <v>10.562763692323399</v>
      </c>
      <c r="H35" s="102">
        <v>12.506562127033247</v>
      </c>
      <c r="I35" s="102">
        <v>10.302278761882675</v>
      </c>
      <c r="J35" s="102">
        <v>12.507941922403084</v>
      </c>
      <c r="K35" s="102">
        <v>13.180334795092222</v>
      </c>
      <c r="L35" s="102">
        <v>10.442571456213587</v>
      </c>
      <c r="M35" s="102">
        <v>11.939995039761827</v>
      </c>
      <c r="N35" s="102">
        <v>12.614661308480763</v>
      </c>
      <c r="O35" s="102">
        <v>11.003514871556973</v>
      </c>
      <c r="P35" s="102">
        <v>12.362769121307972</v>
      </c>
      <c r="Q35" s="102">
        <v>11.944356037487758</v>
      </c>
      <c r="R35" s="102">
        <v>12.21587016336191</v>
      </c>
      <c r="S35" s="102">
        <v>11.947218875965472</v>
      </c>
      <c r="T35" s="102">
        <v>11.738945576472995</v>
      </c>
      <c r="U35" s="102">
        <v>10.509418581907065</v>
      </c>
      <c r="V35" s="102">
        <v>10.258451233411995</v>
      </c>
      <c r="W35" s="102">
        <v>15.667310712609163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2781</v>
      </c>
    </row>
    <row r="39" spans="1:105" ht="12" customHeight="1" x14ac:dyDescent="0.25">
      <c r="A39" s="121" t="s">
        <v>54</v>
      </c>
      <c r="B39" s="123">
        <v>12.960057166887047</v>
      </c>
      <c r="C39" s="123">
        <v>12.894782092558343</v>
      </c>
      <c r="D39" s="123">
        <v>12.414107184338755</v>
      </c>
      <c r="E39" s="123">
        <v>12.696651324187414</v>
      </c>
      <c r="F39" s="123">
        <v>12.533159875722117</v>
      </c>
      <c r="G39" s="123">
        <v>12.669344501656504</v>
      </c>
      <c r="H39" s="123">
        <v>13.519548069620992</v>
      </c>
      <c r="I39" s="123">
        <v>12.451954528940181</v>
      </c>
      <c r="J39" s="123">
        <v>13.146045415817945</v>
      </c>
      <c r="K39" s="123">
        <v>12.690478480807473</v>
      </c>
      <c r="L39" s="123">
        <v>11.148126948394355</v>
      </c>
      <c r="M39" s="123">
        <v>12.503823604272826</v>
      </c>
      <c r="N39" s="123">
        <v>12.611502846430428</v>
      </c>
      <c r="O39" s="123">
        <v>10.77631773935469</v>
      </c>
      <c r="P39" s="123">
        <v>10.146485834789834</v>
      </c>
      <c r="Q39" s="123">
        <v>7.9846896681873405</v>
      </c>
      <c r="R39" s="123">
        <v>8.1647434763389111</v>
      </c>
      <c r="S39" s="123">
        <v>7.6499053739501388</v>
      </c>
      <c r="T39" s="123">
        <v>8.9897210015020033</v>
      </c>
      <c r="U39" s="123">
        <v>9.2799052184418453</v>
      </c>
      <c r="V39" s="123">
        <v>8.3522991458484785</v>
      </c>
      <c r="W39" s="123">
        <v>8.3094341917418486</v>
      </c>
      <c r="DA39" s="130" t="s">
        <v>2782</v>
      </c>
    </row>
    <row r="40" spans="1:105" ht="12" customHeight="1" x14ac:dyDescent="0.25">
      <c r="A40" s="97" t="s">
        <v>50</v>
      </c>
      <c r="B40" s="99">
        <v>13.163849773177606</v>
      </c>
      <c r="C40" s="99">
        <v>12.976283985946884</v>
      </c>
      <c r="D40" s="99">
        <v>12.941029020167372</v>
      </c>
      <c r="E40" s="99">
        <v>13.236125510281477</v>
      </c>
      <c r="F40" s="99">
        <v>12.745432196488947</v>
      </c>
      <c r="G40" s="99">
        <v>13.882170400095932</v>
      </c>
      <c r="H40" s="99">
        <v>14.951685355047541</v>
      </c>
      <c r="I40" s="99">
        <v>12.608206880453711</v>
      </c>
      <c r="J40" s="99">
        <v>13.460407126482487</v>
      </c>
      <c r="K40" s="99">
        <v>13.341763410919906</v>
      </c>
      <c r="L40" s="99">
        <v>13.135587249001313</v>
      </c>
      <c r="M40" s="99">
        <v>14.185790730762347</v>
      </c>
      <c r="N40" s="99">
        <v>14.20465898703435</v>
      </c>
      <c r="O40" s="99">
        <v>11.75655885308478</v>
      </c>
      <c r="P40" s="99">
        <v>10.798072198471125</v>
      </c>
      <c r="Q40" s="99">
        <v>8.7080892470782256</v>
      </c>
      <c r="R40" s="99">
        <v>9.2397010873579255</v>
      </c>
      <c r="S40" s="99">
        <v>9.9188314502642321</v>
      </c>
      <c r="T40" s="99">
        <v>9.4279553811515076</v>
      </c>
      <c r="U40" s="99">
        <v>10.754544312031497</v>
      </c>
      <c r="V40" s="99">
        <v>10.003419306939751</v>
      </c>
      <c r="W40" s="99">
        <v>9.1508746959023508</v>
      </c>
      <c r="DA40" s="63" t="s">
        <v>2783</v>
      </c>
    </row>
    <row r="41" spans="1:105" ht="12" customHeight="1" x14ac:dyDescent="0.25">
      <c r="A41" s="109" t="s">
        <v>120</v>
      </c>
      <c r="B41" s="110">
        <v>9.6596756078698292</v>
      </c>
      <c r="C41" s="110">
        <v>11.565757884369177</v>
      </c>
      <c r="D41" s="110">
        <v>5.8045745493269676</v>
      </c>
      <c r="E41" s="110">
        <v>8.217900609110762</v>
      </c>
      <c r="F41" s="110">
        <v>11.426434616811202</v>
      </c>
      <c r="G41" s="110">
        <v>8.5841517469130171</v>
      </c>
      <c r="H41" s="110">
        <v>10.868837830805179</v>
      </c>
      <c r="I41" s="110">
        <v>12.238596269153623</v>
      </c>
      <c r="J41" s="110">
        <v>12.833810165428467</v>
      </c>
      <c r="K41" s="110">
        <v>12.033904693953987</v>
      </c>
      <c r="L41" s="110">
        <v>8.865574191986612</v>
      </c>
      <c r="M41" s="110">
        <v>10.262773435738401</v>
      </c>
      <c r="N41" s="110">
        <v>10.419086139177322</v>
      </c>
      <c r="O41" s="110">
        <v>9.3336272216220042</v>
      </c>
      <c r="P41" s="110">
        <v>9.1729847795278978</v>
      </c>
      <c r="Q41" s="110">
        <v>6.807572740892291</v>
      </c>
      <c r="R41" s="110">
        <v>6.3163266133784903</v>
      </c>
      <c r="S41" s="110">
        <v>3.998157464546932</v>
      </c>
      <c r="T41" s="110">
        <v>8.2910316637870718</v>
      </c>
      <c r="U41" s="110">
        <v>7.2314005498769438</v>
      </c>
      <c r="V41" s="110">
        <v>6.4386737056897019</v>
      </c>
      <c r="W41" s="110">
        <v>7.4417290706884742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290.41177622460162</v>
      </c>
      <c r="H43" s="118">
        <f t="shared" si="14"/>
        <v>211.31441622482805</v>
      </c>
      <c r="I43" s="118">
        <f t="shared" si="14"/>
        <v>155.64321498634393</v>
      </c>
      <c r="J43" s="118">
        <f t="shared" si="14"/>
        <v>181.82980095034324</v>
      </c>
      <c r="K43" s="118">
        <f t="shared" si="14"/>
        <v>169.30735383786364</v>
      </c>
      <c r="L43" s="118">
        <f t="shared" si="14"/>
        <v>235.21617768286072</v>
      </c>
      <c r="M43" s="118">
        <f t="shared" si="14"/>
        <v>208.01979576961949</v>
      </c>
      <c r="N43" s="118">
        <f t="shared" si="14"/>
        <v>259.74855364268291</v>
      </c>
      <c r="O43" s="118">
        <f t="shared" si="14"/>
        <v>195.79879176588656</v>
      </c>
      <c r="P43" s="118">
        <f t="shared" si="14"/>
        <v>196.70445535305583</v>
      </c>
      <c r="Q43" s="118">
        <f t="shared" si="14"/>
        <v>147.2616188924716</v>
      </c>
      <c r="R43" s="118">
        <f t="shared" ref="R43:V43" si="15">R44+R47+R49+R58</f>
        <v>180.37519576522314</v>
      </c>
      <c r="S43" s="118">
        <f t="shared" si="15"/>
        <v>194.79961687198508</v>
      </c>
      <c r="T43" s="118">
        <f t="shared" si="15"/>
        <v>198.27184491149737</v>
      </c>
      <c r="U43" s="118">
        <f t="shared" si="15"/>
        <v>179.21187650155886</v>
      </c>
      <c r="V43" s="118">
        <f t="shared" si="15"/>
        <v>177.56487659737115</v>
      </c>
      <c r="W43" s="118">
        <f t="shared" ref="W43" si="16">W44+W47+W49+W58</f>
        <v>200.01307972297306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263.6243999581406</v>
      </c>
      <c r="H44" s="123">
        <f t="shared" si="17"/>
        <v>186.8638172118732</v>
      </c>
      <c r="I44" s="123">
        <f t="shared" si="17"/>
        <v>134.94541922826087</v>
      </c>
      <c r="J44" s="123">
        <f t="shared" si="17"/>
        <v>158.16077524130179</v>
      </c>
      <c r="K44" s="123">
        <f t="shared" si="17"/>
        <v>146.67060811860563</v>
      </c>
      <c r="L44" s="123">
        <f t="shared" si="17"/>
        <v>210.69577623824969</v>
      </c>
      <c r="M44" s="123">
        <f t="shared" si="17"/>
        <v>182.68757364163952</v>
      </c>
      <c r="N44" s="123">
        <f t="shared" si="17"/>
        <v>230.90877564193968</v>
      </c>
      <c r="O44" s="123">
        <f t="shared" si="17"/>
        <v>173.12535032732609</v>
      </c>
      <c r="P44" s="123">
        <f t="shared" si="17"/>
        <v>173.53371279741893</v>
      </c>
      <c r="Q44" s="123">
        <f t="shared" si="17"/>
        <v>129.3733974206763</v>
      </c>
      <c r="R44" s="123">
        <f t="shared" ref="R44:V44" si="18">SUM(R45:R46)</f>
        <v>160.16322430181737</v>
      </c>
      <c r="S44" s="123">
        <f t="shared" si="18"/>
        <v>174.32758851335237</v>
      </c>
      <c r="T44" s="123">
        <f t="shared" si="18"/>
        <v>177.08646748470056</v>
      </c>
      <c r="U44" s="123">
        <f t="shared" si="18"/>
        <v>159.0587286049016</v>
      </c>
      <c r="V44" s="123">
        <f t="shared" si="18"/>
        <v>158.7500099556492</v>
      </c>
      <c r="W44" s="123">
        <f t="shared" ref="W44" si="19">SUM(W45:W46)</f>
        <v>175.79645407234534</v>
      </c>
      <c r="DA44" s="130" t="s">
        <v>2786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260.64741455513052</v>
      </c>
      <c r="H45" s="99">
        <v>184.76891409175019</v>
      </c>
      <c r="I45" s="99">
        <v>133.45424712264401</v>
      </c>
      <c r="J45" s="99">
        <v>156.41335406377868</v>
      </c>
      <c r="K45" s="99">
        <v>145.05518179766955</v>
      </c>
      <c r="L45" s="99">
        <v>208.39358361934896</v>
      </c>
      <c r="M45" s="99">
        <v>180.69127597984047</v>
      </c>
      <c r="N45" s="99">
        <v>228.38428253536625</v>
      </c>
      <c r="O45" s="99">
        <v>171.23140428306439</v>
      </c>
      <c r="P45" s="99">
        <v>171.64401677436871</v>
      </c>
      <c r="Q45" s="99">
        <v>127.96991683205709</v>
      </c>
      <c r="R45" s="99">
        <v>158.39948126022804</v>
      </c>
      <c r="S45" s="99">
        <v>172.38242033892561</v>
      </c>
      <c r="T45" s="99">
        <v>175.07750945519203</v>
      </c>
      <c r="U45" s="99">
        <v>157.23691155383744</v>
      </c>
      <c r="V45" s="99">
        <v>156.93716188564923</v>
      </c>
      <c r="W45" s="99">
        <v>173.79169391733456</v>
      </c>
      <c r="DA45" s="63" t="s">
        <v>2787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2.9769854030100813</v>
      </c>
      <c r="H46" s="99">
        <v>2.0949031201230151</v>
      </c>
      <c r="I46" s="99">
        <v>1.4911721056168699</v>
      </c>
      <c r="J46" s="99">
        <v>1.7474211775230957</v>
      </c>
      <c r="K46" s="99">
        <v>1.6154263209360782</v>
      </c>
      <c r="L46" s="99">
        <v>2.3021926189007469</v>
      </c>
      <c r="M46" s="99">
        <v>1.9962976617990444</v>
      </c>
      <c r="N46" s="99">
        <v>2.5244931065734386</v>
      </c>
      <c r="O46" s="99">
        <v>1.893946044261694</v>
      </c>
      <c r="P46" s="99">
        <v>1.8896960230502131</v>
      </c>
      <c r="Q46" s="99">
        <v>1.4034805886192048</v>
      </c>
      <c r="R46" s="99">
        <v>1.7637430415893243</v>
      </c>
      <c r="S46" s="99">
        <v>1.9451681744267419</v>
      </c>
      <c r="T46" s="99">
        <v>2.0089580295085292</v>
      </c>
      <c r="U46" s="99">
        <v>1.82181705106416</v>
      </c>
      <c r="V46" s="99">
        <v>1.8128480699999845</v>
      </c>
      <c r="W46" s="99">
        <v>2.0047601550107745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2.722824316974438E-3</v>
      </c>
      <c r="H47" s="123">
        <f t="shared" si="20"/>
        <v>1.0448549403084831E-2</v>
      </c>
      <c r="I47" s="123">
        <f t="shared" si="20"/>
        <v>1.0959541368132587E-2</v>
      </c>
      <c r="J47" s="123">
        <f t="shared" si="20"/>
        <v>9.8762440169038544E-3</v>
      </c>
      <c r="K47" s="123">
        <f t="shared" si="20"/>
        <v>1.0517703162289923E-2</v>
      </c>
      <c r="L47" s="123">
        <f t="shared" si="20"/>
        <v>2.7351821005516357E-2</v>
      </c>
      <c r="M47" s="123">
        <f t="shared" si="20"/>
        <v>1.0808421250084488E-2</v>
      </c>
      <c r="N47" s="123">
        <f t="shared" si="20"/>
        <v>1.7943196508203973E-2</v>
      </c>
      <c r="O47" s="123">
        <f t="shared" si="20"/>
        <v>1.2988258445773219E-2</v>
      </c>
      <c r="P47" s="123">
        <f t="shared" si="20"/>
        <v>1.97936846457148E-2</v>
      </c>
      <c r="Q47" s="123">
        <f t="shared" si="20"/>
        <v>1.5294875429430047E-2</v>
      </c>
      <c r="R47" s="123">
        <f t="shared" si="20"/>
        <v>1.1292062123852266E-2</v>
      </c>
      <c r="S47" s="123">
        <f t="shared" si="20"/>
        <v>9.7650021371497205E-3</v>
      </c>
      <c r="T47" s="123">
        <f t="shared" si="20"/>
        <v>1.2518762004878366E-2</v>
      </c>
      <c r="U47" s="123">
        <f t="shared" si="20"/>
        <v>1.0733411171593325E-2</v>
      </c>
      <c r="V47" s="123">
        <f t="shared" si="20"/>
        <v>9.3244651632573509E-3</v>
      </c>
      <c r="W47" s="123">
        <f t="shared" si="20"/>
        <v>1.8005761505211958E-2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2.722824316974438E-3</v>
      </c>
      <c r="H48" s="99">
        <f>RES_hhdet_fech!H48/RES_summary!H$19</f>
        <v>1.0448549403084831E-2</v>
      </c>
      <c r="I48" s="99">
        <f>RES_hhdet_fech!I48/RES_summary!I$19</f>
        <v>1.0959541368132587E-2</v>
      </c>
      <c r="J48" s="99">
        <f>RES_hhdet_fech!J48/RES_summary!J$19</f>
        <v>9.8762440169038544E-3</v>
      </c>
      <c r="K48" s="99">
        <f>RES_hhdet_fech!K48/RES_summary!K$19</f>
        <v>1.0517703162289923E-2</v>
      </c>
      <c r="L48" s="99">
        <f>RES_hhdet_fech!L48/RES_summary!L$19</f>
        <v>2.7351821005516357E-2</v>
      </c>
      <c r="M48" s="99">
        <f>RES_hhdet_fech!M48/RES_summary!M$19</f>
        <v>1.0808421250084488E-2</v>
      </c>
      <c r="N48" s="99">
        <f>RES_hhdet_fech!N48/RES_summary!N$19</f>
        <v>1.7943196508203973E-2</v>
      </c>
      <c r="O48" s="99">
        <f>RES_hhdet_fech!O48/RES_summary!O$19</f>
        <v>1.2988258445773219E-2</v>
      </c>
      <c r="P48" s="99">
        <f>RES_hhdet_fech!P48/RES_summary!P$19</f>
        <v>1.97936846457148E-2</v>
      </c>
      <c r="Q48" s="99">
        <f>RES_hhdet_fech!Q48/RES_summary!Q$19</f>
        <v>1.5294875429430047E-2</v>
      </c>
      <c r="R48" s="99">
        <f>RES_hhdet_fech!R48/RES_summary!R$19</f>
        <v>1.1292062123852266E-2</v>
      </c>
      <c r="S48" s="99">
        <f>RES_hhdet_fech!S48/RES_summary!S$19</f>
        <v>9.7650021371497205E-3</v>
      </c>
      <c r="T48" s="99">
        <f>RES_hhdet_fech!T48/RES_summary!T$19</f>
        <v>1.2518762004878366E-2</v>
      </c>
      <c r="U48" s="99">
        <f>RES_hhdet_fech!U48/RES_summary!U$19</f>
        <v>1.0733411171593325E-2</v>
      </c>
      <c r="V48" s="99">
        <f>RES_hhdet_fech!V48/RES_summary!V$19</f>
        <v>9.3244651632573509E-3</v>
      </c>
      <c r="W48" s="99">
        <f>RES_hhdet_fech!W48/RES_summary!W$19</f>
        <v>1.8005761505211958E-2</v>
      </c>
      <c r="DA48" s="63" t="s">
        <v>2790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15.711460941328562</v>
      </c>
      <c r="H49" s="123">
        <v>11.90665543635704</v>
      </c>
      <c r="I49" s="123">
        <v>8.3642166856450988</v>
      </c>
      <c r="J49" s="123">
        <v>10.693944638173495</v>
      </c>
      <c r="K49" s="123">
        <v>9.9868209763224325</v>
      </c>
      <c r="L49" s="123">
        <v>12.958921324810937</v>
      </c>
      <c r="M49" s="123">
        <v>12.484821589451016</v>
      </c>
      <c r="N49" s="123">
        <v>16.017483895075774</v>
      </c>
      <c r="O49" s="123">
        <v>11.858906429603394</v>
      </c>
      <c r="P49" s="123">
        <v>13.040536525577435</v>
      </c>
      <c r="Q49" s="123">
        <v>9.9022391136457735</v>
      </c>
      <c r="R49" s="123">
        <v>12.049386543700789</v>
      </c>
      <c r="S49" s="123">
        <v>12.648884829115838</v>
      </c>
      <c r="T49" s="123">
        <v>12.181865346119281</v>
      </c>
      <c r="U49" s="123">
        <v>10.735432385876662</v>
      </c>
      <c r="V49" s="123">
        <v>10.3274374857113</v>
      </c>
      <c r="W49" s="123">
        <v>15.86706630907068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15.902523625845967</v>
      </c>
      <c r="H50" s="99">
        <v>11.891041118187276</v>
      </c>
      <c r="I50" s="99">
        <v>8.2951757518137867</v>
      </c>
      <c r="J50" s="99">
        <v>10.632302848653731</v>
      </c>
      <c r="K50" s="99">
        <v>9.8742570781268899</v>
      </c>
      <c r="L50" s="99">
        <v>13.055778913782836</v>
      </c>
      <c r="M50" s="99">
        <v>12.508882801518885</v>
      </c>
      <c r="N50" s="99">
        <v>16.152666524467175</v>
      </c>
      <c r="O50" s="99">
        <v>11.890867797716828</v>
      </c>
      <c r="P50" s="99">
        <v>13.07133047307334</v>
      </c>
      <c r="Q50" s="99">
        <v>9.8382552328908695</v>
      </c>
      <c r="R50" s="99">
        <v>12.059336390723915</v>
      </c>
      <c r="S50" s="99">
        <v>12.690700013584012</v>
      </c>
      <c r="T50" s="99">
        <v>12.214308810345772</v>
      </c>
      <c r="U50" s="99">
        <v>10.753868426383825</v>
      </c>
      <c r="V50" s="99">
        <v>10.335300179430675</v>
      </c>
      <c r="W50" s="99">
        <v>15.88047522967833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10.313940103711872</v>
      </c>
      <c r="H54" s="102">
        <v>12.316097557253061</v>
      </c>
      <c r="I54" s="102">
        <v>10.177231608055356</v>
      </c>
      <c r="J54" s="102">
        <v>12.334507445994591</v>
      </c>
      <c r="K54" s="102">
        <v>13.021782443579516</v>
      </c>
      <c r="L54" s="102">
        <v>10.319665707942871</v>
      </c>
      <c r="M54" s="102">
        <v>11.827812018202131</v>
      </c>
      <c r="N54" s="102">
        <v>12.538289343831782</v>
      </c>
      <c r="O54" s="102">
        <v>10.985474756453035</v>
      </c>
      <c r="P54" s="102">
        <v>12.199501829682809</v>
      </c>
      <c r="Q54" s="102">
        <v>11.668974513709793</v>
      </c>
      <c r="R54" s="102">
        <v>11.769255479917396</v>
      </c>
      <c r="S54" s="102">
        <v>11.454586938608037</v>
      </c>
      <c r="T54" s="102">
        <v>11.241295856324326</v>
      </c>
      <c r="U54" s="102">
        <v>10.18680033072634</v>
      </c>
      <c r="V54" s="102">
        <v>10.077633154002037</v>
      </c>
      <c r="W54" s="102">
        <v>15.423817931962747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11.07319250081556</v>
      </c>
      <c r="H58" s="123">
        <v>12.533495027194741</v>
      </c>
      <c r="I58" s="123">
        <v>12.322619531069851</v>
      </c>
      <c r="J58" s="123">
        <v>12.965204826851044</v>
      </c>
      <c r="K58" s="123">
        <v>12.639407039773285</v>
      </c>
      <c r="L58" s="123">
        <v>11.534128298794569</v>
      </c>
      <c r="M58" s="123">
        <v>12.836592117278858</v>
      </c>
      <c r="N58" s="123">
        <v>12.804350909159247</v>
      </c>
      <c r="O58" s="123">
        <v>10.801546750511312</v>
      </c>
      <c r="P58" s="123">
        <v>10.110412345413744</v>
      </c>
      <c r="Q58" s="123">
        <v>7.97068748272011</v>
      </c>
      <c r="R58" s="123">
        <v>8.151292857581133</v>
      </c>
      <c r="S58" s="123">
        <v>7.8133785273797063</v>
      </c>
      <c r="T58" s="123">
        <v>8.9909933186726576</v>
      </c>
      <c r="U58" s="123">
        <v>9.406982099608987</v>
      </c>
      <c r="V58" s="123">
        <v>8.4781046908474007</v>
      </c>
      <c r="W58" s="123">
        <v>8.3315535800518212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13.765991062845483</v>
      </c>
      <c r="H59" s="99">
        <v>14.873655589924187</v>
      </c>
      <c r="I59" s="99">
        <v>12.567820655608182</v>
      </c>
      <c r="J59" s="99">
        <v>13.412025071185957</v>
      </c>
      <c r="K59" s="99">
        <v>13.30139684091662</v>
      </c>
      <c r="L59" s="99">
        <v>13.109039140067335</v>
      </c>
      <c r="M59" s="99">
        <v>14.171391496726715</v>
      </c>
      <c r="N59" s="99">
        <v>14.199290207566264</v>
      </c>
      <c r="O59" s="99">
        <v>11.755091007233615</v>
      </c>
      <c r="P59" s="99">
        <v>10.796116518703755</v>
      </c>
      <c r="Q59" s="99">
        <v>8.7062675900247406</v>
      </c>
      <c r="R59" s="99">
        <v>9.2320105353224697</v>
      </c>
      <c r="S59" s="99">
        <v>9.9034142863602916</v>
      </c>
      <c r="T59" s="99">
        <v>9.4088218709087226</v>
      </c>
      <c r="U59" s="99">
        <v>10.745617003813296</v>
      </c>
      <c r="V59" s="99">
        <v>10.005709894457972</v>
      </c>
      <c r="W59" s="99">
        <v>9.1538945702025902</v>
      </c>
      <c r="DA59" s="63" t="s">
        <v>2801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8.5440446801244754</v>
      </c>
      <c r="H60" s="110">
        <v>10.843150578544828</v>
      </c>
      <c r="I60" s="110">
        <v>12.204944289977625</v>
      </c>
      <c r="J60" s="110">
        <v>12.79359995040358</v>
      </c>
      <c r="K60" s="110">
        <v>11.998942493357953</v>
      </c>
      <c r="L60" s="110">
        <v>8.8385395763277046</v>
      </c>
      <c r="M60" s="110">
        <v>10.23158042513062</v>
      </c>
      <c r="N60" s="110">
        <v>10.399353973890372</v>
      </c>
      <c r="O60" s="110">
        <v>9.3260751210289161</v>
      </c>
      <c r="P60" s="110">
        <v>9.1351886322901734</v>
      </c>
      <c r="Q60" s="110">
        <v>6.7688876531611086</v>
      </c>
      <c r="R60" s="110">
        <v>6.2571229713147183</v>
      </c>
      <c r="S60" s="110">
        <v>3.9491481761060796</v>
      </c>
      <c r="T60" s="110">
        <v>8.1697866843783657</v>
      </c>
      <c r="U60" s="110">
        <v>7.168361016871847</v>
      </c>
      <c r="V60" s="110">
        <v>6.440542260512232</v>
      </c>
      <c r="W60" s="110">
        <v>7.448086993761919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199.95901347516781</v>
      </c>
      <c r="C62" s="118">
        <f t="shared" si="21"/>
        <v>207.41920099576797</v>
      </c>
      <c r="D62" s="118">
        <f t="shared" si="21"/>
        <v>206.87328886455472</v>
      </c>
      <c r="E62" s="118">
        <f t="shared" si="21"/>
        <v>211.20260727939717</v>
      </c>
      <c r="F62" s="118">
        <f t="shared" si="21"/>
        <v>217.18803312992819</v>
      </c>
      <c r="G62" s="118">
        <f t="shared" si="21"/>
        <v>219.00718374429911</v>
      </c>
      <c r="H62" s="118">
        <f t="shared" si="21"/>
        <v>221.76050990622232</v>
      </c>
      <c r="I62" s="118">
        <f t="shared" si="21"/>
        <v>225.10766136661027</v>
      </c>
      <c r="J62" s="118">
        <f t="shared" si="21"/>
        <v>217.67757242450793</v>
      </c>
      <c r="K62" s="118">
        <f t="shared" si="21"/>
        <v>213.5514766239861</v>
      </c>
      <c r="L62" s="118">
        <f t="shared" si="21"/>
        <v>229.92803421035626</v>
      </c>
      <c r="M62" s="118">
        <f t="shared" si="21"/>
        <v>215.10117067469957</v>
      </c>
      <c r="N62" s="118">
        <f t="shared" si="21"/>
        <v>207.01928978607424</v>
      </c>
      <c r="O62" s="118">
        <f t="shared" si="21"/>
        <v>189.07448008501851</v>
      </c>
      <c r="P62" s="118">
        <f t="shared" si="21"/>
        <v>177.45965320337956</v>
      </c>
      <c r="Q62" s="118">
        <f t="shared" si="21"/>
        <v>167.84601850788815</v>
      </c>
      <c r="R62" s="118">
        <f t="shared" ref="R62:V62" si="22">R63+R66+R68+R77</f>
        <v>180.92810827045255</v>
      </c>
      <c r="S62" s="118">
        <f t="shared" si="22"/>
        <v>178.02376090569734</v>
      </c>
      <c r="T62" s="118">
        <f t="shared" si="22"/>
        <v>179.15699549621004</v>
      </c>
      <c r="U62" s="118">
        <f t="shared" si="22"/>
        <v>163.88029693601555</v>
      </c>
      <c r="V62" s="118">
        <f t="shared" si="22"/>
        <v>164.14598884317979</v>
      </c>
      <c r="W62" s="118">
        <f t="shared" ref="W62" si="23">W63+W66+W68+W77</f>
        <v>192.04330398405483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177.35052304408956</v>
      </c>
      <c r="C63" s="123">
        <f t="shared" si="24"/>
        <v>184.34914070592239</v>
      </c>
      <c r="D63" s="123">
        <f t="shared" si="24"/>
        <v>185.80063900581698</v>
      </c>
      <c r="E63" s="123">
        <f t="shared" si="24"/>
        <v>188.60827848249966</v>
      </c>
      <c r="F63" s="123">
        <f t="shared" si="24"/>
        <v>191.77182294183689</v>
      </c>
      <c r="G63" s="123">
        <f t="shared" si="24"/>
        <v>193.35180532529068</v>
      </c>
      <c r="H63" s="123">
        <f t="shared" si="24"/>
        <v>194.60509243122834</v>
      </c>
      <c r="I63" s="123">
        <f t="shared" si="24"/>
        <v>197.66465287846583</v>
      </c>
      <c r="J63" s="123">
        <f t="shared" si="24"/>
        <v>188.9708235399452</v>
      </c>
      <c r="K63" s="123">
        <f t="shared" si="24"/>
        <v>186.14713240543938</v>
      </c>
      <c r="L63" s="123">
        <f t="shared" si="24"/>
        <v>203.6248676811864</v>
      </c>
      <c r="M63" s="123">
        <f t="shared" si="24"/>
        <v>187.53589449832748</v>
      </c>
      <c r="N63" s="123">
        <f t="shared" si="24"/>
        <v>180.16264791003556</v>
      </c>
      <c r="O63" s="123">
        <f t="shared" si="24"/>
        <v>165.42364226515301</v>
      </c>
      <c r="P63" s="123">
        <f t="shared" si="24"/>
        <v>154.21727672927656</v>
      </c>
      <c r="Q63" s="123">
        <f t="shared" si="24"/>
        <v>147.33100442562557</v>
      </c>
      <c r="R63" s="123">
        <f t="shared" ref="R63:V63" si="25">SUM(R64:R65)</f>
        <v>159.15296345571466</v>
      </c>
      <c r="S63" s="123">
        <f t="shared" si="25"/>
        <v>157.69356006752614</v>
      </c>
      <c r="T63" s="123">
        <f t="shared" si="25"/>
        <v>157.86118255068124</v>
      </c>
      <c r="U63" s="123">
        <f t="shared" si="25"/>
        <v>143.93080688088136</v>
      </c>
      <c r="V63" s="123">
        <f t="shared" si="25"/>
        <v>145.05496579784369</v>
      </c>
      <c r="W63" s="123">
        <f t="shared" ref="W63" si="26">SUM(W64:W65)</f>
        <v>166.45578585766287</v>
      </c>
      <c r="DA63" s="130" t="s">
        <v>2804</v>
      </c>
    </row>
    <row r="64" spans="1:105" ht="12" customHeight="1" x14ac:dyDescent="0.25">
      <c r="A64" s="97" t="s">
        <v>217</v>
      </c>
      <c r="B64" s="99">
        <v>175.47000080054346</v>
      </c>
      <c r="C64" s="99">
        <v>182.40744930982973</v>
      </c>
      <c r="D64" s="99">
        <v>183.84998336166609</v>
      </c>
      <c r="E64" s="99">
        <v>186.62588758381943</v>
      </c>
      <c r="F64" s="99">
        <v>189.74252652291344</v>
      </c>
      <c r="G64" s="99">
        <v>191.29204154381026</v>
      </c>
      <c r="H64" s="99">
        <v>192.51149841208198</v>
      </c>
      <c r="I64" s="99">
        <v>195.53407906834437</v>
      </c>
      <c r="J64" s="99">
        <v>186.9133502965251</v>
      </c>
      <c r="K64" s="99">
        <v>184.10531138968261</v>
      </c>
      <c r="L64" s="99">
        <v>201.3850953185098</v>
      </c>
      <c r="M64" s="99">
        <v>185.44899591248239</v>
      </c>
      <c r="N64" s="99">
        <v>178.12781110717947</v>
      </c>
      <c r="O64" s="99">
        <v>163.52218248089071</v>
      </c>
      <c r="P64" s="99">
        <v>152.44909433196915</v>
      </c>
      <c r="Q64" s="99">
        <v>145.63412848362981</v>
      </c>
      <c r="R64" s="99">
        <v>157.30330952213848</v>
      </c>
      <c r="S64" s="99">
        <v>155.83872038234597</v>
      </c>
      <c r="T64" s="99">
        <v>155.96412704440462</v>
      </c>
      <c r="U64" s="99">
        <v>142.16656750479339</v>
      </c>
      <c r="V64" s="99">
        <v>143.26485378836725</v>
      </c>
      <c r="W64" s="99">
        <v>164.39167111771152</v>
      </c>
      <c r="DA64" s="63" t="s">
        <v>2805</v>
      </c>
    </row>
    <row r="65" spans="1:105" ht="12" customHeight="1" x14ac:dyDescent="0.25">
      <c r="A65" s="97" t="s">
        <v>53</v>
      </c>
      <c r="B65" s="99">
        <v>1.8805222435461078</v>
      </c>
      <c r="C65" s="99">
        <v>1.9416913960926607</v>
      </c>
      <c r="D65" s="99">
        <v>1.9506556441508922</v>
      </c>
      <c r="E65" s="99">
        <v>1.9823908986802325</v>
      </c>
      <c r="F65" s="99">
        <v>2.0292964189234608</v>
      </c>
      <c r="G65" s="99">
        <v>2.0597637814804353</v>
      </c>
      <c r="H65" s="99">
        <v>2.0935940191463529</v>
      </c>
      <c r="I65" s="99">
        <v>2.1305738101214478</v>
      </c>
      <c r="J65" s="99">
        <v>2.0574732434200969</v>
      </c>
      <c r="K65" s="99">
        <v>2.0418210157567644</v>
      </c>
      <c r="L65" s="99">
        <v>2.2397723626766175</v>
      </c>
      <c r="M65" s="99">
        <v>2.0868985858450908</v>
      </c>
      <c r="N65" s="99">
        <v>2.0348368028561055</v>
      </c>
      <c r="O65" s="99">
        <v>1.9014597842622962</v>
      </c>
      <c r="P65" s="99">
        <v>1.7681823973074249</v>
      </c>
      <c r="Q65" s="99">
        <v>1.6968759419957526</v>
      </c>
      <c r="R65" s="99">
        <v>1.8496539335761653</v>
      </c>
      <c r="S65" s="99">
        <v>1.8548396851801703</v>
      </c>
      <c r="T65" s="99">
        <v>1.897055506276609</v>
      </c>
      <c r="U65" s="99">
        <v>1.7642393760879846</v>
      </c>
      <c r="V65" s="99">
        <v>1.7901120094764564</v>
      </c>
      <c r="W65" s="99">
        <v>2.0641147399513424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1.5843268769066409E-4</v>
      </c>
      <c r="C66" s="123">
        <f t="shared" si="27"/>
        <v>1.9348274473599165E-4</v>
      </c>
      <c r="D66" s="123">
        <f t="shared" si="27"/>
        <v>2.3539042428576395E-4</v>
      </c>
      <c r="E66" s="123">
        <f t="shared" si="27"/>
        <v>4.7280636368614878E-4</v>
      </c>
      <c r="F66" s="123">
        <f t="shared" si="27"/>
        <v>9.4481798852207326E-4</v>
      </c>
      <c r="G66" s="123">
        <f t="shared" si="27"/>
        <v>1.8195418897114686E-3</v>
      </c>
      <c r="H66" s="123">
        <f t="shared" si="27"/>
        <v>4.7986876812758277E-3</v>
      </c>
      <c r="I66" s="123">
        <f t="shared" si="27"/>
        <v>4.9766553603548813E-3</v>
      </c>
      <c r="J66" s="123">
        <f t="shared" si="27"/>
        <v>5.6572596408932477E-3</v>
      </c>
      <c r="K66" s="123">
        <f t="shared" si="27"/>
        <v>6.7463340596729199E-3</v>
      </c>
      <c r="L66" s="123">
        <f t="shared" si="27"/>
        <v>1.9524658456999716E-2</v>
      </c>
      <c r="M66" s="123">
        <f t="shared" si="27"/>
        <v>8.2182363042701961E-3</v>
      </c>
      <c r="N66" s="123">
        <f t="shared" si="27"/>
        <v>1.3064102735000731E-2</v>
      </c>
      <c r="O66" s="123">
        <f t="shared" si="27"/>
        <v>8.770114647789146E-3</v>
      </c>
      <c r="P66" s="123">
        <f t="shared" si="27"/>
        <v>1.3014568316361318E-2</v>
      </c>
      <c r="Q66" s="123">
        <f t="shared" si="27"/>
        <v>1.0329512881179018E-2</v>
      </c>
      <c r="R66" s="123">
        <f t="shared" si="27"/>
        <v>9.1778782730870517E-3</v>
      </c>
      <c r="S66" s="123">
        <f t="shared" si="27"/>
        <v>9.2960916448648415E-3</v>
      </c>
      <c r="T66" s="123">
        <f t="shared" si="27"/>
        <v>1.2831205421954085E-2</v>
      </c>
      <c r="U66" s="123">
        <f t="shared" si="27"/>
        <v>1.116700761238654E-2</v>
      </c>
      <c r="V66" s="123">
        <f t="shared" si="27"/>
        <v>9.6041130430885822E-3</v>
      </c>
      <c r="W66" s="123">
        <f t="shared" si="27"/>
        <v>1.8499088680489183E-2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1.5843268769066409E-4</v>
      </c>
      <c r="C67" s="99">
        <f>RES_hhdet_fech!C67/RES_summary!C$19</f>
        <v>1.9348274473599165E-4</v>
      </c>
      <c r="D67" s="99">
        <f>RES_hhdet_fech!D67/RES_summary!D$19</f>
        <v>2.3539042428576395E-4</v>
      </c>
      <c r="E67" s="99">
        <f>RES_hhdet_fech!E67/RES_summary!E$19</f>
        <v>4.7280636368614878E-4</v>
      </c>
      <c r="F67" s="99">
        <f>RES_hhdet_fech!F67/RES_summary!F$19</f>
        <v>9.4481798852207326E-4</v>
      </c>
      <c r="G67" s="99">
        <f>RES_hhdet_fech!G67/RES_summary!G$19</f>
        <v>1.8195418897114686E-3</v>
      </c>
      <c r="H67" s="99">
        <f>RES_hhdet_fech!H67/RES_summary!H$19</f>
        <v>4.7986876812758277E-3</v>
      </c>
      <c r="I67" s="99">
        <f>RES_hhdet_fech!I67/RES_summary!I$19</f>
        <v>4.9766553603548813E-3</v>
      </c>
      <c r="J67" s="99">
        <f>RES_hhdet_fech!J67/RES_summary!J$19</f>
        <v>5.6572596408932477E-3</v>
      </c>
      <c r="K67" s="99">
        <f>RES_hhdet_fech!K67/RES_summary!K$19</f>
        <v>6.7463340596729199E-3</v>
      </c>
      <c r="L67" s="99">
        <f>RES_hhdet_fech!L67/RES_summary!L$19</f>
        <v>1.9524658456999716E-2</v>
      </c>
      <c r="M67" s="99">
        <f>RES_hhdet_fech!M67/RES_summary!M$19</f>
        <v>8.2182363042701961E-3</v>
      </c>
      <c r="N67" s="99">
        <f>RES_hhdet_fech!N67/RES_summary!N$19</f>
        <v>1.3064102735000731E-2</v>
      </c>
      <c r="O67" s="99">
        <f>RES_hhdet_fech!O67/RES_summary!O$19</f>
        <v>8.770114647789146E-3</v>
      </c>
      <c r="P67" s="99">
        <f>RES_hhdet_fech!P67/RES_summary!P$19</f>
        <v>1.3014568316361318E-2</v>
      </c>
      <c r="Q67" s="99">
        <f>RES_hhdet_fech!Q67/RES_summary!Q$19</f>
        <v>1.0329512881179018E-2</v>
      </c>
      <c r="R67" s="99">
        <f>RES_hhdet_fech!R67/RES_summary!R$19</f>
        <v>9.1778782730870517E-3</v>
      </c>
      <c r="S67" s="99">
        <f>RES_hhdet_fech!S67/RES_summary!S$19</f>
        <v>9.2960916448648415E-3</v>
      </c>
      <c r="T67" s="99">
        <f>RES_hhdet_fech!T67/RES_summary!T$19</f>
        <v>1.2831205421954085E-2</v>
      </c>
      <c r="U67" s="99">
        <f>RES_hhdet_fech!U67/RES_summary!U$19</f>
        <v>1.116700761238654E-2</v>
      </c>
      <c r="V67" s="99">
        <f>RES_hhdet_fech!V67/RES_summary!V$19</f>
        <v>9.6041130430885822E-3</v>
      </c>
      <c r="W67" s="99">
        <f>RES_hhdet_fech!W67/RES_summary!W$19</f>
        <v>1.8499088680489183E-2</v>
      </c>
      <c r="DA67" s="63" t="s">
        <v>2808</v>
      </c>
    </row>
    <row r="68" spans="1:105" ht="12" customHeight="1" x14ac:dyDescent="0.25">
      <c r="A68" s="121" t="s">
        <v>55</v>
      </c>
      <c r="B68" s="123">
        <v>9.4535361291808453</v>
      </c>
      <c r="C68" s="123">
        <v>9.9858835480882497</v>
      </c>
      <c r="D68" s="123">
        <v>9.0665437107110183</v>
      </c>
      <c r="E68" s="123">
        <v>9.9268233450326981</v>
      </c>
      <c r="F68" s="123">
        <v>11.957766957597553</v>
      </c>
      <c r="G68" s="123">
        <v>12.241336942608253</v>
      </c>
      <c r="H68" s="123">
        <v>13.073675939115137</v>
      </c>
      <c r="I68" s="123">
        <v>12.800696189818435</v>
      </c>
      <c r="J68" s="123">
        <v>13.447801877021629</v>
      </c>
      <c r="K68" s="123">
        <v>13.305686500772804</v>
      </c>
      <c r="L68" s="123">
        <v>13.297367074179189</v>
      </c>
      <c r="M68" s="123">
        <v>13.606730936506754</v>
      </c>
      <c r="N68" s="123">
        <v>13.397088230405851</v>
      </c>
      <c r="O68" s="123">
        <v>12.123272122483746</v>
      </c>
      <c r="P68" s="123">
        <v>12.378972262202053</v>
      </c>
      <c r="Q68" s="123">
        <v>11.884091956208096</v>
      </c>
      <c r="R68" s="123">
        <v>12.648653627006389</v>
      </c>
      <c r="S68" s="123">
        <v>12.07451361743815</v>
      </c>
      <c r="T68" s="123">
        <v>11.402351936733581</v>
      </c>
      <c r="U68" s="123">
        <v>10.119901202443188</v>
      </c>
      <c r="V68" s="123">
        <v>9.7582404995167327</v>
      </c>
      <c r="W68" s="123">
        <v>15.412510038115716</v>
      </c>
      <c r="DA68" s="130" t="s">
        <v>2809</v>
      </c>
    </row>
    <row r="69" spans="1:105" ht="12" customHeight="1" x14ac:dyDescent="0.25">
      <c r="A69" s="97" t="s">
        <v>134</v>
      </c>
      <c r="B69" s="99">
        <v>9.5344225288897881</v>
      </c>
      <c r="C69" s="99">
        <v>10.029232797869128</v>
      </c>
      <c r="D69" s="99">
        <v>9.1639552511359028</v>
      </c>
      <c r="E69" s="99">
        <v>10.022243201677711</v>
      </c>
      <c r="F69" s="99">
        <v>12.006553714978635</v>
      </c>
      <c r="G69" s="99">
        <v>12.304685205049136</v>
      </c>
      <c r="H69" s="99">
        <v>13.09760179440857</v>
      </c>
      <c r="I69" s="99">
        <v>12.897757432384232</v>
      </c>
      <c r="J69" s="99">
        <v>13.486344516970254</v>
      </c>
      <c r="K69" s="99">
        <v>13.312450670122532</v>
      </c>
      <c r="L69" s="99">
        <v>13.403498172439937</v>
      </c>
      <c r="M69" s="99">
        <v>13.668216188499592</v>
      </c>
      <c r="N69" s="99">
        <v>13.424535891991633</v>
      </c>
      <c r="O69" s="99">
        <v>12.163444249243982</v>
      </c>
      <c r="P69" s="99">
        <v>12.38685655728035</v>
      </c>
      <c r="Q69" s="99">
        <v>11.894215087824893</v>
      </c>
      <c r="R69" s="99">
        <v>12.676404751069676</v>
      </c>
      <c r="S69" s="99">
        <v>12.091640543448282</v>
      </c>
      <c r="T69" s="99">
        <v>11.403924451073145</v>
      </c>
      <c r="U69" s="99">
        <v>10.115846759989553</v>
      </c>
      <c r="V69" s="99">
        <v>9.7482496085234125</v>
      </c>
      <c r="W69" s="99">
        <v>15.417531482734583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2813</v>
      </c>
    </row>
    <row r="73" spans="1:105" ht="12" customHeight="1" x14ac:dyDescent="0.25">
      <c r="A73" s="106" t="s">
        <v>122</v>
      </c>
      <c r="B73" s="102">
        <v>7.727900109264989</v>
      </c>
      <c r="C73" s="102">
        <v>9.0492734965011721</v>
      </c>
      <c r="D73" s="102">
        <v>6.8188500228797198</v>
      </c>
      <c r="E73" s="102">
        <v>7.5507545022737395</v>
      </c>
      <c r="F73" s="102">
        <v>10.667613810576809</v>
      </c>
      <c r="G73" s="102">
        <v>10.510208619881803</v>
      </c>
      <c r="H73" s="102">
        <v>12.430465593519893</v>
      </c>
      <c r="I73" s="102">
        <v>10.232910954523529</v>
      </c>
      <c r="J73" s="102">
        <v>12.433731153310472</v>
      </c>
      <c r="K73" s="102">
        <v>13.126457927160569</v>
      </c>
      <c r="L73" s="102">
        <v>10.419968162668921</v>
      </c>
      <c r="M73" s="102">
        <v>11.938454951929304</v>
      </c>
      <c r="N73" s="102">
        <v>12.651787966682031</v>
      </c>
      <c r="O73" s="102">
        <v>11.022271104293434</v>
      </c>
      <c r="P73" s="102">
        <v>12.157162773570326</v>
      </c>
      <c r="Q73" s="102">
        <v>11.584869355591493</v>
      </c>
      <c r="R73" s="102">
        <v>11.801454474686215</v>
      </c>
      <c r="S73" s="102">
        <v>11.553439868523846</v>
      </c>
      <c r="T73" s="102">
        <v>11.35558759532069</v>
      </c>
      <c r="U73" s="102">
        <v>10.239657488054505</v>
      </c>
      <c r="V73" s="102">
        <v>10.064956625554231</v>
      </c>
      <c r="W73" s="102">
        <v>15.253791673743677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2817</v>
      </c>
    </row>
    <row r="77" spans="1:105" ht="12" customHeight="1" x14ac:dyDescent="0.25">
      <c r="A77" s="121" t="s">
        <v>54</v>
      </c>
      <c r="B77" s="123">
        <v>13.154795869209721</v>
      </c>
      <c r="C77" s="123">
        <v>13.083983259012557</v>
      </c>
      <c r="D77" s="123">
        <v>12.00587075760245</v>
      </c>
      <c r="E77" s="123">
        <v>12.667032645501127</v>
      </c>
      <c r="F77" s="123">
        <v>13.457498412505242</v>
      </c>
      <c r="G77" s="123">
        <v>13.412221934510445</v>
      </c>
      <c r="H77" s="123">
        <v>14.076942848197572</v>
      </c>
      <c r="I77" s="123">
        <v>14.637335642965628</v>
      </c>
      <c r="J77" s="123">
        <v>15.253289747900233</v>
      </c>
      <c r="K77" s="123">
        <v>14.091911383714271</v>
      </c>
      <c r="L77" s="123">
        <v>12.986274796533685</v>
      </c>
      <c r="M77" s="123">
        <v>13.950327003561087</v>
      </c>
      <c r="N77" s="123">
        <v>13.446489542897829</v>
      </c>
      <c r="O77" s="123">
        <v>11.518795582733951</v>
      </c>
      <c r="P77" s="123">
        <v>10.850389643584615</v>
      </c>
      <c r="Q77" s="123">
        <v>8.6205926131733133</v>
      </c>
      <c r="R77" s="123">
        <v>9.1173133094584511</v>
      </c>
      <c r="S77" s="123">
        <v>8.2463911290881704</v>
      </c>
      <c r="T77" s="123">
        <v>9.8806298033733011</v>
      </c>
      <c r="U77" s="123">
        <v>9.8184218450785892</v>
      </c>
      <c r="V77" s="123">
        <v>9.3231784327762721</v>
      </c>
      <c r="W77" s="123">
        <v>10.15650899959574</v>
      </c>
      <c r="DA77" s="130" t="s">
        <v>2818</v>
      </c>
    </row>
    <row r="78" spans="1:105" ht="12" customHeight="1" x14ac:dyDescent="0.25">
      <c r="A78" s="97" t="s">
        <v>192</v>
      </c>
      <c r="B78" s="99">
        <v>13.285919305078677</v>
      </c>
      <c r="C78" s="99">
        <v>13.140895574080872</v>
      </c>
      <c r="D78" s="99">
        <v>12.224186877007108</v>
      </c>
      <c r="E78" s="99">
        <v>12.806104704941093</v>
      </c>
      <c r="F78" s="99">
        <v>13.509759317657181</v>
      </c>
      <c r="G78" s="99">
        <v>13.526824733424865</v>
      </c>
      <c r="H78" s="99">
        <v>14.151708716052585</v>
      </c>
      <c r="I78" s="99">
        <v>14.696658267051799</v>
      </c>
      <c r="J78" s="99">
        <v>15.316572098005526</v>
      </c>
      <c r="K78" s="99">
        <v>14.149079145752065</v>
      </c>
      <c r="L78" s="99">
        <v>13.104882981075187</v>
      </c>
      <c r="M78" s="99">
        <v>14.060751964274861</v>
      </c>
      <c r="N78" s="99">
        <v>13.539403972519162</v>
      </c>
      <c r="O78" s="99">
        <v>11.586610060250505</v>
      </c>
      <c r="P78" s="99">
        <v>10.90729971369643</v>
      </c>
      <c r="Q78" s="99">
        <v>8.6868372237971894</v>
      </c>
      <c r="R78" s="99">
        <v>9.2184275702099896</v>
      </c>
      <c r="S78" s="99">
        <v>8.3971956298274506</v>
      </c>
      <c r="T78" s="99">
        <v>9.9396792150137561</v>
      </c>
      <c r="U78" s="99">
        <v>9.908046324505019</v>
      </c>
      <c r="V78" s="99">
        <v>9.4139299682783175</v>
      </c>
      <c r="W78" s="99">
        <v>10.237915817811505</v>
      </c>
      <c r="DA78" s="63" t="s">
        <v>2819</v>
      </c>
    </row>
    <row r="79" spans="1:105" ht="12" customHeight="1" x14ac:dyDescent="0.25">
      <c r="A79" s="109" t="s">
        <v>120</v>
      </c>
      <c r="B79" s="110">
        <v>9.6596756078698292</v>
      </c>
      <c r="C79" s="110">
        <v>11.561974164072833</v>
      </c>
      <c r="D79" s="110">
        <v>5.8216289915480735</v>
      </c>
      <c r="E79" s="110">
        <v>8.2694405563479538</v>
      </c>
      <c r="F79" s="110">
        <v>11.517211130219302</v>
      </c>
      <c r="G79" s="110">
        <v>8.6408231318060515</v>
      </c>
      <c r="H79" s="110">
        <v>10.90268640149967</v>
      </c>
      <c r="I79" s="110">
        <v>12.241900346462939</v>
      </c>
      <c r="J79" s="110">
        <v>12.837029518164917</v>
      </c>
      <c r="K79" s="110">
        <v>12.019132471759765</v>
      </c>
      <c r="L79" s="110">
        <v>8.846888824324413</v>
      </c>
      <c r="M79" s="110">
        <v>10.244365736119846</v>
      </c>
      <c r="N79" s="110">
        <v>10.427822925954443</v>
      </c>
      <c r="O79" s="110">
        <v>9.3575449899168692</v>
      </c>
      <c r="P79" s="110">
        <v>9.1478432966606356</v>
      </c>
      <c r="Q79" s="110">
        <v>6.749675165607564</v>
      </c>
      <c r="R79" s="110">
        <v>6.2555543765989849</v>
      </c>
      <c r="S79" s="110">
        <v>3.9546360546853676</v>
      </c>
      <c r="T79" s="110">
        <v>8.19115250504416</v>
      </c>
      <c r="U79" s="110">
        <v>7.2275837350642389</v>
      </c>
      <c r="V79" s="110">
        <v>6.5315547548412107</v>
      </c>
      <c r="W79" s="110">
        <v>7.5447243545088476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223.81189537776049</v>
      </c>
      <c r="C81" s="118">
        <f t="shared" si="28"/>
        <v>233.48197983419195</v>
      </c>
      <c r="D81" s="118">
        <f t="shared" si="28"/>
        <v>233.25272090961516</v>
      </c>
      <c r="E81" s="118">
        <f t="shared" si="28"/>
        <v>236.41654786961868</v>
      </c>
      <c r="F81" s="118">
        <f t="shared" si="28"/>
        <v>239.21899984440961</v>
      </c>
      <c r="G81" s="118">
        <f t="shared" si="28"/>
        <v>241.75506496499099</v>
      </c>
      <c r="H81" s="118">
        <f t="shared" si="28"/>
        <v>248.56096678340978</v>
      </c>
      <c r="I81" s="118">
        <f t="shared" si="28"/>
        <v>236.62128613918227</v>
      </c>
      <c r="J81" s="118">
        <f t="shared" si="28"/>
        <v>234.46511927565308</v>
      </c>
      <c r="K81" s="118">
        <f t="shared" si="28"/>
        <v>235.88584168334549</v>
      </c>
      <c r="L81" s="118">
        <f t="shared" si="28"/>
        <v>222.94742694452955</v>
      </c>
      <c r="M81" s="118">
        <f t="shared" si="28"/>
        <v>218.63735591025971</v>
      </c>
      <c r="N81" s="118">
        <f t="shared" si="28"/>
        <v>214.8074341892507</v>
      </c>
      <c r="O81" s="118">
        <f t="shared" si="28"/>
        <v>199.82016429563816</v>
      </c>
      <c r="P81" s="118">
        <f t="shared" si="28"/>
        <v>187.29372865293664</v>
      </c>
      <c r="Q81" s="118">
        <f t="shared" si="28"/>
        <v>179.85326134190876</v>
      </c>
      <c r="R81" s="118">
        <f t="shared" ref="R81:V81" si="29">R82+R85+R87+R100</f>
        <v>182.37051386462281</v>
      </c>
      <c r="S81" s="118">
        <f t="shared" si="29"/>
        <v>182.28060363619457</v>
      </c>
      <c r="T81" s="118">
        <f t="shared" si="29"/>
        <v>189.90692186556254</v>
      </c>
      <c r="U81" s="118">
        <f t="shared" si="29"/>
        <v>184.68217144384138</v>
      </c>
      <c r="V81" s="118">
        <f t="shared" si="29"/>
        <v>188.63682978132366</v>
      </c>
      <c r="W81" s="118">
        <f t="shared" ref="W81" si="30">W82+W85+W87+W100</f>
        <v>192.62038476300503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200.7811946238981</v>
      </c>
      <c r="C82" s="123">
        <f t="shared" si="31"/>
        <v>210.06905781549207</v>
      </c>
      <c r="D82" s="123">
        <f t="shared" si="31"/>
        <v>211.09797710535472</v>
      </c>
      <c r="E82" s="123">
        <f t="shared" si="31"/>
        <v>213.27531708911533</v>
      </c>
      <c r="F82" s="123">
        <f t="shared" si="31"/>
        <v>214.5012379324703</v>
      </c>
      <c r="G82" s="123">
        <f t="shared" si="31"/>
        <v>216.74490410360627</v>
      </c>
      <c r="H82" s="123">
        <f t="shared" si="31"/>
        <v>221.77741939324991</v>
      </c>
      <c r="I82" s="123">
        <f t="shared" si="31"/>
        <v>211.55370246132827</v>
      </c>
      <c r="J82" s="123">
        <f t="shared" si="31"/>
        <v>207.78722222624251</v>
      </c>
      <c r="K82" s="123">
        <f t="shared" si="31"/>
        <v>209.57446939559642</v>
      </c>
      <c r="L82" s="123">
        <f t="shared" si="31"/>
        <v>199.74948337535108</v>
      </c>
      <c r="M82" s="123">
        <f t="shared" si="31"/>
        <v>193.74843058119015</v>
      </c>
      <c r="N82" s="123">
        <f t="shared" si="31"/>
        <v>189.87976430313356</v>
      </c>
      <c r="O82" s="123">
        <f t="shared" si="31"/>
        <v>177.60525040791896</v>
      </c>
      <c r="P82" s="123">
        <f t="shared" si="31"/>
        <v>165.43609580595216</v>
      </c>
      <c r="Q82" s="123">
        <f t="shared" si="31"/>
        <v>159.94998807009412</v>
      </c>
      <c r="R82" s="123">
        <f t="shared" ref="R82:V82" si="32">SUM(R83:R84)</f>
        <v>162.33158378689578</v>
      </c>
      <c r="S82" s="123">
        <f t="shared" si="32"/>
        <v>162.76090319069061</v>
      </c>
      <c r="T82" s="123">
        <f t="shared" si="32"/>
        <v>169.5294837867942</v>
      </c>
      <c r="U82" s="123">
        <f t="shared" si="32"/>
        <v>164.76815741650677</v>
      </c>
      <c r="V82" s="123">
        <f t="shared" si="32"/>
        <v>169.75765454413505</v>
      </c>
      <c r="W82" s="123">
        <f t="shared" ref="W82" si="33">SUM(W83:W84)</f>
        <v>168.70662111668582</v>
      </c>
      <c r="DA82" s="130" t="s">
        <v>2822</v>
      </c>
    </row>
    <row r="83" spans="1:105" ht="12" customHeight="1" x14ac:dyDescent="0.25">
      <c r="A83" s="97" t="s">
        <v>204</v>
      </c>
      <c r="B83" s="99">
        <v>200.01587993064055</v>
      </c>
      <c r="C83" s="99">
        <v>209.27361509956833</v>
      </c>
      <c r="D83" s="99">
        <v>210.30434847760887</v>
      </c>
      <c r="E83" s="99">
        <v>212.47392068714171</v>
      </c>
      <c r="F83" s="99">
        <v>213.6886708490527</v>
      </c>
      <c r="G83" s="99">
        <v>215.91501443365246</v>
      </c>
      <c r="H83" s="99">
        <v>220.91368845683672</v>
      </c>
      <c r="I83" s="99">
        <v>210.7228616740272</v>
      </c>
      <c r="J83" s="99">
        <v>206.94881783825181</v>
      </c>
      <c r="K83" s="99">
        <v>208.71335290645933</v>
      </c>
      <c r="L83" s="99">
        <v>198.91440138809145</v>
      </c>
      <c r="M83" s="99">
        <v>192.91749416443062</v>
      </c>
      <c r="N83" s="99">
        <v>189.03910717598202</v>
      </c>
      <c r="O83" s="99">
        <v>176.79698753703875</v>
      </c>
      <c r="P83" s="99">
        <v>164.69080712395953</v>
      </c>
      <c r="Q83" s="99">
        <v>159.23712379876491</v>
      </c>
      <c r="R83" s="99">
        <v>161.61547683353902</v>
      </c>
      <c r="S83" s="99">
        <v>162.04485147103728</v>
      </c>
      <c r="T83" s="99">
        <v>168.77487135663526</v>
      </c>
      <c r="U83" s="99">
        <v>164.02430595332453</v>
      </c>
      <c r="V83" s="99">
        <v>168.99012758166387</v>
      </c>
      <c r="W83" s="99">
        <v>167.94007001509615</v>
      </c>
      <c r="DA83" s="63" t="s">
        <v>2823</v>
      </c>
    </row>
    <row r="84" spans="1:105" ht="12" customHeight="1" x14ac:dyDescent="0.25">
      <c r="A84" s="97" t="s">
        <v>53</v>
      </c>
      <c r="B84" s="99">
        <v>0.76531469325756285</v>
      </c>
      <c r="C84" s="99">
        <v>0.79544271592373605</v>
      </c>
      <c r="D84" s="99">
        <v>0.79362862774583431</v>
      </c>
      <c r="E84" s="99">
        <v>0.80139640197362438</v>
      </c>
      <c r="F84" s="99">
        <v>0.81256708341759443</v>
      </c>
      <c r="G84" s="99">
        <v>0.82988966995381097</v>
      </c>
      <c r="H84" s="99">
        <v>0.86373093641318355</v>
      </c>
      <c r="I84" s="99">
        <v>0.83084078730108291</v>
      </c>
      <c r="J84" s="99">
        <v>0.83840438799070316</v>
      </c>
      <c r="K84" s="99">
        <v>0.8611164891371007</v>
      </c>
      <c r="L84" s="99">
        <v>0.83508198725963267</v>
      </c>
      <c r="M84" s="99">
        <v>0.83093641675953556</v>
      </c>
      <c r="N84" s="99">
        <v>0.84065712715153318</v>
      </c>
      <c r="O84" s="99">
        <v>0.80826287088021365</v>
      </c>
      <c r="P84" s="99">
        <v>0.7452886819926331</v>
      </c>
      <c r="Q84" s="99">
        <v>0.71286427132921282</v>
      </c>
      <c r="R84" s="99">
        <v>0.71610695335676378</v>
      </c>
      <c r="S84" s="99">
        <v>0.71605171965333725</v>
      </c>
      <c r="T84" s="99">
        <v>0.7546124301589503</v>
      </c>
      <c r="U84" s="99">
        <v>0.74385146318224171</v>
      </c>
      <c r="V84" s="99">
        <v>0.76752696247118557</v>
      </c>
      <c r="W84" s="99">
        <v>0.76655110158967277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1.5906600984648756E-4</v>
      </c>
      <c r="C85" s="123">
        <f t="shared" si="34"/>
        <v>1.9599182180102289E-4</v>
      </c>
      <c r="D85" s="123">
        <f t="shared" si="34"/>
        <v>2.7173648997174841E-4</v>
      </c>
      <c r="E85" s="123">
        <f t="shared" si="34"/>
        <v>4.3333540616318953E-4</v>
      </c>
      <c r="F85" s="123">
        <f t="shared" si="34"/>
        <v>7.9134191847151432E-4</v>
      </c>
      <c r="G85" s="123">
        <f t="shared" si="34"/>
        <v>1.5158914950647857E-3</v>
      </c>
      <c r="H85" s="123">
        <f t="shared" si="34"/>
        <v>4.1416131735647543E-3</v>
      </c>
      <c r="I85" s="123">
        <f t="shared" si="34"/>
        <v>4.4819588438936835E-3</v>
      </c>
      <c r="J85" s="123">
        <f t="shared" si="34"/>
        <v>5.3942611179143198E-3</v>
      </c>
      <c r="K85" s="123">
        <f t="shared" si="34"/>
        <v>6.7036207882368113E-3</v>
      </c>
      <c r="L85" s="123">
        <f t="shared" si="34"/>
        <v>2.0184330348153656E-2</v>
      </c>
      <c r="M85" s="123">
        <f t="shared" si="34"/>
        <v>8.6467171446829097E-3</v>
      </c>
      <c r="N85" s="123">
        <f t="shared" si="34"/>
        <v>1.4165521231496279E-2</v>
      </c>
      <c r="O85" s="123">
        <f t="shared" si="34"/>
        <v>1.0006569624883678E-2</v>
      </c>
      <c r="P85" s="123">
        <f t="shared" si="34"/>
        <v>1.5647627647067622E-2</v>
      </c>
      <c r="Q85" s="123">
        <f t="shared" si="34"/>
        <v>1.2397649797013219E-2</v>
      </c>
      <c r="R85" s="123">
        <f t="shared" si="34"/>
        <v>9.9301836418162447E-3</v>
      </c>
      <c r="S85" s="123">
        <f t="shared" si="34"/>
        <v>8.969184113023599E-3</v>
      </c>
      <c r="T85" s="123">
        <f t="shared" si="34"/>
        <v>1.093970900671438E-2</v>
      </c>
      <c r="U85" s="123">
        <f t="shared" si="34"/>
        <v>8.7721613019977884E-3</v>
      </c>
      <c r="V85" s="123">
        <f t="shared" si="34"/>
        <v>7.2310221429420386E-3</v>
      </c>
      <c r="W85" s="123">
        <f t="shared" si="34"/>
        <v>1.3495430667088968E-2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1.5906600984648756E-4</v>
      </c>
      <c r="C86" s="99">
        <f>RES_hhdet_fech!C86/RES_summary!C$19</f>
        <v>1.9599182180102289E-4</v>
      </c>
      <c r="D86" s="99">
        <f>RES_hhdet_fech!D86/RES_summary!D$19</f>
        <v>2.7173648997174841E-4</v>
      </c>
      <c r="E86" s="99">
        <f>RES_hhdet_fech!E86/RES_summary!E$19</f>
        <v>4.3333540616318953E-4</v>
      </c>
      <c r="F86" s="99">
        <f>RES_hhdet_fech!F86/RES_summary!F$19</f>
        <v>7.9134191847151432E-4</v>
      </c>
      <c r="G86" s="99">
        <f>RES_hhdet_fech!G86/RES_summary!G$19</f>
        <v>1.5158914950647857E-3</v>
      </c>
      <c r="H86" s="99">
        <f>RES_hhdet_fech!H86/RES_summary!H$19</f>
        <v>4.1416131735647543E-3</v>
      </c>
      <c r="I86" s="99">
        <f>RES_hhdet_fech!I86/RES_summary!I$19</f>
        <v>4.4819588438936835E-3</v>
      </c>
      <c r="J86" s="99">
        <f>RES_hhdet_fech!J86/RES_summary!J$19</f>
        <v>5.3942611179143198E-3</v>
      </c>
      <c r="K86" s="99">
        <f>RES_hhdet_fech!K86/RES_summary!K$19</f>
        <v>6.7036207882368113E-3</v>
      </c>
      <c r="L86" s="99">
        <f>RES_hhdet_fech!L86/RES_summary!L$19</f>
        <v>2.0184330348153656E-2</v>
      </c>
      <c r="M86" s="99">
        <f>RES_hhdet_fech!M86/RES_summary!M$19</f>
        <v>8.6467171446829097E-3</v>
      </c>
      <c r="N86" s="99">
        <f>RES_hhdet_fech!N86/RES_summary!N$19</f>
        <v>1.4165521231496279E-2</v>
      </c>
      <c r="O86" s="99">
        <f>RES_hhdet_fech!O86/RES_summary!O$19</f>
        <v>1.0006569624883678E-2</v>
      </c>
      <c r="P86" s="99">
        <f>RES_hhdet_fech!P86/RES_summary!P$19</f>
        <v>1.5647627647067622E-2</v>
      </c>
      <c r="Q86" s="99">
        <f>RES_hhdet_fech!Q86/RES_summary!Q$19</f>
        <v>1.2397649797013219E-2</v>
      </c>
      <c r="R86" s="99">
        <f>RES_hhdet_fech!R86/RES_summary!R$19</f>
        <v>9.9301836418162447E-3</v>
      </c>
      <c r="S86" s="99">
        <f>RES_hhdet_fech!S86/RES_summary!S$19</f>
        <v>8.969184113023599E-3</v>
      </c>
      <c r="T86" s="99">
        <f>RES_hhdet_fech!T86/RES_summary!T$19</f>
        <v>1.093970900671438E-2</v>
      </c>
      <c r="U86" s="99">
        <f>RES_hhdet_fech!U86/RES_summary!U$19</f>
        <v>8.7721613019977884E-3</v>
      </c>
      <c r="V86" s="99">
        <f>RES_hhdet_fech!V86/RES_summary!V$19</f>
        <v>7.2310221429420386E-3</v>
      </c>
      <c r="W86" s="99">
        <f>RES_hhdet_fech!W86/RES_summary!W$19</f>
        <v>1.3495430667088968E-2</v>
      </c>
      <c r="DA86" s="63" t="s">
        <v>2826</v>
      </c>
    </row>
    <row r="87" spans="1:105" ht="12" customHeight="1" x14ac:dyDescent="0.25">
      <c r="A87" s="121" t="s">
        <v>55</v>
      </c>
      <c r="B87" s="123">
        <v>9.9937668148270618</v>
      </c>
      <c r="C87" s="123">
        <v>10.446232689494837</v>
      </c>
      <c r="D87" s="123">
        <v>9.713392526013088</v>
      </c>
      <c r="E87" s="123">
        <v>10.443082597326923</v>
      </c>
      <c r="F87" s="123">
        <v>12.012706788844181</v>
      </c>
      <c r="G87" s="123">
        <v>12.333226959215045</v>
      </c>
      <c r="H87" s="123">
        <v>13.289660236158269</v>
      </c>
      <c r="I87" s="123">
        <v>12.306604968937656</v>
      </c>
      <c r="J87" s="123">
        <v>13.172599806364346</v>
      </c>
      <c r="K87" s="123">
        <v>13.281957923155382</v>
      </c>
      <c r="L87" s="123">
        <v>11.743695305737765</v>
      </c>
      <c r="M87" s="123">
        <v>12.257788144329957</v>
      </c>
      <c r="N87" s="123">
        <v>12.24169816788184</v>
      </c>
      <c r="O87" s="123">
        <v>11.249549138054324</v>
      </c>
      <c r="P87" s="123">
        <v>11.546711161389178</v>
      </c>
      <c r="Q87" s="123">
        <v>11.398630527372132</v>
      </c>
      <c r="R87" s="123">
        <v>11.533754368924013</v>
      </c>
      <c r="S87" s="123">
        <v>11.385223441103092</v>
      </c>
      <c r="T87" s="123">
        <v>11.161869300839047</v>
      </c>
      <c r="U87" s="123">
        <v>10.459525836466527</v>
      </c>
      <c r="V87" s="123">
        <v>10.113962766894215</v>
      </c>
      <c r="W87" s="123">
        <v>15.00562535644646</v>
      </c>
      <c r="DA87" s="130" t="s">
        <v>2827</v>
      </c>
    </row>
    <row r="88" spans="1:105" ht="12" customHeight="1" x14ac:dyDescent="0.25">
      <c r="A88" s="97" t="s">
        <v>132</v>
      </c>
      <c r="B88" s="99">
        <v>10.73268720551726</v>
      </c>
      <c r="C88" s="99">
        <v>10.899047421896398</v>
      </c>
      <c r="D88" s="99">
        <v>10.631130500574049</v>
      </c>
      <c r="E88" s="99">
        <v>11.533155189621302</v>
      </c>
      <c r="F88" s="99">
        <v>12.723170127407894</v>
      </c>
      <c r="G88" s="99">
        <v>13.441406098617996</v>
      </c>
      <c r="H88" s="99">
        <v>13.882005934702555</v>
      </c>
      <c r="I88" s="99">
        <v>13.613490585122321</v>
      </c>
      <c r="J88" s="99">
        <v>13.650301045660754</v>
      </c>
      <c r="K88" s="99">
        <v>13.352048883045153</v>
      </c>
      <c r="L88" s="99">
        <v>12.408493197900293</v>
      </c>
      <c r="M88" s="99">
        <v>12.380524997555776</v>
      </c>
      <c r="N88" s="99">
        <v>12.071836055798132</v>
      </c>
      <c r="O88" s="99">
        <v>11.346924916004186</v>
      </c>
      <c r="P88" s="99">
        <v>11.294818817154511</v>
      </c>
      <c r="Q88" s="99">
        <v>11.282654248191836</v>
      </c>
      <c r="R88" s="99">
        <v>11.352166295070765</v>
      </c>
      <c r="S88" s="99">
        <v>11.201542958982266</v>
      </c>
      <c r="T88" s="99">
        <v>10.983254847042794</v>
      </c>
      <c r="U88" s="99">
        <v>10.448260933257439</v>
      </c>
      <c r="V88" s="99">
        <v>10.074324761290475</v>
      </c>
      <c r="W88" s="99">
        <v>14.903777172869683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9.0458864089444262</v>
      </c>
      <c r="C92" s="102">
        <v>9.1569103836753101</v>
      </c>
      <c r="D92" s="102">
        <v>9.3587544601833415</v>
      </c>
      <c r="E92" s="102">
        <v>10.157420379900843</v>
      </c>
      <c r="F92" s="102">
        <v>10.513662226432981</v>
      </c>
      <c r="G92" s="102">
        <v>12.082418701770283</v>
      </c>
      <c r="H92" s="102">
        <v>12.736538768007497</v>
      </c>
      <c r="I92" s="102">
        <v>11.474318370692231</v>
      </c>
      <c r="J92" s="102">
        <v>11.893743673197251</v>
      </c>
      <c r="K92" s="102">
        <v>12.464069405456913</v>
      </c>
      <c r="L92" s="102">
        <v>13.07927786411881</v>
      </c>
      <c r="M92" s="102">
        <v>13.976695521733387</v>
      </c>
      <c r="N92" s="102">
        <v>14.131896065165702</v>
      </c>
      <c r="O92" s="102">
        <v>12.851977942837099</v>
      </c>
      <c r="P92" s="102">
        <v>12.608847610006146</v>
      </c>
      <c r="Q92" s="102">
        <v>11.575085771052375</v>
      </c>
      <c r="R92" s="102">
        <v>11.867988322331749</v>
      </c>
      <c r="S92" s="102">
        <v>11.604345063401405</v>
      </c>
      <c r="T92" s="102">
        <v>10.457149982219109</v>
      </c>
      <c r="U92" s="102">
        <v>9.228465110343846</v>
      </c>
      <c r="V92" s="102">
        <v>8.270903028752679</v>
      </c>
      <c r="W92" s="102">
        <v>14.523023278939709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7.727900109264989</v>
      </c>
      <c r="C96" s="102">
        <v>9.0552016563876219</v>
      </c>
      <c r="D96" s="102">
        <v>6.819153863662196</v>
      </c>
      <c r="E96" s="102">
        <v>7.5220054172914894</v>
      </c>
      <c r="F96" s="102">
        <v>10.596863937185665</v>
      </c>
      <c r="G96" s="102">
        <v>10.453620519466583</v>
      </c>
      <c r="H96" s="102">
        <v>12.408754616995848</v>
      </c>
      <c r="I96" s="102">
        <v>10.245127638074889</v>
      </c>
      <c r="J96" s="102">
        <v>12.444338525231032</v>
      </c>
      <c r="K96" s="102">
        <v>13.16360490281423</v>
      </c>
      <c r="L96" s="102">
        <v>10.444368483765345</v>
      </c>
      <c r="M96" s="102">
        <v>11.963278273904301</v>
      </c>
      <c r="N96" s="102">
        <v>12.62958383123936</v>
      </c>
      <c r="O96" s="102">
        <v>10.98952979769604</v>
      </c>
      <c r="P96" s="102">
        <v>12.17034374012264</v>
      </c>
      <c r="Q96" s="102">
        <v>11.692471032246237</v>
      </c>
      <c r="R96" s="102">
        <v>11.996790223739101</v>
      </c>
      <c r="S96" s="102">
        <v>11.880429478249287</v>
      </c>
      <c r="T96" s="102">
        <v>11.677874076842034</v>
      </c>
      <c r="U96" s="102">
        <v>10.506036338756513</v>
      </c>
      <c r="V96" s="102">
        <v>10.281904339362946</v>
      </c>
      <c r="W96" s="102">
        <v>15.391306967355968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2839</v>
      </c>
    </row>
    <row r="100" spans="1:105" ht="12" customHeight="1" x14ac:dyDescent="0.25">
      <c r="A100" s="121" t="s">
        <v>54</v>
      </c>
      <c r="B100" s="123">
        <v>13.036774873025479</v>
      </c>
      <c r="C100" s="123">
        <v>12.966493337383211</v>
      </c>
      <c r="D100" s="123">
        <v>12.441079541757404</v>
      </c>
      <c r="E100" s="123">
        <v>12.697714847770239</v>
      </c>
      <c r="F100" s="123">
        <v>12.704263781176646</v>
      </c>
      <c r="G100" s="123">
        <v>12.675418010674594</v>
      </c>
      <c r="H100" s="123">
        <v>13.489745540828009</v>
      </c>
      <c r="I100" s="123">
        <v>12.756496750072484</v>
      </c>
      <c r="J100" s="123">
        <v>13.499902981928299</v>
      </c>
      <c r="K100" s="123">
        <v>13.02271074380544</v>
      </c>
      <c r="L100" s="123">
        <v>11.434063933092567</v>
      </c>
      <c r="M100" s="123">
        <v>12.622490467594936</v>
      </c>
      <c r="N100" s="123">
        <v>12.671806197003791</v>
      </c>
      <c r="O100" s="123">
        <v>10.955358180039974</v>
      </c>
      <c r="P100" s="123">
        <v>10.295274057948234</v>
      </c>
      <c r="Q100" s="123">
        <v>8.4922450946454973</v>
      </c>
      <c r="R100" s="123">
        <v>8.4952455251612182</v>
      </c>
      <c r="S100" s="123">
        <v>8.1255078202878455</v>
      </c>
      <c r="T100" s="123">
        <v>9.2046290689225785</v>
      </c>
      <c r="U100" s="123">
        <v>9.4457160295660749</v>
      </c>
      <c r="V100" s="123">
        <v>8.7579814481514333</v>
      </c>
      <c r="W100" s="123">
        <v>8.8946428592056535</v>
      </c>
      <c r="DA100" s="130" t="s">
        <v>2840</v>
      </c>
    </row>
    <row r="101" spans="1:105" ht="12" customHeight="1" x14ac:dyDescent="0.25">
      <c r="A101" s="97" t="s">
        <v>207</v>
      </c>
      <c r="B101" s="99">
        <v>13.222788144112643</v>
      </c>
      <c r="C101" s="99">
        <v>13.135055831751007</v>
      </c>
      <c r="D101" s="99">
        <v>12.548757894420319</v>
      </c>
      <c r="E101" s="99">
        <v>12.894981218883331</v>
      </c>
      <c r="F101" s="99">
        <v>13.317996716800458</v>
      </c>
      <c r="G101" s="99">
        <v>13.6095781326667</v>
      </c>
      <c r="H101" s="99">
        <v>14.318200274293755</v>
      </c>
      <c r="I101" s="99">
        <v>13.829976623480716</v>
      </c>
      <c r="J101" s="99">
        <v>14.850471810774788</v>
      </c>
      <c r="K101" s="99">
        <v>14.373031345713359</v>
      </c>
      <c r="L101" s="99">
        <v>13.110800032867845</v>
      </c>
      <c r="M101" s="99">
        <v>13.677995480216099</v>
      </c>
      <c r="N101" s="99">
        <v>13.452668176831725</v>
      </c>
      <c r="O101" s="99">
        <v>11.814538166005399</v>
      </c>
      <c r="P101" s="99">
        <v>10.849824453482878</v>
      </c>
      <c r="Q101" s="99">
        <v>9.5996254188887757</v>
      </c>
      <c r="R101" s="99">
        <v>9.2267743705302028</v>
      </c>
      <c r="S101" s="99">
        <v>9.1238400136367837</v>
      </c>
      <c r="T101" s="99">
        <v>9.6234827382210693</v>
      </c>
      <c r="U101" s="99">
        <v>9.8652795277224783</v>
      </c>
      <c r="V101" s="99">
        <v>9.6831649670373281</v>
      </c>
      <c r="W101" s="99">
        <v>10.151668128727589</v>
      </c>
      <c r="DA101" s="63" t="s">
        <v>2841</v>
      </c>
    </row>
    <row r="102" spans="1:105" ht="12" customHeight="1" x14ac:dyDescent="0.25">
      <c r="A102" s="97" t="s">
        <v>50</v>
      </c>
      <c r="B102" s="99">
        <v>13.163849773177608</v>
      </c>
      <c r="C102" s="99">
        <v>12.977213642056878</v>
      </c>
      <c r="D102" s="99">
        <v>12.93952062502059</v>
      </c>
      <c r="E102" s="99">
        <v>13.2291733452698</v>
      </c>
      <c r="F102" s="99">
        <v>12.732180617442745</v>
      </c>
      <c r="G102" s="99">
        <v>13.862438924768826</v>
      </c>
      <c r="H102" s="99">
        <v>14.93356470872839</v>
      </c>
      <c r="I102" s="99">
        <v>12.598413773986621</v>
      </c>
      <c r="J102" s="99">
        <v>13.448835013096263</v>
      </c>
      <c r="K102" s="99">
        <v>13.340525374567449</v>
      </c>
      <c r="L102" s="99">
        <v>13.136108714985438</v>
      </c>
      <c r="M102" s="99">
        <v>14.187832280509818</v>
      </c>
      <c r="N102" s="99">
        <v>14.206301180191769</v>
      </c>
      <c r="O102" s="99">
        <v>11.757004005342219</v>
      </c>
      <c r="P102" s="99">
        <v>10.797076125194652</v>
      </c>
      <c r="Q102" s="99">
        <v>8.7070277380285592</v>
      </c>
      <c r="R102" s="99">
        <v>9.2400861264906577</v>
      </c>
      <c r="S102" s="99">
        <v>9.9238089546438335</v>
      </c>
      <c r="T102" s="99">
        <v>9.4219111233810473</v>
      </c>
      <c r="U102" s="99">
        <v>10.746011846653346</v>
      </c>
      <c r="V102" s="99">
        <v>9.99557763918604</v>
      </c>
      <c r="W102" s="99">
        <v>9.1372718444126928</v>
      </c>
      <c r="DA102" s="63" t="s">
        <v>2842</v>
      </c>
    </row>
    <row r="103" spans="1:105" ht="12" customHeight="1" x14ac:dyDescent="0.25">
      <c r="A103" s="109" t="s">
        <v>120</v>
      </c>
      <c r="B103" s="110">
        <v>9.6596756078698292</v>
      </c>
      <c r="C103" s="110">
        <v>11.567166582643546</v>
      </c>
      <c r="D103" s="110">
        <v>5.8011579742107555</v>
      </c>
      <c r="E103" s="110">
        <v>8.205519318262585</v>
      </c>
      <c r="F103" s="110">
        <v>11.406111474847794</v>
      </c>
      <c r="G103" s="110">
        <v>8.5731242496885525</v>
      </c>
      <c r="H103" s="110">
        <v>10.860572914573345</v>
      </c>
      <c r="I103" s="110">
        <v>12.223966327468874</v>
      </c>
      <c r="J103" s="110">
        <v>12.821375352513989</v>
      </c>
      <c r="K103" s="110">
        <v>12.027033860995926</v>
      </c>
      <c r="L103" s="110">
        <v>8.8635030013778522</v>
      </c>
      <c r="M103" s="110">
        <v>10.266575937332897</v>
      </c>
      <c r="N103" s="110">
        <v>10.43277409232031</v>
      </c>
      <c r="O103" s="110">
        <v>9.3482105565816713</v>
      </c>
      <c r="P103" s="110">
        <v>9.1616086270799055</v>
      </c>
      <c r="Q103" s="110">
        <v>6.7891240479924644</v>
      </c>
      <c r="R103" s="110">
        <v>6.3080571255418665</v>
      </c>
      <c r="S103" s="110">
        <v>4.002028763483457</v>
      </c>
      <c r="T103" s="110">
        <v>8.2802641062139042</v>
      </c>
      <c r="U103" s="110">
        <v>7.2187300266392507</v>
      </c>
      <c r="V103" s="110">
        <v>6.4414678254682638</v>
      </c>
      <c r="W103" s="110">
        <v>7.4228272659923258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136.27256797343767</v>
      </c>
      <c r="C124" s="118">
        <f t="shared" si="42"/>
        <v>143.91361332378125</v>
      </c>
      <c r="D124" s="118">
        <f t="shared" si="42"/>
        <v>150.84134358902014</v>
      </c>
      <c r="E124" s="118">
        <f t="shared" si="42"/>
        <v>152.77569764630348</v>
      </c>
      <c r="F124" s="118">
        <f t="shared" si="42"/>
        <v>153.39313775084287</v>
      </c>
      <c r="G124" s="118">
        <f t="shared" si="42"/>
        <v>156.4701265895394</v>
      </c>
      <c r="H124" s="118">
        <f t="shared" si="42"/>
        <v>172.37778472573129</v>
      </c>
      <c r="I124" s="118">
        <f t="shared" si="42"/>
        <v>164.14211531989537</v>
      </c>
      <c r="J124" s="118">
        <f t="shared" si="42"/>
        <v>163.56473249766267</v>
      </c>
      <c r="K124" s="118">
        <f t="shared" si="42"/>
        <v>170.47162432722291</v>
      </c>
      <c r="L124" s="118">
        <f t="shared" si="42"/>
        <v>173.23034463708711</v>
      </c>
      <c r="M124" s="118">
        <f t="shared" si="42"/>
        <v>165.45139646501974</v>
      </c>
      <c r="N124" s="118">
        <f t="shared" si="42"/>
        <v>168.86155861038685</v>
      </c>
      <c r="O124" s="118">
        <f t="shared" si="42"/>
        <v>156.2245950087505</v>
      </c>
      <c r="P124" s="118">
        <f t="shared" si="42"/>
        <v>148.74100197300461</v>
      </c>
      <c r="Q124" s="118">
        <f t="shared" si="42"/>
        <v>140.28891847759294</v>
      </c>
      <c r="R124" s="118">
        <f t="shared" ref="R124:V124" si="43">R125+R128+R130+R139</f>
        <v>147.79875717063624</v>
      </c>
      <c r="S124" s="118">
        <f t="shared" si="43"/>
        <v>149.81562658940629</v>
      </c>
      <c r="T124" s="118">
        <f t="shared" si="43"/>
        <v>155.32208698380211</v>
      </c>
      <c r="U124" s="118">
        <f t="shared" si="43"/>
        <v>149.05373979308808</v>
      </c>
      <c r="V124" s="118">
        <f t="shared" si="43"/>
        <v>142.90417265491229</v>
      </c>
      <c r="W124" s="118">
        <f t="shared" ref="W124" si="44">W125+W128+W130+W139</f>
        <v>162.62015699214132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117.15400711571949</v>
      </c>
      <c r="C125" s="123">
        <f t="shared" si="45"/>
        <v>124.41216406019431</v>
      </c>
      <c r="D125" s="123">
        <f t="shared" si="45"/>
        <v>132.18240851742578</v>
      </c>
      <c r="E125" s="123">
        <f t="shared" si="45"/>
        <v>133.36142594348456</v>
      </c>
      <c r="F125" s="123">
        <f t="shared" si="45"/>
        <v>132.95849199187691</v>
      </c>
      <c r="G125" s="123">
        <f t="shared" si="45"/>
        <v>135.78427969743925</v>
      </c>
      <c r="H125" s="123">
        <f t="shared" si="45"/>
        <v>149.45529275532004</v>
      </c>
      <c r="I125" s="123">
        <f t="shared" si="45"/>
        <v>142.9068833997211</v>
      </c>
      <c r="J125" s="123">
        <f t="shared" si="45"/>
        <v>141.0554082041906</v>
      </c>
      <c r="K125" s="123">
        <f t="shared" si="45"/>
        <v>148.09935845036662</v>
      </c>
      <c r="L125" s="123">
        <f t="shared" si="45"/>
        <v>153.11562557534143</v>
      </c>
      <c r="M125" s="123">
        <f t="shared" si="45"/>
        <v>143.47609374878496</v>
      </c>
      <c r="N125" s="123">
        <f t="shared" si="45"/>
        <v>146.3222123776078</v>
      </c>
      <c r="O125" s="123">
        <f t="shared" si="45"/>
        <v>136.35715595195899</v>
      </c>
      <c r="P125" s="123">
        <f t="shared" si="45"/>
        <v>129.08063925713626</v>
      </c>
      <c r="Q125" s="123">
        <f t="shared" si="45"/>
        <v>123.09850012199432</v>
      </c>
      <c r="R125" s="123">
        <f t="shared" ref="R125:V125" si="46">SUM(R126:R127)</f>
        <v>129.94569142257023</v>
      </c>
      <c r="S125" s="123">
        <f t="shared" si="46"/>
        <v>132.47614027926258</v>
      </c>
      <c r="T125" s="123">
        <f t="shared" si="46"/>
        <v>136.78717063726211</v>
      </c>
      <c r="U125" s="123">
        <f t="shared" si="46"/>
        <v>130.73543039588665</v>
      </c>
      <c r="V125" s="123">
        <f t="shared" si="46"/>
        <v>126.02119192746844</v>
      </c>
      <c r="W125" s="123">
        <f t="shared" ref="W125" si="47">SUM(W126:W127)</f>
        <v>141.28550537957167</v>
      </c>
      <c r="DA125" s="130" t="s">
        <v>2863</v>
      </c>
    </row>
    <row r="126" spans="1:105" ht="12" customHeight="1" x14ac:dyDescent="0.25">
      <c r="A126" s="97" t="s">
        <v>203</v>
      </c>
      <c r="B126" s="99">
        <v>116.77467457889428</v>
      </c>
      <c r="C126" s="99">
        <v>124.01563371549828</v>
      </c>
      <c r="D126" s="99">
        <v>131.76860501920856</v>
      </c>
      <c r="E126" s="99">
        <v>132.95095717455862</v>
      </c>
      <c r="F126" s="99">
        <v>132.55441683720045</v>
      </c>
      <c r="G126" s="99">
        <v>135.37671568754536</v>
      </c>
      <c r="H126" s="99">
        <v>149.01038553791329</v>
      </c>
      <c r="I126" s="99">
        <v>142.48795189350815</v>
      </c>
      <c r="J126" s="99">
        <v>140.64278309919209</v>
      </c>
      <c r="K126" s="99">
        <v>147.66905961748444</v>
      </c>
      <c r="L126" s="99">
        <v>152.67541788890392</v>
      </c>
      <c r="M126" s="99">
        <v>143.06329798283011</v>
      </c>
      <c r="N126" s="99">
        <v>145.89967732750691</v>
      </c>
      <c r="O126" s="99">
        <v>135.96071106653963</v>
      </c>
      <c r="P126" s="99">
        <v>128.70995391511826</v>
      </c>
      <c r="Q126" s="99">
        <v>122.74838431917543</v>
      </c>
      <c r="R126" s="99">
        <v>129.57861354416343</v>
      </c>
      <c r="S126" s="99">
        <v>132.10279366819196</v>
      </c>
      <c r="T126" s="99">
        <v>136.39950300365129</v>
      </c>
      <c r="U126" s="99">
        <v>130.36214817506067</v>
      </c>
      <c r="V126" s="99">
        <v>125.66308001171818</v>
      </c>
      <c r="W126" s="99">
        <v>140.88336504512944</v>
      </c>
      <c r="DA126" s="63" t="s">
        <v>2864</v>
      </c>
    </row>
    <row r="127" spans="1:105" ht="12" customHeight="1" x14ac:dyDescent="0.25">
      <c r="A127" s="97" t="s">
        <v>53</v>
      </c>
      <c r="B127" s="99">
        <v>0.37933253682521317</v>
      </c>
      <c r="C127" s="99">
        <v>0.39653034469603599</v>
      </c>
      <c r="D127" s="99">
        <v>0.41380349821722817</v>
      </c>
      <c r="E127" s="99">
        <v>0.41046876892592615</v>
      </c>
      <c r="F127" s="99">
        <v>0.40407515467647137</v>
      </c>
      <c r="G127" s="99">
        <v>0.40756400989387925</v>
      </c>
      <c r="H127" s="99">
        <v>0.4449072174067466</v>
      </c>
      <c r="I127" s="99">
        <v>0.41893150621293895</v>
      </c>
      <c r="J127" s="99">
        <v>0.41262510499851812</v>
      </c>
      <c r="K127" s="99">
        <v>0.43029883288218068</v>
      </c>
      <c r="L127" s="99">
        <v>0.44020768643749558</v>
      </c>
      <c r="M127" s="99">
        <v>0.4127957659548625</v>
      </c>
      <c r="N127" s="99">
        <v>0.42253505010089637</v>
      </c>
      <c r="O127" s="99">
        <v>0.39644488541935019</v>
      </c>
      <c r="P127" s="99">
        <v>0.37068534201800607</v>
      </c>
      <c r="Q127" s="99">
        <v>0.35011580281889393</v>
      </c>
      <c r="R127" s="99">
        <v>0.36707787840680473</v>
      </c>
      <c r="S127" s="99">
        <v>0.37334661107062156</v>
      </c>
      <c r="T127" s="99">
        <v>0.38766763361081935</v>
      </c>
      <c r="U127" s="99">
        <v>0.37328222082597701</v>
      </c>
      <c r="V127" s="99">
        <v>0.35811191575025814</v>
      </c>
      <c r="W127" s="99">
        <v>0.4021403344422419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1.5960357463670483E-4</v>
      </c>
      <c r="C128" s="123">
        <f t="shared" si="48"/>
        <v>1.9373166148418347E-4</v>
      </c>
      <c r="D128" s="123">
        <f t="shared" si="48"/>
        <v>2.6735896594204535E-4</v>
      </c>
      <c r="E128" s="123">
        <f t="shared" si="48"/>
        <v>4.5561084723642399E-4</v>
      </c>
      <c r="F128" s="123">
        <f t="shared" si="48"/>
        <v>7.8659974691981888E-4</v>
      </c>
      <c r="G128" s="123">
        <f t="shared" si="48"/>
        <v>1.3381707098266392E-3</v>
      </c>
      <c r="H128" s="123">
        <f t="shared" si="48"/>
        <v>3.0286469852195516E-3</v>
      </c>
      <c r="I128" s="123">
        <f t="shared" si="48"/>
        <v>2.8829890087345173E-3</v>
      </c>
      <c r="J128" s="123">
        <f t="shared" si="48"/>
        <v>3.6025686333658715E-3</v>
      </c>
      <c r="K128" s="123">
        <f t="shared" si="48"/>
        <v>4.7808093537994147E-3</v>
      </c>
      <c r="L128" s="123">
        <f t="shared" si="48"/>
        <v>1.5425100561750291E-2</v>
      </c>
      <c r="M128" s="123">
        <f t="shared" si="48"/>
        <v>6.8639240454809155E-3</v>
      </c>
      <c r="N128" s="123">
        <f t="shared" si="48"/>
        <v>1.2139628368302891E-2</v>
      </c>
      <c r="O128" s="123">
        <f t="shared" si="48"/>
        <v>9.0977441506091567E-3</v>
      </c>
      <c r="P128" s="123">
        <f t="shared" si="48"/>
        <v>1.5353962548563372E-2</v>
      </c>
      <c r="Q128" s="123">
        <f t="shared" si="48"/>
        <v>1.2628093188663743E-2</v>
      </c>
      <c r="R128" s="123">
        <f t="shared" si="48"/>
        <v>1.0290660559399685E-2</v>
      </c>
      <c r="S128" s="123">
        <f t="shared" si="48"/>
        <v>9.8670830733562816E-3</v>
      </c>
      <c r="T128" s="123">
        <f t="shared" si="48"/>
        <v>1.3166735655837279E-2</v>
      </c>
      <c r="U128" s="123">
        <f t="shared" si="48"/>
        <v>1.0811081030115261E-2</v>
      </c>
      <c r="V128" s="123">
        <f t="shared" si="48"/>
        <v>8.7480037095773802E-3</v>
      </c>
      <c r="W128" s="123">
        <f t="shared" si="48"/>
        <v>1.5429677850748513E-2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1.5960357463670483E-4</v>
      </c>
      <c r="C129" s="99">
        <f>RES_hhdet_fech!C129/RES_summary!C$19</f>
        <v>1.9373166148418347E-4</v>
      </c>
      <c r="D129" s="99">
        <f>RES_hhdet_fech!D129/RES_summary!D$19</f>
        <v>2.6735896594204535E-4</v>
      </c>
      <c r="E129" s="99">
        <f>RES_hhdet_fech!E129/RES_summary!E$19</f>
        <v>4.5561084723642399E-4</v>
      </c>
      <c r="F129" s="99">
        <f>RES_hhdet_fech!F129/RES_summary!F$19</f>
        <v>7.8659974691981888E-4</v>
      </c>
      <c r="G129" s="99">
        <f>RES_hhdet_fech!G129/RES_summary!G$19</f>
        <v>1.3381707098266392E-3</v>
      </c>
      <c r="H129" s="99">
        <f>RES_hhdet_fech!H129/RES_summary!H$19</f>
        <v>3.0286469852195516E-3</v>
      </c>
      <c r="I129" s="99">
        <f>RES_hhdet_fech!I129/RES_summary!I$19</f>
        <v>2.8829890087345173E-3</v>
      </c>
      <c r="J129" s="99">
        <f>RES_hhdet_fech!J129/RES_summary!J$19</f>
        <v>3.6025686333658715E-3</v>
      </c>
      <c r="K129" s="99">
        <f>RES_hhdet_fech!K129/RES_summary!K$19</f>
        <v>4.7808093537994147E-3</v>
      </c>
      <c r="L129" s="99">
        <f>RES_hhdet_fech!L129/RES_summary!L$19</f>
        <v>1.5425100561750291E-2</v>
      </c>
      <c r="M129" s="99">
        <f>RES_hhdet_fech!M129/RES_summary!M$19</f>
        <v>6.8639240454809155E-3</v>
      </c>
      <c r="N129" s="99">
        <f>RES_hhdet_fech!N129/RES_summary!N$19</f>
        <v>1.2139628368302891E-2</v>
      </c>
      <c r="O129" s="99">
        <f>RES_hhdet_fech!O129/RES_summary!O$19</f>
        <v>9.0977441506091567E-3</v>
      </c>
      <c r="P129" s="99">
        <f>RES_hhdet_fech!P129/RES_summary!P$19</f>
        <v>1.5353962548563372E-2</v>
      </c>
      <c r="Q129" s="99">
        <f>RES_hhdet_fech!Q129/RES_summary!Q$19</f>
        <v>1.2628093188663743E-2</v>
      </c>
      <c r="R129" s="99">
        <f>RES_hhdet_fech!R129/RES_summary!R$19</f>
        <v>1.0290660559399685E-2</v>
      </c>
      <c r="S129" s="99">
        <f>RES_hhdet_fech!S129/RES_summary!S$19</f>
        <v>9.8670830733562816E-3</v>
      </c>
      <c r="T129" s="99">
        <f>RES_hhdet_fech!T129/RES_summary!T$19</f>
        <v>1.3166735655837279E-2</v>
      </c>
      <c r="U129" s="99">
        <f>RES_hhdet_fech!U129/RES_summary!U$19</f>
        <v>1.0811081030115261E-2</v>
      </c>
      <c r="V129" s="99">
        <f>RES_hhdet_fech!V129/RES_summary!V$19</f>
        <v>8.7480037095773802E-3</v>
      </c>
      <c r="W129" s="99">
        <f>RES_hhdet_fech!W129/RES_summary!W$19</f>
        <v>1.5429677850748513E-2</v>
      </c>
      <c r="DA129" s="63" t="s">
        <v>2867</v>
      </c>
    </row>
    <row r="130" spans="1:105" ht="12" customHeight="1" x14ac:dyDescent="0.25">
      <c r="A130" s="121" t="s">
        <v>55</v>
      </c>
      <c r="B130" s="123">
        <v>6.1580941790917949</v>
      </c>
      <c r="C130" s="123">
        <v>6.609593965057786</v>
      </c>
      <c r="D130" s="123">
        <v>6.2784113753836239</v>
      </c>
      <c r="E130" s="123">
        <v>6.7809506715659591</v>
      </c>
      <c r="F130" s="123">
        <v>7.9450439835280458</v>
      </c>
      <c r="G130" s="123">
        <v>8.1803779499596256</v>
      </c>
      <c r="H130" s="123">
        <v>9.4831374960483004</v>
      </c>
      <c r="I130" s="123">
        <v>8.8010816097419085</v>
      </c>
      <c r="J130" s="123">
        <v>9.3939073381692904</v>
      </c>
      <c r="K130" s="123">
        <v>9.7387827413312067</v>
      </c>
      <c r="L130" s="123">
        <v>9.1331246590253379</v>
      </c>
      <c r="M130" s="123">
        <v>9.6362059144530221</v>
      </c>
      <c r="N130" s="123">
        <v>10.053582522201951</v>
      </c>
      <c r="O130" s="123">
        <v>9.1924100942590599</v>
      </c>
      <c r="P130" s="123">
        <v>9.5789914588059641</v>
      </c>
      <c r="Q130" s="123">
        <v>9.2395291065446497</v>
      </c>
      <c r="R130" s="123">
        <v>9.7196415888803926</v>
      </c>
      <c r="S130" s="123">
        <v>9.6564733429201439</v>
      </c>
      <c r="T130" s="123">
        <v>9.5222048526117078</v>
      </c>
      <c r="U130" s="123">
        <v>8.9586047652047984</v>
      </c>
      <c r="V130" s="123">
        <v>8.4668898081985287</v>
      </c>
      <c r="W130" s="123">
        <v>13.078316893493119</v>
      </c>
      <c r="DA130" s="130" t="s">
        <v>2868</v>
      </c>
    </row>
    <row r="131" spans="1:105" ht="12" customHeight="1" x14ac:dyDescent="0.25">
      <c r="A131" s="97" t="s">
        <v>128</v>
      </c>
      <c r="B131" s="99">
        <v>6.1140483487560298</v>
      </c>
      <c r="C131" s="99">
        <v>6.5419924306670589</v>
      </c>
      <c r="D131" s="99">
        <v>6.2644273971740523</v>
      </c>
      <c r="E131" s="99">
        <v>6.76279802537608</v>
      </c>
      <c r="F131" s="99">
        <v>7.8878408999003522</v>
      </c>
      <c r="G131" s="99">
        <v>8.1341794591772061</v>
      </c>
      <c r="H131" s="99">
        <v>9.4216693656112014</v>
      </c>
      <c r="I131" s="99">
        <v>8.7588002192916932</v>
      </c>
      <c r="J131" s="99">
        <v>9.3303212593390015</v>
      </c>
      <c r="K131" s="99">
        <v>9.6950533039327471</v>
      </c>
      <c r="L131" s="99">
        <v>9.1260310397171853</v>
      </c>
      <c r="M131" s="99">
        <v>9.5896037836496788</v>
      </c>
      <c r="N131" s="99">
        <v>9.993226812452944</v>
      </c>
      <c r="O131" s="99">
        <v>9.1527647812768969</v>
      </c>
      <c r="P131" s="99">
        <v>9.5171944860859199</v>
      </c>
      <c r="Q131" s="99">
        <v>9.1856679590348786</v>
      </c>
      <c r="R131" s="99">
        <v>9.6697962158351984</v>
      </c>
      <c r="S131" s="99">
        <v>9.6101955582014948</v>
      </c>
      <c r="T131" s="99">
        <v>9.4796960822775809</v>
      </c>
      <c r="U131" s="99">
        <v>8.9365275118454832</v>
      </c>
      <c r="V131" s="99">
        <v>8.4275350394471022</v>
      </c>
      <c r="W131" s="99">
        <v>13.048322572568228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7.7279001092649899</v>
      </c>
      <c r="C135" s="102">
        <v>9.0461027814856525</v>
      </c>
      <c r="D135" s="102">
        <v>6.8276620427502577</v>
      </c>
      <c r="E135" s="102">
        <v>7.5795677002135884</v>
      </c>
      <c r="F135" s="102">
        <v>10.729934643457767</v>
      </c>
      <c r="G135" s="102">
        <v>10.568873164717274</v>
      </c>
      <c r="H135" s="102">
        <v>12.452180560475792</v>
      </c>
      <c r="I135" s="102">
        <v>10.201617321886047</v>
      </c>
      <c r="J135" s="102">
        <v>12.369320610814906</v>
      </c>
      <c r="K135" s="102">
        <v>13.081923848809645</v>
      </c>
      <c r="L135" s="102">
        <v>10.429248179870021</v>
      </c>
      <c r="M135" s="102">
        <v>11.767125808148489</v>
      </c>
      <c r="N135" s="102">
        <v>12.543950522091425</v>
      </c>
      <c r="O135" s="102">
        <v>11.037514218487303</v>
      </c>
      <c r="P135" s="102">
        <v>12.400382263783479</v>
      </c>
      <c r="Q135" s="102">
        <v>11.729864120515632</v>
      </c>
      <c r="R135" s="102">
        <v>12.100362745262032</v>
      </c>
      <c r="S135" s="102">
        <v>11.920858552968994</v>
      </c>
      <c r="T135" s="102">
        <v>11.605884936707961</v>
      </c>
      <c r="U135" s="102">
        <v>10.082454797626635</v>
      </c>
      <c r="V135" s="102">
        <v>9.8732750472956425</v>
      </c>
      <c r="W135" s="102">
        <v>14.924214507456307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12.960307075051769</v>
      </c>
      <c r="C139" s="123">
        <v>12.891661566867676</v>
      </c>
      <c r="D139" s="123">
        <v>12.380256337244781</v>
      </c>
      <c r="E139" s="123">
        <v>12.632865420405734</v>
      </c>
      <c r="F139" s="123">
        <v>12.488815175690982</v>
      </c>
      <c r="G139" s="123">
        <v>12.504130771430701</v>
      </c>
      <c r="H139" s="123">
        <v>13.436325827377717</v>
      </c>
      <c r="I139" s="123">
        <v>12.431267321423627</v>
      </c>
      <c r="J139" s="123">
        <v>13.111814386669421</v>
      </c>
      <c r="K139" s="123">
        <v>12.628702326171258</v>
      </c>
      <c r="L139" s="123">
        <v>10.966169302158606</v>
      </c>
      <c r="M139" s="123">
        <v>12.332232877736267</v>
      </c>
      <c r="N139" s="123">
        <v>12.473624082208763</v>
      </c>
      <c r="O139" s="123">
        <v>10.665931218381841</v>
      </c>
      <c r="P139" s="123">
        <v>10.066017294513811</v>
      </c>
      <c r="Q139" s="123">
        <v>7.9382611558653151</v>
      </c>
      <c r="R139" s="123">
        <v>8.1231334986262116</v>
      </c>
      <c r="S139" s="123">
        <v>7.6731458841502196</v>
      </c>
      <c r="T139" s="123">
        <v>8.9995447582724637</v>
      </c>
      <c r="U139" s="123">
        <v>9.3488935509665154</v>
      </c>
      <c r="V139" s="123">
        <v>8.4073429155357395</v>
      </c>
      <c r="W139" s="123">
        <v>8.2409050412257727</v>
      </c>
      <c r="DA139" s="130" t="s">
        <v>2877</v>
      </c>
    </row>
    <row r="140" spans="1:105" ht="12" customHeight="1" x14ac:dyDescent="0.25">
      <c r="A140" s="97" t="s">
        <v>50</v>
      </c>
      <c r="B140" s="99">
        <v>13.163849773177608</v>
      </c>
      <c r="C140" s="99">
        <v>12.97298040506862</v>
      </c>
      <c r="D140" s="99">
        <v>12.933915294112094</v>
      </c>
      <c r="E140" s="99">
        <v>13.2257950637192</v>
      </c>
      <c r="F140" s="99">
        <v>12.732705177439488</v>
      </c>
      <c r="G140" s="99">
        <v>13.867642003833177</v>
      </c>
      <c r="H140" s="99">
        <v>14.94234710825118</v>
      </c>
      <c r="I140" s="99">
        <v>12.605371490505155</v>
      </c>
      <c r="J140" s="99">
        <v>13.456119936793682</v>
      </c>
      <c r="K140" s="99">
        <v>13.343020587139383</v>
      </c>
      <c r="L140" s="99">
        <v>13.13630082465923</v>
      </c>
      <c r="M140" s="99">
        <v>14.186821722242085</v>
      </c>
      <c r="N140" s="99">
        <v>14.205840120149889</v>
      </c>
      <c r="O140" s="99">
        <v>11.75678125029903</v>
      </c>
      <c r="P140" s="99">
        <v>10.797460494563445</v>
      </c>
      <c r="Q140" s="99">
        <v>8.7069349838279546</v>
      </c>
      <c r="R140" s="99">
        <v>9.2370590090674849</v>
      </c>
      <c r="S140" s="99">
        <v>9.9186223481041598</v>
      </c>
      <c r="T140" s="99">
        <v>9.4328672747954982</v>
      </c>
      <c r="U140" s="99">
        <v>10.767979926751607</v>
      </c>
      <c r="V140" s="99">
        <v>10.020932049946303</v>
      </c>
      <c r="W140" s="99">
        <v>9.1564355649576008</v>
      </c>
      <c r="DA140" s="63" t="s">
        <v>2878</v>
      </c>
    </row>
    <row r="141" spans="1:105" ht="12" customHeight="1" x14ac:dyDescent="0.25">
      <c r="A141" s="109" t="s">
        <v>120</v>
      </c>
      <c r="B141" s="110">
        <v>9.6596756078698256</v>
      </c>
      <c r="C141" s="110">
        <v>11.561102906520102</v>
      </c>
      <c r="D141" s="110">
        <v>5.7967349961910779</v>
      </c>
      <c r="E141" s="110">
        <v>8.2062674158692239</v>
      </c>
      <c r="F141" s="110">
        <v>11.412600829750975</v>
      </c>
      <c r="G141" s="110">
        <v>8.5779818547934763</v>
      </c>
      <c r="H141" s="110">
        <v>10.86744229413325</v>
      </c>
      <c r="I141" s="110">
        <v>12.23057033501822</v>
      </c>
      <c r="J141" s="110">
        <v>12.825040310718178</v>
      </c>
      <c r="K141" s="110">
        <v>12.028508117439623</v>
      </c>
      <c r="L141" s="110">
        <v>8.8631403952640948</v>
      </c>
      <c r="M141" s="110">
        <v>10.264095563460602</v>
      </c>
      <c r="N141" s="110">
        <v>10.431811381142172</v>
      </c>
      <c r="O141" s="110">
        <v>9.3412976492378057</v>
      </c>
      <c r="P141" s="110">
        <v>9.159727633319326</v>
      </c>
      <c r="Q141" s="110">
        <v>6.7817554150720527</v>
      </c>
      <c r="R141" s="110">
        <v>6.2853950260559577</v>
      </c>
      <c r="S141" s="110">
        <v>3.982904126847401</v>
      </c>
      <c r="T141" s="110">
        <v>8.2697415488693036</v>
      </c>
      <c r="U141" s="110">
        <v>7.2398499215026799</v>
      </c>
      <c r="V141" s="110">
        <v>6.4668124991396496</v>
      </c>
      <c r="W141" s="110">
        <v>7.4196759988549728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57.262535966705116</v>
      </c>
      <c r="P143" s="118">
        <f t="shared" si="49"/>
        <v>51.32579116940888</v>
      </c>
      <c r="Q143" s="118">
        <f t="shared" si="49"/>
        <v>46.244151436767076</v>
      </c>
      <c r="R143" s="118">
        <f t="shared" ref="R143:V143" si="50">R144+R146+R148+R157</f>
        <v>48.221857447873901</v>
      </c>
      <c r="S143" s="118">
        <f t="shared" si="50"/>
        <v>54.721782901572183</v>
      </c>
      <c r="T143" s="118">
        <f t="shared" si="50"/>
        <v>58.387226022194653</v>
      </c>
      <c r="U143" s="118">
        <f t="shared" si="50"/>
        <v>49.918932503389691</v>
      </c>
      <c r="V143" s="118">
        <f t="shared" si="50"/>
        <v>46.649658987571243</v>
      </c>
      <c r="W143" s="118">
        <f t="shared" ref="W143" si="51">W144+W146+W148+W157</f>
        <v>67.29165238819985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36.476882202000844</v>
      </c>
      <c r="P144" s="123">
        <f t="shared" si="52"/>
        <v>29.921883050533925</v>
      </c>
      <c r="Q144" s="123">
        <f t="shared" si="52"/>
        <v>27.317842280751808</v>
      </c>
      <c r="R144" s="123">
        <f t="shared" si="52"/>
        <v>28.822013013575884</v>
      </c>
      <c r="S144" s="123">
        <f t="shared" si="52"/>
        <v>35.693728949343026</v>
      </c>
      <c r="T144" s="123">
        <f t="shared" si="52"/>
        <v>38.26834572637533</v>
      </c>
      <c r="U144" s="123">
        <f t="shared" si="52"/>
        <v>30.516937445900503</v>
      </c>
      <c r="V144" s="123">
        <f t="shared" si="52"/>
        <v>28.551182756074255</v>
      </c>
      <c r="W144" s="123">
        <f t="shared" si="52"/>
        <v>44.176380249557077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36.476882202000844</v>
      </c>
      <c r="P145" s="99">
        <v>29.921883050533925</v>
      </c>
      <c r="Q145" s="99">
        <v>27.317842280751808</v>
      </c>
      <c r="R145" s="99">
        <v>28.822013013575884</v>
      </c>
      <c r="S145" s="99">
        <v>35.693728949343026</v>
      </c>
      <c r="T145" s="99">
        <v>38.26834572637533</v>
      </c>
      <c r="U145" s="99">
        <v>30.516937445900503</v>
      </c>
      <c r="V145" s="99">
        <v>28.551182756074255</v>
      </c>
      <c r="W145" s="99">
        <v>44.176380249557077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1.6662924018099295E-2</v>
      </c>
      <c r="P146" s="123">
        <f t="shared" si="53"/>
        <v>5.3719642842021506E-2</v>
      </c>
      <c r="Q146" s="123">
        <f t="shared" si="53"/>
        <v>5.9546491645348823E-2</v>
      </c>
      <c r="R146" s="123">
        <f t="shared" si="53"/>
        <v>5.5403783163585602E-2</v>
      </c>
      <c r="S146" s="123">
        <f t="shared" si="53"/>
        <v>5.3838523281744925E-2</v>
      </c>
      <c r="T146" s="123">
        <f t="shared" si="53"/>
        <v>7.4247416289582285E-2</v>
      </c>
      <c r="U146" s="123">
        <f t="shared" si="53"/>
        <v>6.2409294175105705E-2</v>
      </c>
      <c r="V146" s="123">
        <f t="shared" si="53"/>
        <v>5.2647213371625416E-2</v>
      </c>
      <c r="W146" s="123">
        <f t="shared" si="53"/>
        <v>9.374421019996651E-2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1.6662924018099295E-2</v>
      </c>
      <c r="P147" s="99">
        <f>RES_hhdet_fech!P147/RES_summary!P$19</f>
        <v>5.3719642842021506E-2</v>
      </c>
      <c r="Q147" s="99">
        <f>RES_hhdet_fech!Q147/RES_summary!Q$19</f>
        <v>5.9546491645348823E-2</v>
      </c>
      <c r="R147" s="99">
        <f>RES_hhdet_fech!R147/RES_summary!R$19</f>
        <v>5.5403783163585602E-2</v>
      </c>
      <c r="S147" s="99">
        <f>RES_hhdet_fech!S147/RES_summary!S$19</f>
        <v>5.3838523281744925E-2</v>
      </c>
      <c r="T147" s="99">
        <f>RES_hhdet_fech!T147/RES_summary!T$19</f>
        <v>7.4247416289582285E-2</v>
      </c>
      <c r="U147" s="99">
        <f>RES_hhdet_fech!U147/RES_summary!U$19</f>
        <v>6.2409294175105705E-2</v>
      </c>
      <c r="V147" s="99">
        <f>RES_hhdet_fech!V147/RES_summary!V$19</f>
        <v>5.2647213371625416E-2</v>
      </c>
      <c r="W147" s="99">
        <f>RES_hhdet_fech!W147/RES_summary!W$19</f>
        <v>9.374421019996651E-2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10.524338086284093</v>
      </c>
      <c r="P148" s="123">
        <v>11.576239467920882</v>
      </c>
      <c r="Q148" s="123">
        <v>11.011165147418838</v>
      </c>
      <c r="R148" s="123">
        <v>11.264307932730294</v>
      </c>
      <c r="S148" s="123">
        <v>11.133876132337763</v>
      </c>
      <c r="T148" s="123">
        <v>11.056899123838924</v>
      </c>
      <c r="U148" s="123">
        <v>10.051809154217317</v>
      </c>
      <c r="V148" s="123">
        <v>9.9110249856914372</v>
      </c>
      <c r="W148" s="123">
        <v>15.00893139396582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11.283172380022089</v>
      </c>
      <c r="P149" s="99">
        <v>10.861559742417255</v>
      </c>
      <c r="Q149" s="99">
        <v>9.5660781549348055</v>
      </c>
      <c r="R149" s="99">
        <v>9.7696634486399763</v>
      </c>
      <c r="S149" s="99">
        <v>9.8954534227994735</v>
      </c>
      <c r="T149" s="99">
        <v>9.5430919256108737</v>
      </c>
      <c r="U149" s="99">
        <v>8.7822616584181574</v>
      </c>
      <c r="V149" s="99">
        <v>7.9926075513696802</v>
      </c>
      <c r="W149" s="99">
        <v>14.16772102470768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10.521496719732404</v>
      </c>
      <c r="P153" s="102">
        <v>11.578644862466266</v>
      </c>
      <c r="Q153" s="102">
        <v>11.017746813197302</v>
      </c>
      <c r="R153" s="102">
        <v>11.276129618474487</v>
      </c>
      <c r="S153" s="102">
        <v>11.148309719058593</v>
      </c>
      <c r="T153" s="102">
        <v>11.075477198396049</v>
      </c>
      <c r="U153" s="102">
        <v>10.067893142821241</v>
      </c>
      <c r="V153" s="102">
        <v>9.9364918206460544</v>
      </c>
      <c r="W153" s="102">
        <v>15.019246401686956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10.244652754402082</v>
      </c>
      <c r="P157" s="123">
        <v>9.7739490081120479</v>
      </c>
      <c r="Q157" s="123">
        <v>7.8555975169510779</v>
      </c>
      <c r="R157" s="123">
        <v>8.080132718404144</v>
      </c>
      <c r="S157" s="123">
        <v>7.8403392966096508</v>
      </c>
      <c r="T157" s="123">
        <v>8.9877337556908188</v>
      </c>
      <c r="U157" s="123">
        <v>9.2877766090967651</v>
      </c>
      <c r="V157" s="123">
        <v>8.1348040324339284</v>
      </c>
      <c r="W157" s="123">
        <v>8.0125965344769892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11.747769174412408</v>
      </c>
      <c r="P158" s="99">
        <v>10.790749154700139</v>
      </c>
      <c r="Q158" s="99">
        <v>8.7033603062284026</v>
      </c>
      <c r="R158" s="99">
        <v>9.2259115623004746</v>
      </c>
      <c r="S158" s="99">
        <v>9.8940919815707407</v>
      </c>
      <c r="T158" s="99">
        <v>9.4011904108949906</v>
      </c>
      <c r="U158" s="99">
        <v>10.729377547538911</v>
      </c>
      <c r="V158" s="99">
        <v>9.9839418512565334</v>
      </c>
      <c r="W158" s="99">
        <v>9.1130541237843143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9.2273225001582251</v>
      </c>
      <c r="P159" s="110">
        <v>9.0447992352928956</v>
      </c>
      <c r="Q159" s="110">
        <v>6.7021864712052031</v>
      </c>
      <c r="R159" s="110">
        <v>6.2068284903371369</v>
      </c>
      <c r="S159" s="110">
        <v>3.9199780572628757</v>
      </c>
      <c r="T159" s="110">
        <v>8.1198436249906969</v>
      </c>
      <c r="U159" s="110">
        <v>7.0950437568670282</v>
      </c>
      <c r="V159" s="110">
        <v>6.3612554605295131</v>
      </c>
      <c r="W159" s="110">
        <v>7.3371633460961947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151.51328896588279</v>
      </c>
      <c r="C161" s="118">
        <f t="shared" si="54"/>
        <v>160.23844501536345</v>
      </c>
      <c r="D161" s="118">
        <f t="shared" si="54"/>
        <v>161.02526600463341</v>
      </c>
      <c r="E161" s="118">
        <f t="shared" si="54"/>
        <v>153.10725950189206</v>
      </c>
      <c r="F161" s="118">
        <f t="shared" si="54"/>
        <v>131.2213645435628</v>
      </c>
      <c r="G161" s="118">
        <f t="shared" si="54"/>
        <v>145.64958176582783</v>
      </c>
      <c r="H161" s="118">
        <f t="shared" si="54"/>
        <v>178.30053742702862</v>
      </c>
      <c r="I161" s="118">
        <f t="shared" si="54"/>
        <v>173.30623993368101</v>
      </c>
      <c r="J161" s="118">
        <f t="shared" si="54"/>
        <v>189.64594504756266</v>
      </c>
      <c r="K161" s="118">
        <f t="shared" si="54"/>
        <v>186.67182253508594</v>
      </c>
      <c r="L161" s="118">
        <f t="shared" si="54"/>
        <v>172.32596254502153</v>
      </c>
      <c r="M161" s="118">
        <f t="shared" si="54"/>
        <v>179.20006384681051</v>
      </c>
      <c r="N161" s="118">
        <f t="shared" si="54"/>
        <v>197.71665691660658</v>
      </c>
      <c r="O161" s="118">
        <f t="shared" si="54"/>
        <v>132.04439045589501</v>
      </c>
      <c r="P161" s="118">
        <f t="shared" si="54"/>
        <v>154.14572602475681</v>
      </c>
      <c r="Q161" s="118">
        <f t="shared" si="54"/>
        <v>185.52574693054117</v>
      </c>
      <c r="R161" s="118">
        <f t="shared" ref="R161:V161" si="55">R162+R164+R166+R175</f>
        <v>205.44464424186941</v>
      </c>
      <c r="S161" s="118">
        <f t="shared" si="55"/>
        <v>220.29683717268108</v>
      </c>
      <c r="T161" s="118">
        <f t="shared" si="55"/>
        <v>157.44065576372952</v>
      </c>
      <c r="U161" s="118">
        <f t="shared" si="55"/>
        <v>147.57309594553789</v>
      </c>
      <c r="V161" s="118">
        <f t="shared" si="55"/>
        <v>193.55595881257057</v>
      </c>
      <c r="W161" s="118">
        <f t="shared" ref="W161" si="56">W162+W164+W166+W175</f>
        <v>119.38363524033312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130.77989688282304</v>
      </c>
      <c r="C162" s="123">
        <f t="shared" si="57"/>
        <v>138.30370908259366</v>
      </c>
      <c r="D162" s="123">
        <f t="shared" si="57"/>
        <v>141.81205894700702</v>
      </c>
      <c r="E162" s="123">
        <f t="shared" si="57"/>
        <v>133.07620755259592</v>
      </c>
      <c r="F162" s="123">
        <f t="shared" si="57"/>
        <v>108.33551102121146</v>
      </c>
      <c r="G162" s="123">
        <f t="shared" si="57"/>
        <v>123.51569639937978</v>
      </c>
      <c r="H162" s="123">
        <f t="shared" si="57"/>
        <v>153.29649806692802</v>
      </c>
      <c r="I162" s="123">
        <f t="shared" si="57"/>
        <v>150.77186992463228</v>
      </c>
      <c r="J162" s="123">
        <f t="shared" si="57"/>
        <v>164.27909212137939</v>
      </c>
      <c r="K162" s="123">
        <f t="shared" si="57"/>
        <v>161.09565052321986</v>
      </c>
      <c r="L162" s="123">
        <f t="shared" si="57"/>
        <v>151.20337792263285</v>
      </c>
      <c r="M162" s="123">
        <f t="shared" si="57"/>
        <v>155.13042241554757</v>
      </c>
      <c r="N162" s="123">
        <f t="shared" si="57"/>
        <v>172.78712158227066</v>
      </c>
      <c r="O162" s="123">
        <f t="shared" si="57"/>
        <v>110.53676957780939</v>
      </c>
      <c r="P162" s="123">
        <f t="shared" si="57"/>
        <v>132.08611908598419</v>
      </c>
      <c r="Q162" s="123">
        <f t="shared" si="57"/>
        <v>166.11492383755765</v>
      </c>
      <c r="R162" s="123">
        <f t="shared" si="57"/>
        <v>185.56795821833973</v>
      </c>
      <c r="S162" s="123">
        <f t="shared" si="57"/>
        <v>201.12090317760533</v>
      </c>
      <c r="T162" s="123">
        <f t="shared" si="57"/>
        <v>136.73858161470895</v>
      </c>
      <c r="U162" s="123">
        <f t="shared" si="57"/>
        <v>127.73384957104666</v>
      </c>
      <c r="V162" s="123">
        <f t="shared" si="57"/>
        <v>174.91972418832717</v>
      </c>
      <c r="W162" s="123">
        <f t="shared" si="57"/>
        <v>95.445226102110112</v>
      </c>
      <c r="DA162" s="130" t="s">
        <v>2898</v>
      </c>
    </row>
    <row r="163" spans="1:105" ht="12" customHeight="1" x14ac:dyDescent="0.25">
      <c r="A163" s="97" t="s">
        <v>53</v>
      </c>
      <c r="B163" s="110">
        <v>130.77989688282304</v>
      </c>
      <c r="C163" s="110">
        <v>138.30370908259366</v>
      </c>
      <c r="D163" s="110">
        <v>141.81205894700702</v>
      </c>
      <c r="E163" s="110">
        <v>133.07620755259592</v>
      </c>
      <c r="F163" s="110">
        <v>108.33551102121146</v>
      </c>
      <c r="G163" s="110">
        <v>123.51569639937978</v>
      </c>
      <c r="H163" s="110">
        <v>153.29649806692802</v>
      </c>
      <c r="I163" s="110">
        <v>150.77186992463228</v>
      </c>
      <c r="J163" s="110">
        <v>164.27909212137939</v>
      </c>
      <c r="K163" s="110">
        <v>161.09565052321986</v>
      </c>
      <c r="L163" s="110">
        <v>151.20337792263285</v>
      </c>
      <c r="M163" s="110">
        <v>155.13042241554757</v>
      </c>
      <c r="N163" s="110">
        <v>172.78712158227066</v>
      </c>
      <c r="O163" s="110">
        <v>110.53676957780939</v>
      </c>
      <c r="P163" s="110">
        <v>132.08611908598419</v>
      </c>
      <c r="Q163" s="110">
        <v>166.11492383755765</v>
      </c>
      <c r="R163" s="110">
        <v>185.56795821833973</v>
      </c>
      <c r="S163" s="110">
        <v>201.12090317760533</v>
      </c>
      <c r="T163" s="110">
        <v>136.73858161470895</v>
      </c>
      <c r="U163" s="110">
        <v>127.73384957104666</v>
      </c>
      <c r="V163" s="110">
        <v>174.91972418832717</v>
      </c>
      <c r="W163" s="110">
        <v>95.445226102110112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6.8884191506330067E-4</v>
      </c>
      <c r="C164" s="123">
        <f t="shared" si="58"/>
        <v>8.9944023028640393E-4</v>
      </c>
      <c r="D164" s="123">
        <f t="shared" si="58"/>
        <v>1.205400482416252E-3</v>
      </c>
      <c r="E164" s="123">
        <f t="shared" si="58"/>
        <v>1.1394183612481669E-3</v>
      </c>
      <c r="F164" s="123">
        <f t="shared" si="58"/>
        <v>1.3415859764425722E-3</v>
      </c>
      <c r="G164" s="123">
        <f t="shared" si="58"/>
        <v>3.0493210366155069E-3</v>
      </c>
      <c r="H164" s="123">
        <f t="shared" si="58"/>
        <v>8.9419827796219029E-3</v>
      </c>
      <c r="I164" s="123">
        <f t="shared" si="58"/>
        <v>1.0131081519706896E-2</v>
      </c>
      <c r="J164" s="123">
        <f t="shared" si="58"/>
        <v>1.3761235306259851E-2</v>
      </c>
      <c r="K164" s="123">
        <f t="shared" si="58"/>
        <v>1.7835765358107752E-2</v>
      </c>
      <c r="L164" s="123">
        <f t="shared" si="58"/>
        <v>5.5562611235946545E-2</v>
      </c>
      <c r="M164" s="123">
        <f t="shared" si="58"/>
        <v>2.3076827206884382E-2</v>
      </c>
      <c r="N164" s="123">
        <f t="shared" si="58"/>
        <v>3.4949620574180364E-2</v>
      </c>
      <c r="O164" s="123">
        <f t="shared" si="58"/>
        <v>2.3454306086584411E-2</v>
      </c>
      <c r="P164" s="123">
        <f t="shared" si="58"/>
        <v>4.0287187316853539E-2</v>
      </c>
      <c r="Q164" s="123">
        <f t="shared" si="58"/>
        <v>3.9342722192455111E-2</v>
      </c>
      <c r="R164" s="123">
        <f t="shared" si="58"/>
        <v>3.8578631351042413E-2</v>
      </c>
      <c r="S164" s="123">
        <f t="shared" si="58"/>
        <v>3.86936989434227E-2</v>
      </c>
      <c r="T164" s="123">
        <f t="shared" si="58"/>
        <v>5.2772934528483202E-2</v>
      </c>
      <c r="U164" s="123">
        <f t="shared" si="58"/>
        <v>4.5212888681276292E-2</v>
      </c>
      <c r="V164" s="123">
        <f t="shared" si="58"/>
        <v>3.8252352543111157E-2</v>
      </c>
      <c r="W164" s="123">
        <f t="shared" si="58"/>
        <v>7.494599536649818E-2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6.8884191506330067E-4</v>
      </c>
      <c r="C165" s="99">
        <f>RES_hhdet_fech!C165/RES_summary!C$19</f>
        <v>8.9944023028640393E-4</v>
      </c>
      <c r="D165" s="99">
        <f>RES_hhdet_fech!D165/RES_summary!D$19</f>
        <v>1.205400482416252E-3</v>
      </c>
      <c r="E165" s="99">
        <f>RES_hhdet_fech!E165/RES_summary!E$19</f>
        <v>1.1394183612481669E-3</v>
      </c>
      <c r="F165" s="99">
        <f>RES_hhdet_fech!F165/RES_summary!F$19</f>
        <v>1.3415859764425722E-3</v>
      </c>
      <c r="G165" s="99">
        <f>RES_hhdet_fech!G165/RES_summary!G$19</f>
        <v>3.0493210366155069E-3</v>
      </c>
      <c r="H165" s="99">
        <f>RES_hhdet_fech!H165/RES_summary!H$19</f>
        <v>8.9419827796219029E-3</v>
      </c>
      <c r="I165" s="99">
        <f>RES_hhdet_fech!I165/RES_summary!I$19</f>
        <v>1.0131081519706896E-2</v>
      </c>
      <c r="J165" s="99">
        <f>RES_hhdet_fech!J165/RES_summary!J$19</f>
        <v>1.3761235306259851E-2</v>
      </c>
      <c r="K165" s="99">
        <f>RES_hhdet_fech!K165/RES_summary!K$19</f>
        <v>1.7835765358107752E-2</v>
      </c>
      <c r="L165" s="99">
        <f>RES_hhdet_fech!L165/RES_summary!L$19</f>
        <v>5.5562611235946545E-2</v>
      </c>
      <c r="M165" s="99">
        <f>RES_hhdet_fech!M165/RES_summary!M$19</f>
        <v>2.3076827206884382E-2</v>
      </c>
      <c r="N165" s="99">
        <f>RES_hhdet_fech!N165/RES_summary!N$19</f>
        <v>3.4949620574180364E-2</v>
      </c>
      <c r="O165" s="99">
        <f>RES_hhdet_fech!O165/RES_summary!O$19</f>
        <v>2.3454306086584411E-2</v>
      </c>
      <c r="P165" s="99">
        <f>RES_hhdet_fech!P165/RES_summary!P$19</f>
        <v>4.0287187316853539E-2</v>
      </c>
      <c r="Q165" s="99">
        <f>RES_hhdet_fech!Q165/RES_summary!Q$19</f>
        <v>3.9342722192455111E-2</v>
      </c>
      <c r="R165" s="99">
        <f>RES_hhdet_fech!R165/RES_summary!R$19</f>
        <v>3.8578631351042413E-2</v>
      </c>
      <c r="S165" s="99">
        <f>RES_hhdet_fech!S165/RES_summary!S$19</f>
        <v>3.86936989434227E-2</v>
      </c>
      <c r="T165" s="99">
        <f>RES_hhdet_fech!T165/RES_summary!T$19</f>
        <v>5.2772934528483202E-2</v>
      </c>
      <c r="U165" s="99">
        <f>RES_hhdet_fech!U165/RES_summary!U$19</f>
        <v>4.5212888681276292E-2</v>
      </c>
      <c r="V165" s="99">
        <f>RES_hhdet_fech!V165/RES_summary!V$19</f>
        <v>3.8252352543111157E-2</v>
      </c>
      <c r="W165" s="99">
        <f>RES_hhdet_fech!W165/RES_summary!W$19</f>
        <v>7.494599536649818E-2</v>
      </c>
      <c r="DA165" s="63" t="s">
        <v>2901</v>
      </c>
    </row>
    <row r="166" spans="1:105" ht="12" customHeight="1" x14ac:dyDescent="0.25">
      <c r="A166" s="121" t="s">
        <v>55</v>
      </c>
      <c r="B166" s="123">
        <v>7.7720594440480628</v>
      </c>
      <c r="C166" s="123">
        <v>9.0444801852300216</v>
      </c>
      <c r="D166" s="123">
        <v>6.883180367941538</v>
      </c>
      <c r="E166" s="123">
        <v>7.5758552351179134</v>
      </c>
      <c r="F166" s="123">
        <v>10.565732188572728</v>
      </c>
      <c r="G166" s="123">
        <v>10.425860124363682</v>
      </c>
      <c r="H166" s="123">
        <v>12.355646497052096</v>
      </c>
      <c r="I166" s="123">
        <v>10.198340123083335</v>
      </c>
      <c r="J166" s="123">
        <v>12.369486046877967</v>
      </c>
      <c r="K166" s="123">
        <v>13.076803247055473</v>
      </c>
      <c r="L166" s="123">
        <v>10.428175225944889</v>
      </c>
      <c r="M166" s="123">
        <v>11.952207154760048</v>
      </c>
      <c r="N166" s="123">
        <v>12.648729601523398</v>
      </c>
      <c r="O166" s="123">
        <v>10.984139911686304</v>
      </c>
      <c r="P166" s="123">
        <v>12.078447141351692</v>
      </c>
      <c r="Q166" s="123">
        <v>11.539737610557459</v>
      </c>
      <c r="R166" s="123">
        <v>11.872644772515139</v>
      </c>
      <c r="S166" s="123">
        <v>11.74654687979092</v>
      </c>
      <c r="T166" s="123">
        <v>11.672758718581131</v>
      </c>
      <c r="U166" s="123">
        <v>10.539482814849096</v>
      </c>
      <c r="V166" s="123">
        <v>10.299711473461082</v>
      </c>
      <c r="W166" s="123">
        <v>15.604250783060252</v>
      </c>
      <c r="DA166" s="130" t="s">
        <v>2902</v>
      </c>
    </row>
    <row r="167" spans="1:105" ht="12" customHeight="1" x14ac:dyDescent="0.25">
      <c r="A167" s="97" t="s">
        <v>124</v>
      </c>
      <c r="B167" s="99">
        <v>9.0458864089444297</v>
      </c>
      <c r="C167" s="99">
        <v>9.1377153329746488</v>
      </c>
      <c r="D167" s="99">
        <v>9.328077876210914</v>
      </c>
      <c r="E167" s="99">
        <v>10.129923165982701</v>
      </c>
      <c r="F167" s="99">
        <v>10.481634516133751</v>
      </c>
      <c r="G167" s="99">
        <v>11.994260989733057</v>
      </c>
      <c r="H167" s="99">
        <v>12.617118899244739</v>
      </c>
      <c r="I167" s="99">
        <v>11.335672300855451</v>
      </c>
      <c r="J167" s="99">
        <v>11.752222689352321</v>
      </c>
      <c r="K167" s="99">
        <v>12.254233353397348</v>
      </c>
      <c r="L167" s="99">
        <v>12.979090170591183</v>
      </c>
      <c r="M167" s="99">
        <v>13.937177788309317</v>
      </c>
      <c r="N167" s="99">
        <v>14.174559849027919</v>
      </c>
      <c r="O167" s="99">
        <v>12.884171975247249</v>
      </c>
      <c r="P167" s="99">
        <v>12.584455840578745</v>
      </c>
      <c r="Q167" s="99">
        <v>11.453145886053527</v>
      </c>
      <c r="R167" s="99">
        <v>11.728548157705379</v>
      </c>
      <c r="S167" s="99">
        <v>11.185654969136207</v>
      </c>
      <c r="T167" s="99">
        <v>10.478201206831345</v>
      </c>
      <c r="U167" s="99">
        <v>9.299400507683103</v>
      </c>
      <c r="V167" s="99">
        <v>8.2959449262693976</v>
      </c>
      <c r="W167" s="99">
        <v>14.677596239858843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7.7279001092649908</v>
      </c>
      <c r="C171" s="102">
        <v>9.0411131904001127</v>
      </c>
      <c r="D171" s="102">
        <v>6.7977157858796886</v>
      </c>
      <c r="E171" s="102">
        <v>7.5039096596005948</v>
      </c>
      <c r="F171" s="102">
        <v>10.567298811880152</v>
      </c>
      <c r="G171" s="102">
        <v>10.406854004308713</v>
      </c>
      <c r="H171" s="102">
        <v>12.353326235335317</v>
      </c>
      <c r="I171" s="102">
        <v>10.189886085989562</v>
      </c>
      <c r="J171" s="102">
        <v>12.373207950239673</v>
      </c>
      <c r="K171" s="102">
        <v>13.084826646601782</v>
      </c>
      <c r="L171" s="102">
        <v>10.402054616783978</v>
      </c>
      <c r="M171" s="102">
        <v>11.929949880525308</v>
      </c>
      <c r="N171" s="102">
        <v>12.632757177105001</v>
      </c>
      <c r="O171" s="102">
        <v>10.966826010042022</v>
      </c>
      <c r="P171" s="102">
        <v>12.074422695776061</v>
      </c>
      <c r="Q171" s="102">
        <v>11.540385049048837</v>
      </c>
      <c r="R171" s="102">
        <v>11.87367846415653</v>
      </c>
      <c r="S171" s="102">
        <v>11.750586715490128</v>
      </c>
      <c r="T171" s="102">
        <v>11.681686464195261</v>
      </c>
      <c r="U171" s="102">
        <v>10.549798413363844</v>
      </c>
      <c r="V171" s="102">
        <v>10.319367318494983</v>
      </c>
      <c r="W171" s="102">
        <v>15.613772606835189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2910</v>
      </c>
    </row>
    <row r="175" spans="1:105" ht="12" customHeight="1" x14ac:dyDescent="0.25">
      <c r="A175" s="121" t="s">
        <v>54</v>
      </c>
      <c r="B175" s="123">
        <v>12.960643797096614</v>
      </c>
      <c r="C175" s="123">
        <v>12.889356307309507</v>
      </c>
      <c r="D175" s="123">
        <v>12.328821289202452</v>
      </c>
      <c r="E175" s="123">
        <v>12.454057295816959</v>
      </c>
      <c r="F175" s="123">
        <v>12.318779747802173</v>
      </c>
      <c r="G175" s="123">
        <v>11.704975921047742</v>
      </c>
      <c r="H175" s="123">
        <v>12.639450880268871</v>
      </c>
      <c r="I175" s="123">
        <v>12.325898804445668</v>
      </c>
      <c r="J175" s="123">
        <v>12.983605643999045</v>
      </c>
      <c r="K175" s="123">
        <v>12.481532999452511</v>
      </c>
      <c r="L175" s="123">
        <v>10.638846785207809</v>
      </c>
      <c r="M175" s="123">
        <v>12.094357449295977</v>
      </c>
      <c r="N175" s="123">
        <v>12.245856112238345</v>
      </c>
      <c r="O175" s="123">
        <v>10.500026660312731</v>
      </c>
      <c r="P175" s="123">
        <v>9.9408726101040603</v>
      </c>
      <c r="Q175" s="123">
        <v>7.8317427602335918</v>
      </c>
      <c r="R175" s="123">
        <v>7.965462619663489</v>
      </c>
      <c r="S175" s="123">
        <v>7.3906934163414189</v>
      </c>
      <c r="T175" s="123">
        <v>8.9765424959109676</v>
      </c>
      <c r="U175" s="123">
        <v>9.2545506709608514</v>
      </c>
      <c r="V175" s="123">
        <v>8.2982707982391961</v>
      </c>
      <c r="W175" s="123">
        <v>8.2592123597962566</v>
      </c>
      <c r="DA175" s="130" t="s">
        <v>2911</v>
      </c>
    </row>
    <row r="176" spans="1:105" ht="12" customHeight="1" x14ac:dyDescent="0.25">
      <c r="A176" s="97" t="s">
        <v>50</v>
      </c>
      <c r="B176" s="99">
        <v>13.163849773177606</v>
      </c>
      <c r="C176" s="99">
        <v>12.971856181676936</v>
      </c>
      <c r="D176" s="99">
        <v>12.927325129248079</v>
      </c>
      <c r="E176" s="99">
        <v>13.208070896321422</v>
      </c>
      <c r="F176" s="99">
        <v>12.700674820722783</v>
      </c>
      <c r="G176" s="99">
        <v>13.818761424139209</v>
      </c>
      <c r="H176" s="99">
        <v>14.899166578853546</v>
      </c>
      <c r="I176" s="99">
        <v>12.57964314011863</v>
      </c>
      <c r="J176" s="99">
        <v>13.426819752277337</v>
      </c>
      <c r="K176" s="99">
        <v>13.322405898561078</v>
      </c>
      <c r="L176" s="99">
        <v>13.128833849951976</v>
      </c>
      <c r="M176" s="99">
        <v>14.185566959725689</v>
      </c>
      <c r="N176" s="99">
        <v>14.206708939298853</v>
      </c>
      <c r="O176" s="99">
        <v>11.756998897175034</v>
      </c>
      <c r="P176" s="99">
        <v>10.795583870693976</v>
      </c>
      <c r="Q176" s="99">
        <v>8.7055707928034547</v>
      </c>
      <c r="R176" s="99">
        <v>9.23900646751739</v>
      </c>
      <c r="S176" s="99">
        <v>9.9267936230080753</v>
      </c>
      <c r="T176" s="99">
        <v>9.4485480835633737</v>
      </c>
      <c r="U176" s="99">
        <v>10.78690089787959</v>
      </c>
      <c r="V176" s="99">
        <v>10.035282803228498</v>
      </c>
      <c r="W176" s="99">
        <v>9.1697590744899262</v>
      </c>
      <c r="DA176" s="63" t="s">
        <v>2912</v>
      </c>
    </row>
    <row r="177" spans="1:105" ht="12" customHeight="1" x14ac:dyDescent="0.25">
      <c r="A177" s="109" t="s">
        <v>120</v>
      </c>
      <c r="B177" s="110">
        <v>9.6596756078698274</v>
      </c>
      <c r="C177" s="110">
        <v>11.55680398872253</v>
      </c>
      <c r="D177" s="110">
        <v>5.7883368789196767</v>
      </c>
      <c r="E177" s="110">
        <v>8.1866048831372851</v>
      </c>
      <c r="F177" s="110">
        <v>11.383264971855724</v>
      </c>
      <c r="G177" s="110">
        <v>8.5585714291710548</v>
      </c>
      <c r="H177" s="110">
        <v>10.845809647341792</v>
      </c>
      <c r="I177" s="110">
        <v>12.204753280192335</v>
      </c>
      <c r="J177" s="110">
        <v>12.804437646323938</v>
      </c>
      <c r="K177" s="110">
        <v>12.013829185981997</v>
      </c>
      <c r="L177" s="110">
        <v>8.8576139416059156</v>
      </c>
      <c r="M177" s="110">
        <v>10.264584648962112</v>
      </c>
      <c r="N177" s="110">
        <v>10.435237027937584</v>
      </c>
      <c r="O177" s="110">
        <v>9.3394501741063891</v>
      </c>
      <c r="P177" s="110">
        <v>9.1229277318256923</v>
      </c>
      <c r="Q177" s="110">
        <v>6.7542234445083613</v>
      </c>
      <c r="R177" s="110">
        <v>6.2837111689183134</v>
      </c>
      <c r="S177" s="110">
        <v>3.9940043732814878</v>
      </c>
      <c r="T177" s="110">
        <v>8.3205666904494731</v>
      </c>
      <c r="U177" s="110">
        <v>7.3019616086627188</v>
      </c>
      <c r="V177" s="110">
        <v>6.5084908021665671</v>
      </c>
      <c r="W177" s="110">
        <v>7.4713859774600415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96.772549008304139</v>
      </c>
      <c r="C3" s="118">
        <f t="shared" si="0"/>
        <v>93.558482481513792</v>
      </c>
      <c r="D3" s="118">
        <f t="shared" si="0"/>
        <v>106.07545711217466</v>
      </c>
      <c r="E3" s="118">
        <f t="shared" si="0"/>
        <v>114.61491521444894</v>
      </c>
      <c r="F3" s="118">
        <f t="shared" si="0"/>
        <v>102.19886714115499</v>
      </c>
      <c r="G3" s="118">
        <f t="shared" si="0"/>
        <v>106.99857371514933</v>
      </c>
      <c r="H3" s="118">
        <f t="shared" si="0"/>
        <v>124.50515775376689</v>
      </c>
      <c r="I3" s="118">
        <f t="shared" si="0"/>
        <v>123.23221120093814</v>
      </c>
      <c r="J3" s="118">
        <f t="shared" si="0"/>
        <v>122.22109508155046</v>
      </c>
      <c r="K3" s="118">
        <f t="shared" si="0"/>
        <v>110.73331779339938</v>
      </c>
      <c r="L3" s="118">
        <f t="shared" si="0"/>
        <v>131.36722947622087</v>
      </c>
      <c r="M3" s="118">
        <f t="shared" si="0"/>
        <v>129.60411587942181</v>
      </c>
      <c r="N3" s="118">
        <f t="shared" si="0"/>
        <v>125.55710467637708</v>
      </c>
      <c r="O3" s="118">
        <f t="shared" si="0"/>
        <v>128.72689912198331</v>
      </c>
      <c r="P3" s="118">
        <f t="shared" si="0"/>
        <v>116.16385153047027</v>
      </c>
      <c r="Q3" s="118">
        <f t="shared" si="0"/>
        <v>99.791226262438087</v>
      </c>
      <c r="R3" s="118">
        <f t="shared" ref="R3:V3" si="1">R4+R7+R9+R19</f>
        <v>110.22635887062518</v>
      </c>
      <c r="S3" s="118">
        <f t="shared" si="1"/>
        <v>123.59123117532896</v>
      </c>
      <c r="T3" s="118">
        <f t="shared" si="1"/>
        <v>133.4143830042178</v>
      </c>
      <c r="U3" s="118">
        <f t="shared" si="1"/>
        <v>117.52591450879959</v>
      </c>
      <c r="V3" s="118">
        <f t="shared" si="1"/>
        <v>107.60500886611545</v>
      </c>
      <c r="W3" s="118">
        <f t="shared" ref="W3" si="2">W4+W7+W9+W19</f>
        <v>137.3306519699521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84.541788890364359</v>
      </c>
      <c r="C4" s="123">
        <f t="shared" si="3"/>
        <v>81.644230517518821</v>
      </c>
      <c r="D4" s="123">
        <f t="shared" si="3"/>
        <v>94.045248511152508</v>
      </c>
      <c r="E4" s="123">
        <f t="shared" si="3"/>
        <v>101.55158679482356</v>
      </c>
      <c r="F4" s="123">
        <f t="shared" si="3"/>
        <v>89.061858016781045</v>
      </c>
      <c r="G4" s="123">
        <f t="shared" si="3"/>
        <v>93.475760268141642</v>
      </c>
      <c r="H4" s="123">
        <f t="shared" si="3"/>
        <v>108.93311945607489</v>
      </c>
      <c r="I4" s="123">
        <f t="shared" si="3"/>
        <v>107.89049954706593</v>
      </c>
      <c r="J4" s="123">
        <f t="shared" si="3"/>
        <v>106.02003456489332</v>
      </c>
      <c r="K4" s="123">
        <f t="shared" si="3"/>
        <v>95.5103654883318</v>
      </c>
      <c r="L4" s="123">
        <f t="shared" si="3"/>
        <v>116.34987250405504</v>
      </c>
      <c r="M4" s="123">
        <f t="shared" si="3"/>
        <v>113.03165245820728</v>
      </c>
      <c r="N4" s="123">
        <f t="shared" si="3"/>
        <v>109.03343677123301</v>
      </c>
      <c r="O4" s="123">
        <f t="shared" si="3"/>
        <v>113.14973036741898</v>
      </c>
      <c r="P4" s="123">
        <f t="shared" si="3"/>
        <v>101.43950720963254</v>
      </c>
      <c r="Q4" s="123">
        <f t="shared" si="3"/>
        <v>87.539256186050537</v>
      </c>
      <c r="R4" s="123">
        <f t="shared" ref="R4:V4" si="4">SUM(R5:R6)</f>
        <v>97.213235814533931</v>
      </c>
      <c r="S4" s="123">
        <f t="shared" si="4"/>
        <v>110.00702445572148</v>
      </c>
      <c r="T4" s="123">
        <f t="shared" si="4"/>
        <v>118.98780246249815</v>
      </c>
      <c r="U4" s="123">
        <f t="shared" si="4"/>
        <v>103.86050556064873</v>
      </c>
      <c r="V4" s="123">
        <f t="shared" si="4"/>
        <v>95.217574860389178</v>
      </c>
      <c r="W4" s="123">
        <f t="shared" ref="W4" si="5">SUM(W5:W6)</f>
        <v>120.04805790420033</v>
      </c>
      <c r="DA4" s="130" t="s">
        <v>2916</v>
      </c>
    </row>
    <row r="5" spans="1:105" ht="12" customHeight="1" x14ac:dyDescent="0.25">
      <c r="A5" s="97" t="s">
        <v>51</v>
      </c>
      <c r="B5" s="99">
        <v>83.768887791337903</v>
      </c>
      <c r="C5" s="99">
        <v>80.911609832911125</v>
      </c>
      <c r="D5" s="99">
        <v>93.218760294692743</v>
      </c>
      <c r="E5" s="99">
        <v>100.67690032964094</v>
      </c>
      <c r="F5" s="99">
        <v>88.306830237941639</v>
      </c>
      <c r="G5" s="99">
        <v>92.695769053667121</v>
      </c>
      <c r="H5" s="99">
        <v>108.03359220755526</v>
      </c>
      <c r="I5" s="99">
        <v>107.01698001720239</v>
      </c>
      <c r="J5" s="99">
        <v>105.17066871615016</v>
      </c>
      <c r="K5" s="99">
        <v>94.755605173754788</v>
      </c>
      <c r="L5" s="99">
        <v>115.44841288154653</v>
      </c>
      <c r="M5" s="99">
        <v>112.16418652677331</v>
      </c>
      <c r="N5" s="99">
        <v>108.20434120225845</v>
      </c>
      <c r="O5" s="99">
        <v>112.29650264009669</v>
      </c>
      <c r="P5" s="99">
        <v>100.68670945880677</v>
      </c>
      <c r="Q5" s="99">
        <v>86.900636403980727</v>
      </c>
      <c r="R5" s="99">
        <v>96.516021060514177</v>
      </c>
      <c r="S5" s="99">
        <v>109.22839859425105</v>
      </c>
      <c r="T5" s="99">
        <v>118.1471690047982</v>
      </c>
      <c r="U5" s="99">
        <v>103.12845932037428</v>
      </c>
      <c r="V5" s="99">
        <v>94.555692519421058</v>
      </c>
      <c r="W5" s="99">
        <v>119.22344234696821</v>
      </c>
      <c r="DA5" s="63" t="s">
        <v>2917</v>
      </c>
    </row>
    <row r="6" spans="1:105" ht="12" customHeight="1" x14ac:dyDescent="0.25">
      <c r="A6" s="97" t="s">
        <v>53</v>
      </c>
      <c r="B6" s="99">
        <v>0.77290109902645832</v>
      </c>
      <c r="C6" s="99">
        <v>0.73262068460769503</v>
      </c>
      <c r="D6" s="99">
        <v>0.82648821645976933</v>
      </c>
      <c r="E6" s="99">
        <v>0.87468646518262183</v>
      </c>
      <c r="F6" s="99">
        <v>0.7550277788394063</v>
      </c>
      <c r="G6" s="99">
        <v>0.77999121447451725</v>
      </c>
      <c r="H6" s="99">
        <v>0.89952724851962762</v>
      </c>
      <c r="I6" s="99">
        <v>0.87351952986353698</v>
      </c>
      <c r="J6" s="99">
        <v>0.84936584874316134</v>
      </c>
      <c r="K6" s="99">
        <v>0.75476031457700876</v>
      </c>
      <c r="L6" s="99">
        <v>0.90145962250851419</v>
      </c>
      <c r="M6" s="99">
        <v>0.86746593143397233</v>
      </c>
      <c r="N6" s="99">
        <v>0.82909556897456138</v>
      </c>
      <c r="O6" s="99">
        <v>0.85322772732229191</v>
      </c>
      <c r="P6" s="99">
        <v>0.7527977508257635</v>
      </c>
      <c r="Q6" s="99">
        <v>0.63861978206980974</v>
      </c>
      <c r="R6" s="99">
        <v>0.69721475401975852</v>
      </c>
      <c r="S6" s="99">
        <v>0.77862586147042667</v>
      </c>
      <c r="T6" s="99">
        <v>0.84063345769994779</v>
      </c>
      <c r="U6" s="99">
        <v>0.73204624027446297</v>
      </c>
      <c r="V6" s="99">
        <v>0.66188234096812248</v>
      </c>
      <c r="W6" s="99">
        <v>0.82461555723212687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3.1961310469631759E-4</v>
      </c>
      <c r="C7" s="123">
        <f t="shared" si="6"/>
        <v>3.0568850428945793E-4</v>
      </c>
      <c r="D7" s="123">
        <f t="shared" si="6"/>
        <v>5.0041107935084521E-4</v>
      </c>
      <c r="E7" s="123">
        <f t="shared" si="6"/>
        <v>1.5202986645629342E-3</v>
      </c>
      <c r="F7" s="123">
        <f t="shared" si="6"/>
        <v>3.2174280180060533E-3</v>
      </c>
      <c r="G7" s="123">
        <f t="shared" si="6"/>
        <v>6.043196394810991E-3</v>
      </c>
      <c r="H7" s="123">
        <f t="shared" si="6"/>
        <v>1.6807601482757582E-2</v>
      </c>
      <c r="I7" s="123">
        <f t="shared" si="6"/>
        <v>1.8564229005541538E-2</v>
      </c>
      <c r="J7" s="123">
        <f t="shared" si="6"/>
        <v>2.1250346131081583E-2</v>
      </c>
      <c r="K7" s="123">
        <f t="shared" si="6"/>
        <v>2.4884239099927569E-2</v>
      </c>
      <c r="L7" s="123">
        <f t="shared" si="6"/>
        <v>7.0602281674883319E-2</v>
      </c>
      <c r="M7" s="123">
        <f t="shared" si="6"/>
        <v>2.9306351815866907E-2</v>
      </c>
      <c r="N7" s="123">
        <f t="shared" si="6"/>
        <v>4.8345670042487049E-2</v>
      </c>
      <c r="O7" s="123">
        <f t="shared" si="6"/>
        <v>3.5116924191601451E-2</v>
      </c>
      <c r="P7" s="123">
        <f t="shared" si="6"/>
        <v>5.4398441162797392E-2</v>
      </c>
      <c r="Q7" s="123">
        <f t="shared" si="6"/>
        <v>4.2289127583748247E-2</v>
      </c>
      <c r="R7" s="123">
        <f t="shared" si="6"/>
        <v>3.1166713332321048E-2</v>
      </c>
      <c r="S7" s="123">
        <f t="shared" si="6"/>
        <v>2.6757506182186867E-2</v>
      </c>
      <c r="T7" s="123">
        <f t="shared" si="6"/>
        <v>3.4492746106009206E-2</v>
      </c>
      <c r="U7" s="123">
        <f t="shared" si="6"/>
        <v>3.2179278690787884E-2</v>
      </c>
      <c r="V7" s="123">
        <f t="shared" si="6"/>
        <v>3.0225220324723658E-2</v>
      </c>
      <c r="W7" s="123">
        <f t="shared" si="6"/>
        <v>5.2944763432998511E-2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3.1961310469631759E-4</v>
      </c>
      <c r="C8" s="99">
        <f>RES_hhdet_tesh!C8/RES_summary!C$19</f>
        <v>3.0568850428945793E-4</v>
      </c>
      <c r="D8" s="99">
        <f>RES_hhdet_tesh!D8/RES_summary!D$19</f>
        <v>5.0041107935084521E-4</v>
      </c>
      <c r="E8" s="99">
        <f>RES_hhdet_tesh!E8/RES_summary!E$19</f>
        <v>1.5202986645629342E-3</v>
      </c>
      <c r="F8" s="99">
        <f>RES_hhdet_tesh!F8/RES_summary!F$19</f>
        <v>3.2174280180060533E-3</v>
      </c>
      <c r="G8" s="99">
        <f>RES_hhdet_tesh!G8/RES_summary!G$19</f>
        <v>6.043196394810991E-3</v>
      </c>
      <c r="H8" s="99">
        <f>RES_hhdet_tesh!H8/RES_summary!H$19</f>
        <v>1.6807601482757582E-2</v>
      </c>
      <c r="I8" s="99">
        <f>RES_hhdet_tesh!I8/RES_summary!I$19</f>
        <v>1.8564229005541538E-2</v>
      </c>
      <c r="J8" s="99">
        <f>RES_hhdet_tesh!J8/RES_summary!J$19</f>
        <v>2.1250346131081583E-2</v>
      </c>
      <c r="K8" s="99">
        <f>RES_hhdet_tesh!K8/RES_summary!K$19</f>
        <v>2.4884239099927569E-2</v>
      </c>
      <c r="L8" s="99">
        <f>RES_hhdet_tesh!L8/RES_summary!L$19</f>
        <v>7.0602281674883319E-2</v>
      </c>
      <c r="M8" s="99">
        <f>RES_hhdet_tesh!M8/RES_summary!M$19</f>
        <v>2.9306351815866907E-2</v>
      </c>
      <c r="N8" s="99">
        <f>RES_hhdet_tesh!N8/RES_summary!N$19</f>
        <v>4.8345670042487049E-2</v>
      </c>
      <c r="O8" s="99">
        <f>RES_hhdet_tesh!O8/RES_summary!O$19</f>
        <v>3.5116924191601451E-2</v>
      </c>
      <c r="P8" s="99">
        <f>RES_hhdet_tesh!P8/RES_summary!P$19</f>
        <v>5.4398441162797392E-2</v>
      </c>
      <c r="Q8" s="99">
        <f>RES_hhdet_tesh!Q8/RES_summary!Q$19</f>
        <v>4.2289127583748247E-2</v>
      </c>
      <c r="R8" s="99">
        <f>RES_hhdet_tesh!R8/RES_summary!R$19</f>
        <v>3.1166713332321048E-2</v>
      </c>
      <c r="S8" s="99">
        <f>RES_hhdet_tesh!S8/RES_summary!S$19</f>
        <v>2.6757506182186867E-2</v>
      </c>
      <c r="T8" s="99">
        <f>RES_hhdet_tesh!T8/RES_summary!T$19</f>
        <v>3.4492746106009206E-2</v>
      </c>
      <c r="U8" s="99">
        <f>RES_hhdet_tesh!U8/RES_summary!U$19</f>
        <v>3.2179278690787884E-2</v>
      </c>
      <c r="V8" s="99">
        <f>RES_hhdet_tesh!V8/RES_summary!V$19</f>
        <v>3.0225220324723658E-2</v>
      </c>
      <c r="W8" s="99">
        <f>RES_hhdet_tesh!W8/RES_summary!W$19</f>
        <v>5.2944763432998511E-2</v>
      </c>
      <c r="DA8" s="63" t="s">
        <v>2920</v>
      </c>
    </row>
    <row r="9" spans="1:105" ht="12" customHeight="1" x14ac:dyDescent="0.25">
      <c r="A9" s="121" t="s">
        <v>55</v>
      </c>
      <c r="B9" s="123">
        <v>4.7361767485168285</v>
      </c>
      <c r="C9" s="123">
        <v>4.5120454640991801</v>
      </c>
      <c r="D9" s="123">
        <v>4.8752933938643439</v>
      </c>
      <c r="E9" s="123">
        <v>5.6156659542340632</v>
      </c>
      <c r="F9" s="123">
        <v>5.6120667370964599</v>
      </c>
      <c r="G9" s="123">
        <v>6.0245286502501134</v>
      </c>
      <c r="H9" s="123">
        <v>7.1153335804950189</v>
      </c>
      <c r="I9" s="123">
        <v>7.0031687539697929</v>
      </c>
      <c r="J9" s="123">
        <v>7.3209162669095464</v>
      </c>
      <c r="K9" s="123">
        <v>6.8601428475879853</v>
      </c>
      <c r="L9" s="123">
        <v>7.6961240639109416</v>
      </c>
      <c r="M9" s="123">
        <v>8.4961478687554628</v>
      </c>
      <c r="N9" s="123">
        <v>8.421900083150085</v>
      </c>
      <c r="O9" s="123">
        <v>8.5135371815953196</v>
      </c>
      <c r="P9" s="123">
        <v>8.0988210687415485</v>
      </c>
      <c r="Q9" s="123">
        <v>7.0587388023379898</v>
      </c>
      <c r="R9" s="123">
        <v>7.700177666645442</v>
      </c>
      <c r="S9" s="123">
        <v>8.4892783185210963</v>
      </c>
      <c r="T9" s="123">
        <v>8.3688010473516439</v>
      </c>
      <c r="U9" s="123">
        <v>7.5884531270849624</v>
      </c>
      <c r="V9" s="123">
        <v>6.8759455104334402</v>
      </c>
      <c r="W9" s="123">
        <v>11.364849362174132</v>
      </c>
      <c r="DA9" s="130" t="s">
        <v>2921</v>
      </c>
    </row>
    <row r="10" spans="1:105" ht="12" customHeight="1" x14ac:dyDescent="0.25">
      <c r="A10" s="97" t="s">
        <v>143</v>
      </c>
      <c r="B10" s="99">
        <v>4.7515551012722126</v>
      </c>
      <c r="C10" s="99">
        <v>4.4582666151652495</v>
      </c>
      <c r="D10" s="99">
        <v>4.9323187809584148</v>
      </c>
      <c r="E10" s="99">
        <v>5.7344197394448235</v>
      </c>
      <c r="F10" s="99">
        <v>5.4641339216828255</v>
      </c>
      <c r="G10" s="99">
        <v>5.9403505105303864</v>
      </c>
      <c r="H10" s="99">
        <v>6.9668125542949486</v>
      </c>
      <c r="I10" s="99">
        <v>7.2314306029875182</v>
      </c>
      <c r="J10" s="99">
        <v>7.219800327979554</v>
      </c>
      <c r="K10" s="99">
        <v>6.5069351368297657</v>
      </c>
      <c r="L10" s="99">
        <v>8.0688753687706889</v>
      </c>
      <c r="M10" s="99">
        <v>8.8832114404663365</v>
      </c>
      <c r="N10" s="99">
        <v>8.5946382285098153</v>
      </c>
      <c r="O10" s="99">
        <v>9.0276702596392813</v>
      </c>
      <c r="P10" s="99">
        <v>8.1589785071254557</v>
      </c>
      <c r="Q10" s="99">
        <v>6.9421244001936033</v>
      </c>
      <c r="R10" s="99">
        <v>7.6448484315439815</v>
      </c>
      <c r="S10" s="99">
        <v>8.5743324531362379</v>
      </c>
      <c r="T10" s="99">
        <v>8.4293441033123404</v>
      </c>
      <c r="U10" s="99">
        <v>7.6189661561557074</v>
      </c>
      <c r="V10" s="99">
        <v>6.7891282501882664</v>
      </c>
      <c r="W10" s="99">
        <v>11.350048244001364</v>
      </c>
      <c r="DA10" s="63" t="s">
        <v>2922</v>
      </c>
    </row>
    <row r="11" spans="1:105" ht="12" customHeight="1" x14ac:dyDescent="0.25">
      <c r="A11" s="97" t="s">
        <v>124</v>
      </c>
      <c r="B11" s="99">
        <v>4.7199432701403454</v>
      </c>
      <c r="C11" s="99">
        <v>4.8019546066307024</v>
      </c>
      <c r="D11" s="99">
        <v>4.9332309054260772</v>
      </c>
      <c r="E11" s="99">
        <v>5.381261264169007</v>
      </c>
      <c r="F11" s="99">
        <v>5.5977532691384075</v>
      </c>
      <c r="G11" s="99">
        <v>6.4878624176790032</v>
      </c>
      <c r="H11" s="99">
        <v>6.9307117894811707</v>
      </c>
      <c r="I11" s="99">
        <v>6.2969851428269363</v>
      </c>
      <c r="J11" s="99">
        <v>6.5498328589773038</v>
      </c>
      <c r="K11" s="99">
        <v>6.9652907038673959</v>
      </c>
      <c r="L11" s="99">
        <v>7.4273911018861769</v>
      </c>
      <c r="M11" s="99">
        <v>8.0513569971180026</v>
      </c>
      <c r="N11" s="99">
        <v>8.2700943935753433</v>
      </c>
      <c r="O11" s="99">
        <v>7.6531026626675605</v>
      </c>
      <c r="P11" s="99">
        <v>7.6531540048107605</v>
      </c>
      <c r="Q11" s="99">
        <v>7.2107476656857266</v>
      </c>
      <c r="R11" s="99">
        <v>7.7975664586176849</v>
      </c>
      <c r="S11" s="99">
        <v>8.1592511952897784</v>
      </c>
      <c r="T11" s="99">
        <v>7.9748347338272181</v>
      </c>
      <c r="U11" s="99">
        <v>7.4787193867837356</v>
      </c>
      <c r="V11" s="99">
        <v>6.9452240375490142</v>
      </c>
      <c r="W11" s="99">
        <v>12.536532379898341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4.5174446568291859</v>
      </c>
      <c r="C15" s="102">
        <v>5.3170394440895041</v>
      </c>
      <c r="D15" s="102">
        <v>4.0264445540008627</v>
      </c>
      <c r="E15" s="102">
        <v>4.4842821346648778</v>
      </c>
      <c r="F15" s="102">
        <v>6.3815157503742475</v>
      </c>
      <c r="G15" s="102">
        <v>6.3442699569138776</v>
      </c>
      <c r="H15" s="102">
        <v>7.5820539477968989</v>
      </c>
      <c r="I15" s="102">
        <v>6.277850294270567</v>
      </c>
      <c r="J15" s="102">
        <v>7.6455576604023845</v>
      </c>
      <c r="K15" s="102">
        <v>8.1033102116284219</v>
      </c>
      <c r="L15" s="102">
        <v>6.4527729819107407</v>
      </c>
      <c r="M15" s="102">
        <v>7.4268984428520595</v>
      </c>
      <c r="N15" s="102">
        <v>7.9265655101845507</v>
      </c>
      <c r="O15" s="102">
        <v>6.9864820022277661</v>
      </c>
      <c r="P15" s="102">
        <v>7.86987329314654</v>
      </c>
      <c r="Q15" s="102">
        <v>7.6663038896941016</v>
      </c>
      <c r="R15" s="102">
        <v>7.9934663319447399</v>
      </c>
      <c r="S15" s="102">
        <v>8.0137667454034123</v>
      </c>
      <c r="T15" s="102">
        <v>8.0438365477480378</v>
      </c>
      <c r="U15" s="102">
        <v>7.4109359254755818</v>
      </c>
      <c r="V15" s="102">
        <v>7.42033610969749</v>
      </c>
      <c r="W15" s="102">
        <v>11.426149739361357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7.4942637563182588</v>
      </c>
      <c r="C19" s="123">
        <v>7.4019008113915126</v>
      </c>
      <c r="D19" s="123">
        <v>7.1544147960784521</v>
      </c>
      <c r="E19" s="123">
        <v>7.4461421667267542</v>
      </c>
      <c r="F19" s="123">
        <v>7.5217249592594824</v>
      </c>
      <c r="G19" s="123">
        <v>7.4922416003627648</v>
      </c>
      <c r="H19" s="123">
        <v>8.4398971157142348</v>
      </c>
      <c r="I19" s="123">
        <v>8.3199786708968677</v>
      </c>
      <c r="J19" s="123">
        <v>8.8588939036165044</v>
      </c>
      <c r="K19" s="123">
        <v>8.3379252183796666</v>
      </c>
      <c r="L19" s="123">
        <v>7.2506306265800164</v>
      </c>
      <c r="M19" s="123">
        <v>8.0470092006432168</v>
      </c>
      <c r="N19" s="123">
        <v>8.0534221519514979</v>
      </c>
      <c r="O19" s="123">
        <v>7.0285146487773931</v>
      </c>
      <c r="P19" s="123">
        <v>6.5711248109333855</v>
      </c>
      <c r="Q19" s="123">
        <v>5.1509421464658214</v>
      </c>
      <c r="R19" s="123">
        <v>5.2817786761134728</v>
      </c>
      <c r="S19" s="123">
        <v>5.0681708949041857</v>
      </c>
      <c r="T19" s="123">
        <v>6.0232867482619854</v>
      </c>
      <c r="U19" s="123">
        <v>6.0447765423750992</v>
      </c>
      <c r="V19" s="123">
        <v>5.4812632749681089</v>
      </c>
      <c r="W19" s="123">
        <v>5.8647999401446107</v>
      </c>
      <c r="DA19" s="130" t="s">
        <v>2931</v>
      </c>
    </row>
    <row r="20" spans="1:105" ht="12" customHeight="1" x14ac:dyDescent="0.25">
      <c r="A20" s="97" t="s">
        <v>51</v>
      </c>
      <c r="B20" s="99">
        <v>7.5750563232502746</v>
      </c>
      <c r="C20" s="99">
        <v>6.8774103946671614</v>
      </c>
      <c r="D20" s="99">
        <v>7.4130691107730762</v>
      </c>
      <c r="E20" s="99">
        <v>8.0190295840529195</v>
      </c>
      <c r="F20" s="99">
        <v>7.1006855209651185</v>
      </c>
      <c r="G20" s="99">
        <v>7.3842312045146352</v>
      </c>
      <c r="H20" s="99">
        <v>8.6242296068348026</v>
      </c>
      <c r="I20" s="99">
        <v>8.4680368508214077</v>
      </c>
      <c r="J20" s="99">
        <v>8.5758818291148664</v>
      </c>
      <c r="K20" s="99">
        <v>7.2125792974185865</v>
      </c>
      <c r="L20" s="99">
        <v>7.9498290715236193</v>
      </c>
      <c r="M20" s="99">
        <v>8.194251145303852</v>
      </c>
      <c r="N20" s="99">
        <v>7.6796137023970159</v>
      </c>
      <c r="O20" s="99">
        <v>7.3542343094699243</v>
      </c>
      <c r="P20" s="99">
        <v>6.4315925662952154</v>
      </c>
      <c r="Q20" s="99">
        <v>5.240371795650705</v>
      </c>
      <c r="R20" s="99">
        <v>5.6411994052468719</v>
      </c>
      <c r="S20" s="99">
        <v>6.280032704658244</v>
      </c>
      <c r="T20" s="99">
        <v>6.5267276347687577</v>
      </c>
      <c r="U20" s="99">
        <v>5.6772523176209866</v>
      </c>
      <c r="V20" s="99">
        <v>4.718991637629653</v>
      </c>
      <c r="W20" s="99">
        <v>6.2543165688261499</v>
      </c>
      <c r="DA20" s="63" t="s">
        <v>2932</v>
      </c>
    </row>
    <row r="21" spans="1:105" ht="12" customHeight="1" x14ac:dyDescent="0.25">
      <c r="A21" s="97" t="s">
        <v>50</v>
      </c>
      <c r="B21" s="99">
        <v>7.510389989606904</v>
      </c>
      <c r="C21" s="99">
        <v>7.4151668404255977</v>
      </c>
      <c r="D21" s="99">
        <v>7.4057360559101957</v>
      </c>
      <c r="E21" s="99">
        <v>7.5862774663276715</v>
      </c>
      <c r="F21" s="99">
        <v>7.3168742923319261</v>
      </c>
      <c r="G21" s="99">
        <v>7.9881374046834317</v>
      </c>
      <c r="H21" s="99">
        <v>8.6328801454177171</v>
      </c>
      <c r="I21" s="99">
        <v>7.2960363326558832</v>
      </c>
      <c r="J21" s="99">
        <v>7.7949997723122051</v>
      </c>
      <c r="K21" s="99">
        <v>7.7492077679159932</v>
      </c>
      <c r="L21" s="99">
        <v>7.6471151160407596</v>
      </c>
      <c r="M21" s="99">
        <v>8.2714066432211446</v>
      </c>
      <c r="N21" s="99">
        <v>8.2898800915658715</v>
      </c>
      <c r="O21" s="99">
        <v>6.8644948899190688</v>
      </c>
      <c r="P21" s="99">
        <v>6.3052858233012419</v>
      </c>
      <c r="Q21" s="99">
        <v>5.0855759472493807</v>
      </c>
      <c r="R21" s="99">
        <v>5.400541014053819</v>
      </c>
      <c r="S21" s="99">
        <v>5.8112185295836944</v>
      </c>
      <c r="T21" s="99">
        <v>5.5424284555466423</v>
      </c>
      <c r="U21" s="99">
        <v>6.3440672101691122</v>
      </c>
      <c r="V21" s="99">
        <v>5.9154130448917872</v>
      </c>
      <c r="W21" s="99">
        <v>5.4218482464878344</v>
      </c>
      <c r="DA21" s="63" t="s">
        <v>2933</v>
      </c>
    </row>
    <row r="22" spans="1:105" ht="12" customHeight="1" x14ac:dyDescent="0.25">
      <c r="A22" s="109" t="s">
        <v>120</v>
      </c>
      <c r="B22" s="110">
        <v>7.0431372406778889</v>
      </c>
      <c r="C22" s="110">
        <v>8.4543655586692612</v>
      </c>
      <c r="D22" s="110">
        <v>4.2691494095038935</v>
      </c>
      <c r="E22" s="110">
        <v>6.0816375082946417</v>
      </c>
      <c r="F22" s="110">
        <v>8.4956780909669014</v>
      </c>
      <c r="G22" s="110">
        <v>6.4039121690383585</v>
      </c>
      <c r="H22" s="110">
        <v>8.1336849502766349</v>
      </c>
      <c r="I22" s="110">
        <v>9.168399265865828</v>
      </c>
      <c r="J22" s="110">
        <v>9.6311293935123956</v>
      </c>
      <c r="K22" s="110">
        <v>9.0399704659157312</v>
      </c>
      <c r="L22" s="110">
        <v>6.6686879337717206</v>
      </c>
      <c r="M22" s="110">
        <v>7.7375530308367413</v>
      </c>
      <c r="N22" s="110">
        <v>7.894728373197526</v>
      </c>
      <c r="O22" s="110">
        <v>7.1106325300004523</v>
      </c>
      <c r="P22" s="110">
        <v>6.9984475499087164</v>
      </c>
      <c r="Q22" s="110">
        <v>5.2063029076253686</v>
      </c>
      <c r="R22" s="110">
        <v>4.8661071892272547</v>
      </c>
      <c r="S22" s="110">
        <v>3.1064741873285686</v>
      </c>
      <c r="T22" s="110">
        <v>6.5050515391974439</v>
      </c>
      <c r="U22" s="110">
        <v>5.8097800892717286</v>
      </c>
      <c r="V22" s="110">
        <v>5.3155055780904306</v>
      </c>
      <c r="W22" s="110">
        <v>6.2365460032985292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95.914881892353975</v>
      </c>
      <c r="C24" s="118">
        <f t="shared" si="7"/>
        <v>100.82632656722478</v>
      </c>
      <c r="D24" s="118">
        <f t="shared" si="7"/>
        <v>104.95637514419073</v>
      </c>
      <c r="E24" s="118">
        <f t="shared" si="7"/>
        <v>108.31545095854548</v>
      </c>
      <c r="F24" s="118">
        <f t="shared" si="7"/>
        <v>106.67252543481554</v>
      </c>
      <c r="G24" s="118">
        <f t="shared" si="7"/>
        <v>117.24522000231761</v>
      </c>
      <c r="H24" s="118">
        <f t="shared" si="7"/>
        <v>121.75928965355145</v>
      </c>
      <c r="I24" s="118">
        <f t="shared" si="7"/>
        <v>102.29930838645954</v>
      </c>
      <c r="J24" s="118">
        <f t="shared" si="7"/>
        <v>98.591002666600929</v>
      </c>
      <c r="K24" s="118">
        <f t="shared" si="7"/>
        <v>103.62383837741294</v>
      </c>
      <c r="L24" s="118">
        <f t="shared" si="7"/>
        <v>116.35163612497369</v>
      </c>
      <c r="M24" s="118">
        <f t="shared" si="7"/>
        <v>128.21173150154226</v>
      </c>
      <c r="N24" s="118">
        <f t="shared" si="7"/>
        <v>132.60696158286208</v>
      </c>
      <c r="O24" s="118">
        <f t="shared" si="7"/>
        <v>121.78005695061358</v>
      </c>
      <c r="P24" s="118">
        <f t="shared" si="7"/>
        <v>113.69879517560526</v>
      </c>
      <c r="Q24" s="118">
        <f t="shared" si="7"/>
        <v>102.47642636892905</v>
      </c>
      <c r="R24" s="118">
        <f t="shared" ref="R24:V24" si="8">R25+R28+R30+R39</f>
        <v>116.23037979718214</v>
      </c>
      <c r="S24" s="118">
        <f t="shared" si="8"/>
        <v>127.78277385891137</v>
      </c>
      <c r="T24" s="118">
        <f t="shared" si="8"/>
        <v>109.11362858972072</v>
      </c>
      <c r="U24" s="118">
        <f t="shared" si="8"/>
        <v>119.81378883671506</v>
      </c>
      <c r="V24" s="118">
        <f t="shared" si="8"/>
        <v>119.00585666751927</v>
      </c>
      <c r="W24" s="118">
        <f t="shared" ref="W24" si="9">W25+W28+W30+W39</f>
        <v>130.07336100660308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83.907141607784823</v>
      </c>
      <c r="C25" s="123">
        <f t="shared" si="10"/>
        <v>88.050900919698975</v>
      </c>
      <c r="D25" s="123">
        <f t="shared" si="10"/>
        <v>93.723241380929394</v>
      </c>
      <c r="E25" s="123">
        <f t="shared" si="10"/>
        <v>96.373271014849507</v>
      </c>
      <c r="F25" s="123">
        <f t="shared" si="10"/>
        <v>92.792433411228558</v>
      </c>
      <c r="G25" s="123">
        <f t="shared" si="10"/>
        <v>103.25404541712335</v>
      </c>
      <c r="H25" s="123">
        <f t="shared" si="10"/>
        <v>105.70005769399619</v>
      </c>
      <c r="I25" s="123">
        <f t="shared" si="10"/>
        <v>87.906060408521313</v>
      </c>
      <c r="J25" s="123">
        <f t="shared" si="10"/>
        <v>82.207584653702867</v>
      </c>
      <c r="K25" s="123">
        <f t="shared" si="10"/>
        <v>87.107190959421942</v>
      </c>
      <c r="L25" s="123">
        <f t="shared" si="10"/>
        <v>102.63504799474289</v>
      </c>
      <c r="M25" s="123">
        <f t="shared" si="10"/>
        <v>112.69263040430907</v>
      </c>
      <c r="N25" s="123">
        <f t="shared" si="10"/>
        <v>116.4942571830013</v>
      </c>
      <c r="O25" s="123">
        <f t="shared" si="10"/>
        <v>107.77567319622754</v>
      </c>
      <c r="P25" s="123">
        <f t="shared" si="10"/>
        <v>99.163553975730494</v>
      </c>
      <c r="Q25" s="123">
        <f t="shared" si="10"/>
        <v>89.611985655177705</v>
      </c>
      <c r="R25" s="123">
        <f t="shared" ref="R25:V25" si="11">SUM(R26:R27)</f>
        <v>102.97635518533669</v>
      </c>
      <c r="S25" s="123">
        <f t="shared" si="11"/>
        <v>114.93299390905007</v>
      </c>
      <c r="T25" s="123">
        <f t="shared" si="11"/>
        <v>95.050024142118488</v>
      </c>
      <c r="U25" s="123">
        <f t="shared" si="11"/>
        <v>106.18746629386366</v>
      </c>
      <c r="V25" s="123">
        <f t="shared" si="11"/>
        <v>105.85772875266235</v>
      </c>
      <c r="W25" s="123">
        <f t="shared" ref="W25" si="12">SUM(W26:W27)</f>
        <v>112.60600756068928</v>
      </c>
      <c r="DA25" s="130" t="s">
        <v>2936</v>
      </c>
    </row>
    <row r="26" spans="1:105" ht="12" customHeight="1" x14ac:dyDescent="0.25">
      <c r="A26" s="97" t="s">
        <v>74</v>
      </c>
      <c r="B26" s="99">
        <v>82.015337089285268</v>
      </c>
      <c r="C26" s="99">
        <v>86.101860355256818</v>
      </c>
      <c r="D26" s="99">
        <v>91.690886598196016</v>
      </c>
      <c r="E26" s="99">
        <v>94.324529228483001</v>
      </c>
      <c r="F26" s="99">
        <v>90.85049286014565</v>
      </c>
      <c r="G26" s="99">
        <v>101.12671136459984</v>
      </c>
      <c r="H26" s="99">
        <v>103.54468038173206</v>
      </c>
      <c r="I26" s="99">
        <v>86.148113684729921</v>
      </c>
      <c r="J26" s="99">
        <v>80.580646971301718</v>
      </c>
      <c r="K26" s="99">
        <v>85.406462843019142</v>
      </c>
      <c r="L26" s="99">
        <v>100.66988803708719</v>
      </c>
      <c r="M26" s="99">
        <v>110.55507727673991</v>
      </c>
      <c r="N26" s="99">
        <v>114.30466183979405</v>
      </c>
      <c r="O26" s="99">
        <v>105.76663848762801</v>
      </c>
      <c r="P26" s="99">
        <v>97.344039406347974</v>
      </c>
      <c r="Q26" s="99">
        <v>87.995324453062423</v>
      </c>
      <c r="R26" s="99">
        <v>101.14963723048484</v>
      </c>
      <c r="S26" s="99">
        <v>112.92062982141279</v>
      </c>
      <c r="T26" s="99">
        <v>93.388837878460293</v>
      </c>
      <c r="U26" s="99">
        <v>104.3359230654243</v>
      </c>
      <c r="V26" s="99">
        <v>104.03710014852783</v>
      </c>
      <c r="W26" s="99">
        <v>110.69198933842151</v>
      </c>
      <c r="DA26" s="63" t="s">
        <v>2937</v>
      </c>
    </row>
    <row r="27" spans="1:105" ht="12" customHeight="1" x14ac:dyDescent="0.25">
      <c r="A27" s="97" t="s">
        <v>53</v>
      </c>
      <c r="B27" s="99">
        <v>1.8918045184995527</v>
      </c>
      <c r="C27" s="99">
        <v>1.9490405644421611</v>
      </c>
      <c r="D27" s="99">
        <v>2.0323547827333766</v>
      </c>
      <c r="E27" s="99">
        <v>2.0487417863665103</v>
      </c>
      <c r="F27" s="99">
        <v>1.9419405510829042</v>
      </c>
      <c r="G27" s="99">
        <v>2.1273340525235045</v>
      </c>
      <c r="H27" s="99">
        <v>2.1553773122641267</v>
      </c>
      <c r="I27" s="99">
        <v>1.7579467237913899</v>
      </c>
      <c r="J27" s="99">
        <v>1.6269376824011432</v>
      </c>
      <c r="K27" s="99">
        <v>1.7007281164027948</v>
      </c>
      <c r="L27" s="99">
        <v>1.9651599576556997</v>
      </c>
      <c r="M27" s="99">
        <v>2.1375531275691602</v>
      </c>
      <c r="N27" s="99">
        <v>2.1895953432072397</v>
      </c>
      <c r="O27" s="99">
        <v>2.0090347085995326</v>
      </c>
      <c r="P27" s="99">
        <v>1.8195145693825148</v>
      </c>
      <c r="Q27" s="99">
        <v>1.6166612021152795</v>
      </c>
      <c r="R27" s="99">
        <v>1.8267179548518504</v>
      </c>
      <c r="S27" s="99">
        <v>2.0123640876372861</v>
      </c>
      <c r="T27" s="99">
        <v>1.6611862636582015</v>
      </c>
      <c r="U27" s="99">
        <v>1.8515432284393671</v>
      </c>
      <c r="V27" s="99">
        <v>1.8206286041345221</v>
      </c>
      <c r="W27" s="99">
        <v>1.9140182222677689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3.195527547898417E-4</v>
      </c>
      <c r="C28" s="123">
        <f t="shared" si="13"/>
        <v>4.3273685440298106E-4</v>
      </c>
      <c r="D28" s="123">
        <f t="shared" si="13"/>
        <v>6.3753404116393558E-4</v>
      </c>
      <c r="E28" s="123">
        <f t="shared" si="13"/>
        <v>8.6228827135615197E-4</v>
      </c>
      <c r="F28" s="123">
        <f t="shared" si="13"/>
        <v>9.1893287477462797E-4</v>
      </c>
      <c r="G28" s="123">
        <f t="shared" si="13"/>
        <v>1.4928598661732488E-3</v>
      </c>
      <c r="H28" s="123">
        <f t="shared" si="13"/>
        <v>2.7015091700458484E-3</v>
      </c>
      <c r="I28" s="123">
        <f t="shared" si="13"/>
        <v>2.1008402022669325E-3</v>
      </c>
      <c r="J28" s="123">
        <f t="shared" si="13"/>
        <v>4.0758402086957394E-3</v>
      </c>
      <c r="K28" s="123">
        <f t="shared" si="13"/>
        <v>9.2261510302061867E-3</v>
      </c>
      <c r="L28" s="123">
        <f t="shared" si="13"/>
        <v>4.0045757974788584E-2</v>
      </c>
      <c r="M28" s="123">
        <f t="shared" si="13"/>
        <v>2.1093030068297505E-2</v>
      </c>
      <c r="N28" s="123">
        <f t="shared" si="13"/>
        <v>4.4442380413260381E-2</v>
      </c>
      <c r="O28" s="123">
        <f t="shared" si="13"/>
        <v>4.0275837544189494E-2</v>
      </c>
      <c r="P28" s="123">
        <f t="shared" si="13"/>
        <v>7.6545899548619248E-2</v>
      </c>
      <c r="Q28" s="123">
        <f t="shared" si="13"/>
        <v>6.6420468234880833E-2</v>
      </c>
      <c r="R28" s="123">
        <f t="shared" si="13"/>
        <v>4.9661059065555208E-2</v>
      </c>
      <c r="S28" s="123">
        <f t="shared" si="13"/>
        <v>4.0026500100745065E-2</v>
      </c>
      <c r="T28" s="123">
        <f t="shared" si="13"/>
        <v>4.7983757463668508E-2</v>
      </c>
      <c r="U28" s="123">
        <f t="shared" si="13"/>
        <v>2.8437993009208323E-2</v>
      </c>
      <c r="V28" s="123">
        <f t="shared" si="13"/>
        <v>1.4388461781030159E-2</v>
      </c>
      <c r="W28" s="123">
        <f t="shared" si="13"/>
        <v>1.0737586954757742E-2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3.195527547898417E-4</v>
      </c>
      <c r="C29" s="99">
        <f>RES_hhdet_tesh!C29/RES_summary!C$19</f>
        <v>4.3273685440298106E-4</v>
      </c>
      <c r="D29" s="99">
        <f>RES_hhdet_tesh!D29/RES_summary!D$19</f>
        <v>6.3753404116393558E-4</v>
      </c>
      <c r="E29" s="99">
        <f>RES_hhdet_tesh!E29/RES_summary!E$19</f>
        <v>8.6228827135615197E-4</v>
      </c>
      <c r="F29" s="99">
        <f>RES_hhdet_tesh!F29/RES_summary!F$19</f>
        <v>9.1893287477462797E-4</v>
      </c>
      <c r="G29" s="99">
        <f>RES_hhdet_tesh!G29/RES_summary!G$19</f>
        <v>1.4928598661732488E-3</v>
      </c>
      <c r="H29" s="99">
        <f>RES_hhdet_tesh!H29/RES_summary!H$19</f>
        <v>2.7015091700458484E-3</v>
      </c>
      <c r="I29" s="99">
        <f>RES_hhdet_tesh!I29/RES_summary!I$19</f>
        <v>2.1008402022669325E-3</v>
      </c>
      <c r="J29" s="99">
        <f>RES_hhdet_tesh!J29/RES_summary!J$19</f>
        <v>4.0758402086957394E-3</v>
      </c>
      <c r="K29" s="99">
        <f>RES_hhdet_tesh!K29/RES_summary!K$19</f>
        <v>9.2261510302061867E-3</v>
      </c>
      <c r="L29" s="99">
        <f>RES_hhdet_tesh!L29/RES_summary!L$19</f>
        <v>4.0045757974788584E-2</v>
      </c>
      <c r="M29" s="99">
        <f>RES_hhdet_tesh!M29/RES_summary!M$19</f>
        <v>2.1093030068297505E-2</v>
      </c>
      <c r="N29" s="99">
        <f>RES_hhdet_tesh!N29/RES_summary!N$19</f>
        <v>4.4442380413260381E-2</v>
      </c>
      <c r="O29" s="99">
        <f>RES_hhdet_tesh!O29/RES_summary!O$19</f>
        <v>4.0275837544189494E-2</v>
      </c>
      <c r="P29" s="99">
        <f>RES_hhdet_tesh!P29/RES_summary!P$19</f>
        <v>7.6545899548619248E-2</v>
      </c>
      <c r="Q29" s="99">
        <f>RES_hhdet_tesh!Q29/RES_summary!Q$19</f>
        <v>6.6420468234880833E-2</v>
      </c>
      <c r="R29" s="99">
        <f>RES_hhdet_tesh!R29/RES_summary!R$19</f>
        <v>4.9661059065555208E-2</v>
      </c>
      <c r="S29" s="99">
        <f>RES_hhdet_tesh!S29/RES_summary!S$19</f>
        <v>4.0026500100745065E-2</v>
      </c>
      <c r="T29" s="99">
        <f>RES_hhdet_tesh!T29/RES_summary!T$19</f>
        <v>4.7983757463668508E-2</v>
      </c>
      <c r="U29" s="99">
        <f>RES_hhdet_tesh!U29/RES_summary!U$19</f>
        <v>2.8437993009208323E-2</v>
      </c>
      <c r="V29" s="99">
        <f>RES_hhdet_tesh!V29/RES_summary!V$19</f>
        <v>1.4388461781030159E-2</v>
      </c>
      <c r="W29" s="99">
        <f>RES_hhdet_tesh!W29/RES_summary!W$19</f>
        <v>1.0737586954757742E-2</v>
      </c>
      <c r="DA29" s="63" t="s">
        <v>2940</v>
      </c>
    </row>
    <row r="30" spans="1:105" ht="12" customHeight="1" x14ac:dyDescent="0.25">
      <c r="A30" s="121" t="s">
        <v>55</v>
      </c>
      <c r="B30" s="123">
        <v>4.5242048069110252</v>
      </c>
      <c r="C30" s="123">
        <v>5.2997799193457524</v>
      </c>
      <c r="D30" s="123">
        <v>4.0583508043037142</v>
      </c>
      <c r="E30" s="123">
        <v>4.5167934848759348</v>
      </c>
      <c r="F30" s="123">
        <v>6.3725885048055835</v>
      </c>
      <c r="G30" s="123">
        <v>6.3642061987030241</v>
      </c>
      <c r="H30" s="123">
        <v>7.5987526195708277</v>
      </c>
      <c r="I30" s="123">
        <v>6.3035720822827095</v>
      </c>
      <c r="J30" s="123">
        <v>7.6631619852162034</v>
      </c>
      <c r="K30" s="123">
        <v>8.1154420110749736</v>
      </c>
      <c r="L30" s="123">
        <v>6.4848322294154928</v>
      </c>
      <c r="M30" s="123">
        <v>7.4554875487964738</v>
      </c>
      <c r="N30" s="123">
        <v>7.9446812997046301</v>
      </c>
      <c r="O30" s="123">
        <v>7.0000335623967409</v>
      </c>
      <c r="P30" s="123">
        <v>7.8754830568099861</v>
      </c>
      <c r="Q30" s="123">
        <v>7.6664916153977094</v>
      </c>
      <c r="R30" s="123">
        <v>8.0003398555108092</v>
      </c>
      <c r="S30" s="123">
        <v>8.0350495100208263</v>
      </c>
      <c r="T30" s="123">
        <v>8.1021431277284162</v>
      </c>
      <c r="U30" s="123">
        <v>7.4774473499326861</v>
      </c>
      <c r="V30" s="123">
        <v>7.4961917663397113</v>
      </c>
      <c r="W30" s="123">
        <v>11.633678506243957</v>
      </c>
      <c r="DA30" s="130" t="s">
        <v>2941</v>
      </c>
    </row>
    <row r="31" spans="1:105" ht="12" customHeight="1" x14ac:dyDescent="0.25">
      <c r="A31" s="97" t="s">
        <v>141</v>
      </c>
      <c r="B31" s="99">
        <v>4.7199432701403445</v>
      </c>
      <c r="C31" s="99">
        <v>4.8022175453713629</v>
      </c>
      <c r="D31" s="99">
        <v>4.9348072830083085</v>
      </c>
      <c r="E31" s="99">
        <v>5.3849172292499015</v>
      </c>
      <c r="F31" s="99">
        <v>5.6033852707354956</v>
      </c>
      <c r="G31" s="99">
        <v>6.4995524885539764</v>
      </c>
      <c r="H31" s="99">
        <v>6.9514678288227811</v>
      </c>
      <c r="I31" s="99">
        <v>6.3189741499452747</v>
      </c>
      <c r="J31" s="99">
        <v>6.5774444556977185</v>
      </c>
      <c r="K31" s="99">
        <v>6.985368009523742</v>
      </c>
      <c r="L31" s="99">
        <v>7.4528688979978757</v>
      </c>
      <c r="M31" s="99">
        <v>8.0728964049865741</v>
      </c>
      <c r="N31" s="99">
        <v>8.2835355200373098</v>
      </c>
      <c r="O31" s="99">
        <v>7.6674249969277399</v>
      </c>
      <c r="P31" s="99">
        <v>7.669456953901058</v>
      </c>
      <c r="Q31" s="99">
        <v>7.2238174209243411</v>
      </c>
      <c r="R31" s="99">
        <v>7.8092740086948762</v>
      </c>
      <c r="S31" s="99">
        <v>8.1820042697801867</v>
      </c>
      <c r="T31" s="99">
        <v>8.0520058542079518</v>
      </c>
      <c r="U31" s="99">
        <v>7.5755165761195853</v>
      </c>
      <c r="V31" s="99">
        <v>7.036293530395926</v>
      </c>
      <c r="W31" s="99">
        <v>12.757542925442277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4.5174446568291859</v>
      </c>
      <c r="C35" s="102">
        <v>5.3173204018227569</v>
      </c>
      <c r="D35" s="102">
        <v>4.0279416387373166</v>
      </c>
      <c r="E35" s="102">
        <v>4.4892388606496407</v>
      </c>
      <c r="F35" s="102">
        <v>6.3941687646392174</v>
      </c>
      <c r="G35" s="102">
        <v>6.3609911860915052</v>
      </c>
      <c r="H35" s="102">
        <v>7.6107682726295556</v>
      </c>
      <c r="I35" s="102">
        <v>6.3033439353888836</v>
      </c>
      <c r="J35" s="102">
        <v>7.6755843825791157</v>
      </c>
      <c r="K35" s="102">
        <v>8.1296546995998948</v>
      </c>
      <c r="L35" s="102">
        <v>6.4738449553993238</v>
      </c>
      <c r="M35" s="102">
        <v>7.4479719206018284</v>
      </c>
      <c r="N35" s="102">
        <v>7.9408133332364281</v>
      </c>
      <c r="O35" s="102">
        <v>6.9922166953256282</v>
      </c>
      <c r="P35" s="102">
        <v>7.8778993684688015</v>
      </c>
      <c r="Q35" s="102">
        <v>7.6714935836968436</v>
      </c>
      <c r="R35" s="102">
        <v>8.002021907783698</v>
      </c>
      <c r="S35" s="102">
        <v>8.0338628800015197</v>
      </c>
      <c r="T35" s="102">
        <v>8.1026000141537811</v>
      </c>
      <c r="U35" s="102">
        <v>7.4764986150561326</v>
      </c>
      <c r="V35" s="102">
        <v>7.501403780886295</v>
      </c>
      <c r="W35" s="102">
        <v>11.61942777585643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2949</v>
      </c>
    </row>
    <row r="39" spans="1:105" ht="12" customHeight="1" x14ac:dyDescent="0.25">
      <c r="A39" s="121" t="s">
        <v>54</v>
      </c>
      <c r="B39" s="123">
        <v>7.4832159249033277</v>
      </c>
      <c r="C39" s="123">
        <v>7.4752129913256553</v>
      </c>
      <c r="D39" s="123">
        <v>7.1741454249164676</v>
      </c>
      <c r="E39" s="123">
        <v>7.4245241705486968</v>
      </c>
      <c r="F39" s="123">
        <v>7.5065845859066398</v>
      </c>
      <c r="G39" s="123">
        <v>7.6254755266250509</v>
      </c>
      <c r="H39" s="123">
        <v>8.4577778308143827</v>
      </c>
      <c r="I39" s="123">
        <v>8.0875750554532626</v>
      </c>
      <c r="J39" s="123">
        <v>8.7161801874731601</v>
      </c>
      <c r="K39" s="123">
        <v>8.3919792558858202</v>
      </c>
      <c r="L39" s="123">
        <v>7.191710142840515</v>
      </c>
      <c r="M39" s="123">
        <v>8.0425205183684234</v>
      </c>
      <c r="N39" s="123">
        <v>8.1235807197429111</v>
      </c>
      <c r="O39" s="123">
        <v>6.9640743544451178</v>
      </c>
      <c r="P39" s="123">
        <v>6.583212243516158</v>
      </c>
      <c r="Q39" s="123">
        <v>5.1315286301187584</v>
      </c>
      <c r="R39" s="123">
        <v>5.2040236972690872</v>
      </c>
      <c r="S39" s="123">
        <v>4.7747039397397222</v>
      </c>
      <c r="T39" s="123">
        <v>5.9134775624101463</v>
      </c>
      <c r="U39" s="123">
        <v>6.1204371999095066</v>
      </c>
      <c r="V39" s="123">
        <v>5.6375476867361858</v>
      </c>
      <c r="W39" s="123">
        <v>5.8229373527150825</v>
      </c>
      <c r="DA39" s="130" t="s">
        <v>2950</v>
      </c>
    </row>
    <row r="40" spans="1:105" ht="12" customHeight="1" x14ac:dyDescent="0.25">
      <c r="A40" s="97" t="s">
        <v>50</v>
      </c>
      <c r="B40" s="99">
        <v>7.5103899896069022</v>
      </c>
      <c r="C40" s="99">
        <v>7.4151668404255977</v>
      </c>
      <c r="D40" s="99">
        <v>7.4057360559101939</v>
      </c>
      <c r="E40" s="99">
        <v>7.5862774663276724</v>
      </c>
      <c r="F40" s="99">
        <v>7.3168742923319279</v>
      </c>
      <c r="G40" s="99">
        <v>7.9881374046834308</v>
      </c>
      <c r="H40" s="99">
        <v>8.6328801454177118</v>
      </c>
      <c r="I40" s="99">
        <v>7.2960363326558841</v>
      </c>
      <c r="J40" s="99">
        <v>7.7949997723122113</v>
      </c>
      <c r="K40" s="99">
        <v>7.749207767915987</v>
      </c>
      <c r="L40" s="99">
        <v>7.6471151160407516</v>
      </c>
      <c r="M40" s="99">
        <v>8.2714066432211446</v>
      </c>
      <c r="N40" s="99">
        <v>8.2898800915658875</v>
      </c>
      <c r="O40" s="99">
        <v>6.8644948899190732</v>
      </c>
      <c r="P40" s="99">
        <v>6.3052858233012214</v>
      </c>
      <c r="Q40" s="99">
        <v>5.0855759472493851</v>
      </c>
      <c r="R40" s="99">
        <v>5.4005410140537924</v>
      </c>
      <c r="S40" s="99">
        <v>5.8112185295837033</v>
      </c>
      <c r="T40" s="99">
        <v>5.5424284555466521</v>
      </c>
      <c r="U40" s="99">
        <v>6.3440672101691229</v>
      </c>
      <c r="V40" s="99">
        <v>5.9154130448917899</v>
      </c>
      <c r="W40" s="99">
        <v>5.4218482464878361</v>
      </c>
      <c r="DA40" s="63" t="s">
        <v>2951</v>
      </c>
    </row>
    <row r="41" spans="1:105" ht="12" customHeight="1" x14ac:dyDescent="0.25">
      <c r="A41" s="109" t="s">
        <v>120</v>
      </c>
      <c r="B41" s="110">
        <v>7.043137240677888</v>
      </c>
      <c r="C41" s="110">
        <v>8.4543655586692612</v>
      </c>
      <c r="D41" s="110">
        <v>4.2691494095038935</v>
      </c>
      <c r="E41" s="110">
        <v>6.0816375082946417</v>
      </c>
      <c r="F41" s="110">
        <v>8.4956780909669014</v>
      </c>
      <c r="G41" s="110">
        <v>6.403912169038362</v>
      </c>
      <c r="H41" s="110">
        <v>8.1336849502766366</v>
      </c>
      <c r="I41" s="110">
        <v>9.1683992658658404</v>
      </c>
      <c r="J41" s="110">
        <v>9.6311293935123867</v>
      </c>
      <c r="K41" s="110">
        <v>9.0399704659157329</v>
      </c>
      <c r="L41" s="110">
        <v>6.6686879337717153</v>
      </c>
      <c r="M41" s="110">
        <v>7.7375530308367448</v>
      </c>
      <c r="N41" s="110">
        <v>7.8947283731975313</v>
      </c>
      <c r="O41" s="110">
        <v>7.110632530000462</v>
      </c>
      <c r="P41" s="110">
        <v>6.9984475499087084</v>
      </c>
      <c r="Q41" s="110">
        <v>5.2063029076253793</v>
      </c>
      <c r="R41" s="110">
        <v>4.8661071892272121</v>
      </c>
      <c r="S41" s="110">
        <v>3.1064741873285606</v>
      </c>
      <c r="T41" s="110">
        <v>6.5050515391974395</v>
      </c>
      <c r="U41" s="110">
        <v>5.809780089271749</v>
      </c>
      <c r="V41" s="110">
        <v>5.3155055780904066</v>
      </c>
      <c r="W41" s="110">
        <v>6.2365460032985558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160.78335961720077</v>
      </c>
      <c r="H43" s="118">
        <f t="shared" si="14"/>
        <v>118.0305161868079</v>
      </c>
      <c r="I43" s="118">
        <f t="shared" si="14"/>
        <v>88.038190102605583</v>
      </c>
      <c r="J43" s="118">
        <f t="shared" si="14"/>
        <v>103.7157509247063</v>
      </c>
      <c r="K43" s="118">
        <f t="shared" si="14"/>
        <v>97.0673827678214</v>
      </c>
      <c r="L43" s="118">
        <f t="shared" si="14"/>
        <v>135.30723513380167</v>
      </c>
      <c r="M43" s="118">
        <f t="shared" si="14"/>
        <v>120.83965999263273</v>
      </c>
      <c r="N43" s="118">
        <f t="shared" si="14"/>
        <v>152.17795701314961</v>
      </c>
      <c r="O43" s="118">
        <f t="shared" si="14"/>
        <v>115.8224189630261</v>
      </c>
      <c r="P43" s="118">
        <f t="shared" si="14"/>
        <v>117.67293961528492</v>
      </c>
      <c r="Q43" s="118">
        <f t="shared" si="14"/>
        <v>89.164883964235784</v>
      </c>
      <c r="R43" s="118">
        <f t="shared" ref="R43:V43" si="15">R44+R47+R49+R58</f>
        <v>112.47653685546878</v>
      </c>
      <c r="S43" s="118">
        <f t="shared" si="15"/>
        <v>124.46016946938116</v>
      </c>
      <c r="T43" s="118">
        <f t="shared" si="15"/>
        <v>129.23161428330604</v>
      </c>
      <c r="U43" s="118">
        <f t="shared" si="15"/>
        <v>118.17224373989524</v>
      </c>
      <c r="V43" s="118">
        <f t="shared" si="15"/>
        <v>118.43649239851625</v>
      </c>
      <c r="W43" s="118">
        <f t="shared" ref="W43" si="16">W44+W47+W49+W58</f>
        <v>135.28395002008375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144.49342624111455</v>
      </c>
      <c r="H44" s="123">
        <f t="shared" si="17"/>
        <v>102.73439337065845</v>
      </c>
      <c r="I44" s="123">
        <f t="shared" si="17"/>
        <v>74.566005568786323</v>
      </c>
      <c r="J44" s="123">
        <f t="shared" si="17"/>
        <v>88.295498918491376</v>
      </c>
      <c r="K44" s="123">
        <f t="shared" si="17"/>
        <v>82.738238794030039</v>
      </c>
      <c r="L44" s="123">
        <f t="shared" si="17"/>
        <v>120.23736236509397</v>
      </c>
      <c r="M44" s="123">
        <f t="shared" si="17"/>
        <v>105.24558743199107</v>
      </c>
      <c r="N44" s="123">
        <f t="shared" si="17"/>
        <v>134.31200889526431</v>
      </c>
      <c r="O44" s="123">
        <f t="shared" si="17"/>
        <v>101.60168415404146</v>
      </c>
      <c r="P44" s="123">
        <f t="shared" si="17"/>
        <v>102.98844358419026</v>
      </c>
      <c r="Q44" s="123">
        <f t="shared" si="17"/>
        <v>77.795324221367821</v>
      </c>
      <c r="R44" s="123">
        <f t="shared" ref="R44:V44" si="18">SUM(R45:R46)</f>
        <v>99.426312323676811</v>
      </c>
      <c r="S44" s="123">
        <f t="shared" si="18"/>
        <v>111.09520554302524</v>
      </c>
      <c r="T44" s="123">
        <f t="shared" si="18"/>
        <v>114.94888525310962</v>
      </c>
      <c r="U44" s="123">
        <f t="shared" si="18"/>
        <v>104.48264654696762</v>
      </c>
      <c r="V44" s="123">
        <f t="shared" si="18"/>
        <v>105.40534122557744</v>
      </c>
      <c r="W44" s="123">
        <f t="shared" ref="W44" si="19">SUM(W45:W46)</f>
        <v>117.94456006016547</v>
      </c>
      <c r="DA44" s="130" t="s">
        <v>2954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141.51644083810447</v>
      </c>
      <c r="H45" s="99">
        <v>100.63949025053543</v>
      </c>
      <c r="I45" s="99">
        <v>73.074833463169455</v>
      </c>
      <c r="J45" s="99">
        <v>86.548077740968282</v>
      </c>
      <c r="K45" s="99">
        <v>81.122812473093958</v>
      </c>
      <c r="L45" s="99">
        <v>117.93516974619322</v>
      </c>
      <c r="M45" s="99">
        <v>103.24928977019202</v>
      </c>
      <c r="N45" s="99">
        <v>131.78751578869088</v>
      </c>
      <c r="O45" s="99">
        <v>99.707738109779768</v>
      </c>
      <c r="P45" s="99">
        <v>101.09874756114004</v>
      </c>
      <c r="Q45" s="99">
        <v>76.391843632748618</v>
      </c>
      <c r="R45" s="99">
        <v>97.662569282087489</v>
      </c>
      <c r="S45" s="99">
        <v>109.1500373685985</v>
      </c>
      <c r="T45" s="99">
        <v>112.93992722360109</v>
      </c>
      <c r="U45" s="99">
        <v>102.66082949590346</v>
      </c>
      <c r="V45" s="99">
        <v>103.59249315557746</v>
      </c>
      <c r="W45" s="99">
        <v>115.9397999051547</v>
      </c>
      <c r="DA45" s="63" t="s">
        <v>2955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2.9769854030100813</v>
      </c>
      <c r="H46" s="99">
        <v>2.0949031201230151</v>
      </c>
      <c r="I46" s="99">
        <v>1.4911721056168699</v>
      </c>
      <c r="J46" s="99">
        <v>1.7474211775230957</v>
      </c>
      <c r="K46" s="99">
        <v>1.6154263209360782</v>
      </c>
      <c r="L46" s="99">
        <v>2.3021926189007469</v>
      </c>
      <c r="M46" s="99">
        <v>1.9962976617990444</v>
      </c>
      <c r="N46" s="99">
        <v>2.5244931065734386</v>
      </c>
      <c r="O46" s="99">
        <v>1.893946044261694</v>
      </c>
      <c r="P46" s="99">
        <v>1.8896960230502131</v>
      </c>
      <c r="Q46" s="99">
        <v>1.4034805886192048</v>
      </c>
      <c r="R46" s="99">
        <v>1.7637430415893243</v>
      </c>
      <c r="S46" s="99">
        <v>1.9451681744267419</v>
      </c>
      <c r="T46" s="99">
        <v>2.0089580295085292</v>
      </c>
      <c r="U46" s="99">
        <v>1.82181705106416</v>
      </c>
      <c r="V46" s="99">
        <v>1.8128480699999845</v>
      </c>
      <c r="W46" s="99">
        <v>2.0047601550107745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8.2717665228328671E-3</v>
      </c>
      <c r="H47" s="123">
        <f t="shared" si="20"/>
        <v>3.2474001339207283E-2</v>
      </c>
      <c r="I47" s="123">
        <f t="shared" si="20"/>
        <v>3.4833558972917684E-2</v>
      </c>
      <c r="J47" s="123">
        <f t="shared" si="20"/>
        <v>3.2022357711654119E-2</v>
      </c>
      <c r="K47" s="123">
        <f t="shared" si="20"/>
        <v>3.4963565122757521E-2</v>
      </c>
      <c r="L47" s="123">
        <f t="shared" si="20"/>
        <v>9.3206984777452748E-2</v>
      </c>
      <c r="M47" s="123">
        <f t="shared" si="20"/>
        <v>3.7639409953295108E-2</v>
      </c>
      <c r="N47" s="123">
        <f t="shared" si="20"/>
        <v>6.4119262223379464E-2</v>
      </c>
      <c r="O47" s="123">
        <f t="shared" si="20"/>
        <v>4.7626324427904029E-2</v>
      </c>
      <c r="P47" s="123">
        <f t="shared" si="20"/>
        <v>7.488903402456297E-2</v>
      </c>
      <c r="Q47" s="123">
        <f t="shared" si="20"/>
        <v>5.9800037324820719E-2</v>
      </c>
      <c r="R47" s="123">
        <f t="shared" si="20"/>
        <v>4.6024763675071349E-2</v>
      </c>
      <c r="S47" s="123">
        <f t="shared" si="20"/>
        <v>4.1384635946111893E-2</v>
      </c>
      <c r="T47" s="123">
        <f t="shared" si="20"/>
        <v>5.5003516858630905E-2</v>
      </c>
      <c r="U47" s="123">
        <f t="shared" si="20"/>
        <v>4.8342110854415879E-2</v>
      </c>
      <c r="V47" s="123">
        <f t="shared" si="20"/>
        <v>4.2786969208395677E-2</v>
      </c>
      <c r="W47" s="123">
        <f t="shared" si="20"/>
        <v>8.3703558453382634E-2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8.2717665228328671E-3</v>
      </c>
      <c r="H48" s="99">
        <f>RES_hhdet_tesh!H48/RES_summary!H$19</f>
        <v>3.2474001339207283E-2</v>
      </c>
      <c r="I48" s="99">
        <f>RES_hhdet_tesh!I48/RES_summary!I$19</f>
        <v>3.4833558972917684E-2</v>
      </c>
      <c r="J48" s="99">
        <f>RES_hhdet_tesh!J48/RES_summary!J$19</f>
        <v>3.2022357711654119E-2</v>
      </c>
      <c r="K48" s="99">
        <f>RES_hhdet_tesh!K48/RES_summary!K$19</f>
        <v>3.4963565122757521E-2</v>
      </c>
      <c r="L48" s="99">
        <f>RES_hhdet_tesh!L48/RES_summary!L$19</f>
        <v>9.3206984777452748E-2</v>
      </c>
      <c r="M48" s="99">
        <f>RES_hhdet_tesh!M48/RES_summary!M$19</f>
        <v>3.7639409953295108E-2</v>
      </c>
      <c r="N48" s="99">
        <f>RES_hhdet_tesh!N48/RES_summary!N$19</f>
        <v>6.4119262223379464E-2</v>
      </c>
      <c r="O48" s="99">
        <f>RES_hhdet_tesh!O48/RES_summary!O$19</f>
        <v>4.7626324427904029E-2</v>
      </c>
      <c r="P48" s="99">
        <f>RES_hhdet_tesh!P48/RES_summary!P$19</f>
        <v>7.488903402456297E-2</v>
      </c>
      <c r="Q48" s="99">
        <f>RES_hhdet_tesh!Q48/RES_summary!Q$19</f>
        <v>5.9800037324820719E-2</v>
      </c>
      <c r="R48" s="99">
        <f>RES_hhdet_tesh!R48/RES_summary!R$19</f>
        <v>4.6024763675071349E-2</v>
      </c>
      <c r="S48" s="99">
        <f>RES_hhdet_tesh!S48/RES_summary!S$19</f>
        <v>4.1384635946111893E-2</v>
      </c>
      <c r="T48" s="99">
        <f>RES_hhdet_tesh!T48/RES_summary!T$19</f>
        <v>5.5003516858630905E-2</v>
      </c>
      <c r="U48" s="99">
        <f>RES_hhdet_tesh!U48/RES_summary!U$19</f>
        <v>4.8342110854415879E-2</v>
      </c>
      <c r="V48" s="99">
        <f>RES_hhdet_tesh!V48/RES_summary!V$19</f>
        <v>4.2786969208395677E-2</v>
      </c>
      <c r="W48" s="99">
        <f>RES_hhdet_tesh!W48/RES_summary!W$19</f>
        <v>8.3703558453382634E-2</v>
      </c>
      <c r="DA48" s="63" t="s">
        <v>2958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9.1104608648564795</v>
      </c>
      <c r="H49" s="123">
        <v>6.9206075122856516</v>
      </c>
      <c r="I49" s="123">
        <v>4.8761302977397021</v>
      </c>
      <c r="J49" s="123">
        <v>6.26660219176369</v>
      </c>
      <c r="K49" s="123">
        <v>5.888925276502408</v>
      </c>
      <c r="L49" s="123">
        <v>7.6903832950217748</v>
      </c>
      <c r="M49" s="123">
        <v>7.4658949444499294</v>
      </c>
      <c r="N49" s="123">
        <v>9.6570071616291369</v>
      </c>
      <c r="O49" s="123">
        <v>7.2119888115739625</v>
      </c>
      <c r="P49" s="123">
        <v>8.0181534884721959</v>
      </c>
      <c r="Q49" s="123">
        <v>6.1783464143746878</v>
      </c>
      <c r="R49" s="123">
        <v>7.7978079679899821</v>
      </c>
      <c r="S49" s="123">
        <v>8.4617661601713419</v>
      </c>
      <c r="T49" s="123">
        <v>8.3606804417633462</v>
      </c>
      <c r="U49" s="123">
        <v>7.4971219530855588</v>
      </c>
      <c r="V49" s="123">
        <v>7.3299998763364664</v>
      </c>
      <c r="W49" s="123">
        <v>11.44108614164198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9.2086345430660135</v>
      </c>
      <c r="H50" s="99">
        <v>6.8955892374645034</v>
      </c>
      <c r="I50" s="99">
        <v>4.8229678424327833</v>
      </c>
      <c r="J50" s="99">
        <v>6.2153696825608273</v>
      </c>
      <c r="K50" s="99">
        <v>5.8073565338947573</v>
      </c>
      <c r="L50" s="99">
        <v>7.7362018263245034</v>
      </c>
      <c r="M50" s="99">
        <v>7.4675886726614724</v>
      </c>
      <c r="N50" s="99">
        <v>9.7244204841828541</v>
      </c>
      <c r="O50" s="99">
        <v>7.2203678233265842</v>
      </c>
      <c r="P50" s="99">
        <v>8.0246501647975155</v>
      </c>
      <c r="Q50" s="99">
        <v>6.1263625519898977</v>
      </c>
      <c r="R50" s="99">
        <v>7.7938082797837476</v>
      </c>
      <c r="S50" s="99">
        <v>8.4805427355263969</v>
      </c>
      <c r="T50" s="99">
        <v>8.3741946314396731</v>
      </c>
      <c r="U50" s="99">
        <v>7.5022736336858058</v>
      </c>
      <c r="V50" s="99">
        <v>7.3291201337009966</v>
      </c>
      <c r="W50" s="99">
        <v>11.443226540188169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6.3370544554371575</v>
      </c>
      <c r="H54" s="102">
        <v>7.576642274262432</v>
      </c>
      <c r="I54" s="102">
        <v>6.2721763740994279</v>
      </c>
      <c r="J54" s="102">
        <v>7.6301276475362592</v>
      </c>
      <c r="K54" s="102">
        <v>8.0881916018101787</v>
      </c>
      <c r="L54" s="102">
        <v>6.4418820946413176</v>
      </c>
      <c r="M54" s="102">
        <v>7.4196464161987565</v>
      </c>
      <c r="N54" s="102">
        <v>7.9219908687364704</v>
      </c>
      <c r="O54" s="102">
        <v>6.9830094315779769</v>
      </c>
      <c r="P54" s="102">
        <v>7.840718289613128</v>
      </c>
      <c r="Q54" s="102">
        <v>7.6137349657361675</v>
      </c>
      <c r="R54" s="102">
        <v>7.9104164241210126</v>
      </c>
      <c r="S54" s="102">
        <v>7.9254819222152886</v>
      </c>
      <c r="T54" s="102">
        <v>7.968890144644746</v>
      </c>
      <c r="U54" s="102">
        <v>7.3438147874773581</v>
      </c>
      <c r="V54" s="102">
        <v>7.3579500329841965</v>
      </c>
      <c r="W54" s="102">
        <v>11.370332632860693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7.1712007447069137</v>
      </c>
      <c r="H58" s="123">
        <v>8.3430413025245791</v>
      </c>
      <c r="I58" s="123">
        <v>8.5612206771066273</v>
      </c>
      <c r="J58" s="123">
        <v>9.121627456739569</v>
      </c>
      <c r="K58" s="123">
        <v>8.4052551321661984</v>
      </c>
      <c r="L58" s="123">
        <v>7.2862824889084656</v>
      </c>
      <c r="M58" s="123">
        <v>8.0905382062384401</v>
      </c>
      <c r="N58" s="123">
        <v>8.1448216940327622</v>
      </c>
      <c r="O58" s="123">
        <v>6.9611196729827638</v>
      </c>
      <c r="P58" s="123">
        <v>6.5914535085978905</v>
      </c>
      <c r="Q58" s="123">
        <v>5.1314132911684531</v>
      </c>
      <c r="R58" s="123">
        <v>5.2063918001269087</v>
      </c>
      <c r="S58" s="123">
        <v>4.8618131302384606</v>
      </c>
      <c r="T58" s="123">
        <v>5.8670450715744273</v>
      </c>
      <c r="U58" s="123">
        <v>6.1441331289876402</v>
      </c>
      <c r="V58" s="123">
        <v>5.6583643273939455</v>
      </c>
      <c r="W58" s="123">
        <v>5.8146002598229165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7.9881374046834299</v>
      </c>
      <c r="H59" s="99">
        <v>8.6328801454177135</v>
      </c>
      <c r="I59" s="99">
        <v>7.2960363326558841</v>
      </c>
      <c r="J59" s="99">
        <v>7.7949997723122104</v>
      </c>
      <c r="K59" s="99">
        <v>7.7492077679159905</v>
      </c>
      <c r="L59" s="99">
        <v>7.6471151160407596</v>
      </c>
      <c r="M59" s="99">
        <v>8.2714066432211339</v>
      </c>
      <c r="N59" s="99">
        <v>8.2898800915658892</v>
      </c>
      <c r="O59" s="99">
        <v>6.8644948899190723</v>
      </c>
      <c r="P59" s="99">
        <v>6.3052858233012214</v>
      </c>
      <c r="Q59" s="99">
        <v>5.085575947249378</v>
      </c>
      <c r="R59" s="99">
        <v>5.400541014053811</v>
      </c>
      <c r="S59" s="99">
        <v>5.8112185295836856</v>
      </c>
      <c r="T59" s="99">
        <v>5.542428455546653</v>
      </c>
      <c r="U59" s="99">
        <v>6.3440672101691131</v>
      </c>
      <c r="V59" s="99">
        <v>5.9154130448917925</v>
      </c>
      <c r="W59" s="99">
        <v>5.4218482464878308</v>
      </c>
      <c r="DA59" s="63" t="s">
        <v>2969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6.4039121690383602</v>
      </c>
      <c r="H60" s="110">
        <v>8.1336849502766384</v>
      </c>
      <c r="I60" s="110">
        <v>9.1683992658658315</v>
      </c>
      <c r="J60" s="110">
        <v>9.6311293935123956</v>
      </c>
      <c r="K60" s="110">
        <v>9.0399704659157329</v>
      </c>
      <c r="L60" s="110">
        <v>6.6686879337717153</v>
      </c>
      <c r="M60" s="110">
        <v>7.7375530308367324</v>
      </c>
      <c r="N60" s="110">
        <v>7.8947283731975242</v>
      </c>
      <c r="O60" s="110">
        <v>7.1106325300004602</v>
      </c>
      <c r="P60" s="110">
        <v>6.9984475499087084</v>
      </c>
      <c r="Q60" s="110">
        <v>5.2063029076253686</v>
      </c>
      <c r="R60" s="110">
        <v>4.8661071892272121</v>
      </c>
      <c r="S60" s="110">
        <v>3.106474187328558</v>
      </c>
      <c r="T60" s="110">
        <v>6.5050515391974457</v>
      </c>
      <c r="U60" s="110">
        <v>5.8097800892717348</v>
      </c>
      <c r="V60" s="110">
        <v>5.3155055780904368</v>
      </c>
      <c r="W60" s="110">
        <v>6.2365460032985256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95.538543240518607</v>
      </c>
      <c r="C62" s="118">
        <f t="shared" si="21"/>
        <v>100.1362492719915</v>
      </c>
      <c r="D62" s="118">
        <f t="shared" si="21"/>
        <v>101.33195854447112</v>
      </c>
      <c r="E62" s="118">
        <f t="shared" si="21"/>
        <v>105.53049603883923</v>
      </c>
      <c r="F62" s="118">
        <f t="shared" si="21"/>
        <v>110.84837170725862</v>
      </c>
      <c r="G62" s="118">
        <f t="shared" si="21"/>
        <v>114.07619629866954</v>
      </c>
      <c r="H62" s="118">
        <f t="shared" si="21"/>
        <v>117.72678563957641</v>
      </c>
      <c r="I62" s="118">
        <f t="shared" si="21"/>
        <v>121.89685436269279</v>
      </c>
      <c r="J62" s="118">
        <f t="shared" si="21"/>
        <v>120.15417996020301</v>
      </c>
      <c r="K62" s="118">
        <f t="shared" si="21"/>
        <v>120.15756788902664</v>
      </c>
      <c r="L62" s="118">
        <f t="shared" si="21"/>
        <v>132.08354800296718</v>
      </c>
      <c r="M62" s="118">
        <f t="shared" si="21"/>
        <v>125.97889545248364</v>
      </c>
      <c r="N62" s="118">
        <f t="shared" si="21"/>
        <v>123.99123902249463</v>
      </c>
      <c r="O62" s="118">
        <f t="shared" si="21"/>
        <v>116.01746202215196</v>
      </c>
      <c r="P62" s="118">
        <f t="shared" si="21"/>
        <v>110.29110356431325</v>
      </c>
      <c r="Q62" s="118">
        <f t="shared" si="21"/>
        <v>106.57669199928088</v>
      </c>
      <c r="R62" s="118">
        <f t="shared" ref="R62:V62" si="22">R63+R66+R68+R77</f>
        <v>117.84197133922679</v>
      </c>
      <c r="S62" s="118">
        <f t="shared" si="22"/>
        <v>118.91477936289419</v>
      </c>
      <c r="T62" s="118">
        <f t="shared" si="22"/>
        <v>122.37165697779044</v>
      </c>
      <c r="U62" s="118">
        <f t="shared" si="22"/>
        <v>114.34596724394903</v>
      </c>
      <c r="V62" s="118">
        <f t="shared" si="22"/>
        <v>116.9620007654249</v>
      </c>
      <c r="W62" s="118">
        <f t="shared" ref="W62" si="23">W63+W66+W68+W77</f>
        <v>139.43623741248547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83.406739249655587</v>
      </c>
      <c r="C63" s="123">
        <f t="shared" si="24"/>
        <v>87.718890952338839</v>
      </c>
      <c r="D63" s="123">
        <f t="shared" si="24"/>
        <v>89.95563734297599</v>
      </c>
      <c r="E63" s="123">
        <f t="shared" si="24"/>
        <v>93.252110445168228</v>
      </c>
      <c r="F63" s="123">
        <f t="shared" si="24"/>
        <v>96.966589795755752</v>
      </c>
      <c r="G63" s="123">
        <f t="shared" si="24"/>
        <v>99.974398844055955</v>
      </c>
      <c r="H63" s="123">
        <f t="shared" si="24"/>
        <v>102.67019484357311</v>
      </c>
      <c r="I63" s="123">
        <f t="shared" si="24"/>
        <v>106.53926397349376</v>
      </c>
      <c r="J63" s="123">
        <f t="shared" si="24"/>
        <v>103.96212938012364</v>
      </c>
      <c r="K63" s="123">
        <f t="shared" si="24"/>
        <v>104.57714634639601</v>
      </c>
      <c r="L63" s="123">
        <f t="shared" si="24"/>
        <v>116.97731935004587</v>
      </c>
      <c r="M63" s="123">
        <f t="shared" si="24"/>
        <v>110.02210330714072</v>
      </c>
      <c r="N63" s="123">
        <f t="shared" si="24"/>
        <v>108.26055260518494</v>
      </c>
      <c r="O63" s="123">
        <f t="shared" si="24"/>
        <v>102.00476249973647</v>
      </c>
      <c r="P63" s="123">
        <f t="shared" si="24"/>
        <v>96.365950317086984</v>
      </c>
      <c r="Q63" s="123">
        <f t="shared" si="24"/>
        <v>94.058311273741097</v>
      </c>
      <c r="R63" s="123">
        <f t="shared" ref="R63:V63" si="25">SUM(R64:R65)</f>
        <v>104.269309845012</v>
      </c>
      <c r="S63" s="123">
        <f t="shared" si="25"/>
        <v>105.93623666250865</v>
      </c>
      <c r="T63" s="123">
        <f t="shared" si="25"/>
        <v>108.54602859130746</v>
      </c>
      <c r="U63" s="123">
        <f t="shared" si="25"/>
        <v>101.18052141864159</v>
      </c>
      <c r="V63" s="123">
        <f t="shared" si="25"/>
        <v>104.08338697178932</v>
      </c>
      <c r="W63" s="123">
        <f t="shared" ref="W63" si="26">SUM(W64:W65)</f>
        <v>121.43652411924313</v>
      </c>
      <c r="DA63" s="130" t="s">
        <v>2972</v>
      </c>
    </row>
    <row r="64" spans="1:105" ht="12" customHeight="1" x14ac:dyDescent="0.25">
      <c r="A64" s="97" t="s">
        <v>217</v>
      </c>
      <c r="B64" s="99">
        <v>81.526217006109476</v>
      </c>
      <c r="C64" s="99">
        <v>85.777199556246174</v>
      </c>
      <c r="D64" s="99">
        <v>88.004981698825091</v>
      </c>
      <c r="E64" s="99">
        <v>91.269719546487991</v>
      </c>
      <c r="F64" s="99">
        <v>94.937293376832287</v>
      </c>
      <c r="G64" s="99">
        <v>97.914635062575513</v>
      </c>
      <c r="H64" s="99">
        <v>100.57660082442676</v>
      </c>
      <c r="I64" s="99">
        <v>104.40869016337231</v>
      </c>
      <c r="J64" s="99">
        <v>101.90465613670355</v>
      </c>
      <c r="K64" s="99">
        <v>102.53532533063924</v>
      </c>
      <c r="L64" s="99">
        <v>114.73754698736926</v>
      </c>
      <c r="M64" s="99">
        <v>107.93520472129563</v>
      </c>
      <c r="N64" s="99">
        <v>106.22571580232884</v>
      </c>
      <c r="O64" s="99">
        <v>100.10330271547417</v>
      </c>
      <c r="P64" s="99">
        <v>94.597767919779557</v>
      </c>
      <c r="Q64" s="99">
        <v>92.361435331745341</v>
      </c>
      <c r="R64" s="99">
        <v>102.41965591143584</v>
      </c>
      <c r="S64" s="99">
        <v>104.08139697732848</v>
      </c>
      <c r="T64" s="99">
        <v>106.64897308503085</v>
      </c>
      <c r="U64" s="99">
        <v>99.416282042553604</v>
      </c>
      <c r="V64" s="99">
        <v>102.29327496231286</v>
      </c>
      <c r="W64" s="99">
        <v>119.3724093792918</v>
      </c>
      <c r="DA64" s="63" t="s">
        <v>2973</v>
      </c>
    </row>
    <row r="65" spans="1:105" ht="12" customHeight="1" x14ac:dyDescent="0.25">
      <c r="A65" s="97" t="s">
        <v>53</v>
      </c>
      <c r="B65" s="99">
        <v>1.8805222435461078</v>
      </c>
      <c r="C65" s="99">
        <v>1.9416913960926607</v>
      </c>
      <c r="D65" s="99">
        <v>1.9506556441508922</v>
      </c>
      <c r="E65" s="99">
        <v>1.9823908986802325</v>
      </c>
      <c r="F65" s="99">
        <v>2.0292964189234608</v>
      </c>
      <c r="G65" s="99">
        <v>2.0597637814804353</v>
      </c>
      <c r="H65" s="99">
        <v>2.0935940191463529</v>
      </c>
      <c r="I65" s="99">
        <v>2.1305738101214478</v>
      </c>
      <c r="J65" s="99">
        <v>2.0574732434200969</v>
      </c>
      <c r="K65" s="99">
        <v>2.0418210157567644</v>
      </c>
      <c r="L65" s="99">
        <v>2.2397723626766175</v>
      </c>
      <c r="M65" s="99">
        <v>2.0868985858450908</v>
      </c>
      <c r="N65" s="99">
        <v>2.0348368028561055</v>
      </c>
      <c r="O65" s="99">
        <v>1.9014597842622962</v>
      </c>
      <c r="P65" s="99">
        <v>1.7681823973074249</v>
      </c>
      <c r="Q65" s="99">
        <v>1.6968759419957526</v>
      </c>
      <c r="R65" s="99">
        <v>1.8496539335761653</v>
      </c>
      <c r="S65" s="99">
        <v>1.8548396851801703</v>
      </c>
      <c r="T65" s="99">
        <v>1.897055506276609</v>
      </c>
      <c r="U65" s="99">
        <v>1.7642393760879846</v>
      </c>
      <c r="V65" s="99">
        <v>1.7901120094764564</v>
      </c>
      <c r="W65" s="99">
        <v>2.0641147399513424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3.134974861253065E-4</v>
      </c>
      <c r="C66" s="123">
        <f t="shared" si="27"/>
        <v>3.8988626808257007E-4</v>
      </c>
      <c r="D66" s="123">
        <f t="shared" si="27"/>
        <v>4.9674001203361127E-4</v>
      </c>
      <c r="E66" s="123">
        <f t="shared" si="27"/>
        <v>1.2586673949570204E-3</v>
      </c>
      <c r="F66" s="123">
        <f t="shared" si="27"/>
        <v>2.6763707761031531E-3</v>
      </c>
      <c r="G66" s="123">
        <f t="shared" si="27"/>
        <v>5.3782912482725452E-3</v>
      </c>
      <c r="H66" s="123">
        <f t="shared" si="27"/>
        <v>1.4590032948873134E-2</v>
      </c>
      <c r="I66" s="123">
        <f t="shared" si="27"/>
        <v>1.5529110793197666E-2</v>
      </c>
      <c r="J66" s="123">
        <f t="shared" si="27"/>
        <v>1.7956142560730647E-2</v>
      </c>
      <c r="K66" s="123">
        <f t="shared" si="27"/>
        <v>2.178912421597427E-2</v>
      </c>
      <c r="L66" s="123">
        <f t="shared" si="27"/>
        <v>6.4184371681156246E-2</v>
      </c>
      <c r="M66" s="123">
        <f t="shared" si="27"/>
        <v>2.7491478584612036E-2</v>
      </c>
      <c r="N66" s="123">
        <f t="shared" si="27"/>
        <v>4.4800639601241345E-2</v>
      </c>
      <c r="O66" s="123">
        <f t="shared" si="27"/>
        <v>3.0992808421120333E-2</v>
      </c>
      <c r="P66" s="123">
        <f t="shared" si="27"/>
        <v>4.8478021893624205E-2</v>
      </c>
      <c r="Q66" s="123">
        <f t="shared" si="27"/>
        <v>4.0769189994352896E-2</v>
      </c>
      <c r="R66" s="123">
        <f t="shared" si="27"/>
        <v>3.8240808753151813E-2</v>
      </c>
      <c r="S66" s="123">
        <f t="shared" si="27"/>
        <v>4.0156382929766969E-2</v>
      </c>
      <c r="T66" s="123">
        <f t="shared" si="27"/>
        <v>5.6803311087015577E-2</v>
      </c>
      <c r="U66" s="123">
        <f t="shared" si="27"/>
        <v>5.0326059372327585E-2</v>
      </c>
      <c r="V66" s="123">
        <f t="shared" si="27"/>
        <v>4.4019256846199561E-2</v>
      </c>
      <c r="W66" s="123">
        <f t="shared" si="27"/>
        <v>8.6063101598295041E-2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3.134974861253065E-4</v>
      </c>
      <c r="C67" s="99">
        <f>RES_hhdet_tesh!C67/RES_summary!C$19</f>
        <v>3.8988626808257007E-4</v>
      </c>
      <c r="D67" s="99">
        <f>RES_hhdet_tesh!D67/RES_summary!D$19</f>
        <v>4.9674001203361127E-4</v>
      </c>
      <c r="E67" s="99">
        <f>RES_hhdet_tesh!E67/RES_summary!E$19</f>
        <v>1.2586673949570204E-3</v>
      </c>
      <c r="F67" s="99">
        <f>RES_hhdet_tesh!F67/RES_summary!F$19</f>
        <v>2.6763707761031531E-3</v>
      </c>
      <c r="G67" s="99">
        <f>RES_hhdet_tesh!G67/RES_summary!G$19</f>
        <v>5.3782912482725452E-3</v>
      </c>
      <c r="H67" s="99">
        <f>RES_hhdet_tesh!H67/RES_summary!H$19</f>
        <v>1.4590032948873134E-2</v>
      </c>
      <c r="I67" s="99">
        <f>RES_hhdet_tesh!I67/RES_summary!I$19</f>
        <v>1.5529110793197666E-2</v>
      </c>
      <c r="J67" s="99">
        <f>RES_hhdet_tesh!J67/RES_summary!J$19</f>
        <v>1.7956142560730647E-2</v>
      </c>
      <c r="K67" s="99">
        <f>RES_hhdet_tesh!K67/RES_summary!K$19</f>
        <v>2.178912421597427E-2</v>
      </c>
      <c r="L67" s="99">
        <f>RES_hhdet_tesh!L67/RES_summary!L$19</f>
        <v>6.4184371681156246E-2</v>
      </c>
      <c r="M67" s="99">
        <f>RES_hhdet_tesh!M67/RES_summary!M$19</f>
        <v>2.7491478584612036E-2</v>
      </c>
      <c r="N67" s="99">
        <f>RES_hhdet_tesh!N67/RES_summary!N$19</f>
        <v>4.4800639601241345E-2</v>
      </c>
      <c r="O67" s="99">
        <f>RES_hhdet_tesh!O67/RES_summary!O$19</f>
        <v>3.0992808421120333E-2</v>
      </c>
      <c r="P67" s="99">
        <f>RES_hhdet_tesh!P67/RES_summary!P$19</f>
        <v>4.8478021893624205E-2</v>
      </c>
      <c r="Q67" s="99">
        <f>RES_hhdet_tesh!Q67/RES_summary!Q$19</f>
        <v>4.0769189994352896E-2</v>
      </c>
      <c r="R67" s="99">
        <f>RES_hhdet_tesh!R67/RES_summary!R$19</f>
        <v>3.8240808753151813E-2</v>
      </c>
      <c r="S67" s="99">
        <f>RES_hhdet_tesh!S67/RES_summary!S$19</f>
        <v>4.0156382929766969E-2</v>
      </c>
      <c r="T67" s="99">
        <f>RES_hhdet_tesh!T67/RES_summary!T$19</f>
        <v>5.6803311087015577E-2</v>
      </c>
      <c r="U67" s="99">
        <f>RES_hhdet_tesh!U67/RES_summary!U$19</f>
        <v>5.0326059372327585E-2</v>
      </c>
      <c r="V67" s="99">
        <f>RES_hhdet_tesh!V67/RES_summary!V$19</f>
        <v>4.4019256846199561E-2</v>
      </c>
      <c r="W67" s="99">
        <f>RES_hhdet_tesh!W67/RES_summary!W$19</f>
        <v>8.6063101598295041E-2</v>
      </c>
      <c r="DA67" s="63" t="s">
        <v>2976</v>
      </c>
    </row>
    <row r="68" spans="1:105" ht="12" customHeight="1" x14ac:dyDescent="0.25">
      <c r="A68" s="121" t="s">
        <v>55</v>
      </c>
      <c r="B68" s="123">
        <v>4.6333484895073402</v>
      </c>
      <c r="C68" s="123">
        <v>4.9339503009149306</v>
      </c>
      <c r="D68" s="123">
        <v>4.5230198187814459</v>
      </c>
      <c r="E68" s="123">
        <v>5.0194357742235169</v>
      </c>
      <c r="F68" s="123">
        <v>6.1401123813490619</v>
      </c>
      <c r="G68" s="123">
        <v>6.3760879993658977</v>
      </c>
      <c r="H68" s="123">
        <v>6.9062662975913742</v>
      </c>
      <c r="I68" s="123">
        <v>6.8601895761789473</v>
      </c>
      <c r="J68" s="123">
        <v>7.3213364408333961</v>
      </c>
      <c r="K68" s="123">
        <v>7.3627597776695533</v>
      </c>
      <c r="L68" s="123">
        <v>7.4843698941621861</v>
      </c>
      <c r="M68" s="123">
        <v>7.7919559405376146</v>
      </c>
      <c r="N68" s="123">
        <v>7.8267036977763791</v>
      </c>
      <c r="O68" s="123">
        <v>7.2377906488213606</v>
      </c>
      <c r="P68" s="123">
        <v>7.5137630183102724</v>
      </c>
      <c r="Q68" s="123">
        <v>7.4192032513223163</v>
      </c>
      <c r="R68" s="123">
        <v>8.1815884874871063</v>
      </c>
      <c r="S68" s="123">
        <v>8.0942225114369464</v>
      </c>
      <c r="T68" s="123">
        <v>7.9155343242987852</v>
      </c>
      <c r="U68" s="123">
        <v>7.2724952359902151</v>
      </c>
      <c r="V68" s="123">
        <v>7.2520427687462581</v>
      </c>
      <c r="W68" s="123">
        <v>11.782575735258776</v>
      </c>
      <c r="DA68" s="130" t="s">
        <v>2977</v>
      </c>
    </row>
    <row r="69" spans="1:105" ht="12" customHeight="1" x14ac:dyDescent="0.25">
      <c r="A69" s="97" t="s">
        <v>134</v>
      </c>
      <c r="B69" s="99">
        <v>4.6387812943570319</v>
      </c>
      <c r="C69" s="99">
        <v>4.9162198644948027</v>
      </c>
      <c r="D69" s="99">
        <v>4.5445068573542589</v>
      </c>
      <c r="E69" s="99">
        <v>5.0408020248533028</v>
      </c>
      <c r="F69" s="99">
        <v>6.1307195593340085</v>
      </c>
      <c r="G69" s="99">
        <v>6.3770175199376053</v>
      </c>
      <c r="H69" s="99">
        <v>6.8809277719813684</v>
      </c>
      <c r="I69" s="99">
        <v>6.8821435671315321</v>
      </c>
      <c r="J69" s="99">
        <v>7.3089757736318983</v>
      </c>
      <c r="K69" s="99">
        <v>7.334904555931641</v>
      </c>
      <c r="L69" s="99">
        <v>7.5223743220141195</v>
      </c>
      <c r="M69" s="99">
        <v>7.8052965791064635</v>
      </c>
      <c r="N69" s="99">
        <v>7.8229421146842952</v>
      </c>
      <c r="O69" s="99">
        <v>7.2470380734935063</v>
      </c>
      <c r="P69" s="99">
        <v>7.5024144495533136</v>
      </c>
      <c r="Q69" s="99">
        <v>7.413025164112657</v>
      </c>
      <c r="R69" s="99">
        <v>8.1905878563168937</v>
      </c>
      <c r="S69" s="99">
        <v>8.0997943285895211</v>
      </c>
      <c r="T69" s="99">
        <v>7.9137133278516361</v>
      </c>
      <c r="U69" s="99">
        <v>7.2701482426417732</v>
      </c>
      <c r="V69" s="99">
        <v>7.2487849039262491</v>
      </c>
      <c r="W69" s="99">
        <v>11.796676211392425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2981</v>
      </c>
    </row>
    <row r="73" spans="1:105" ht="12" customHeight="1" x14ac:dyDescent="0.25">
      <c r="A73" s="106" t="s">
        <v>122</v>
      </c>
      <c r="B73" s="102">
        <v>4.5174446568291859</v>
      </c>
      <c r="C73" s="102">
        <v>5.317036630068511</v>
      </c>
      <c r="D73" s="102">
        <v>4.0272235223709325</v>
      </c>
      <c r="E73" s="102">
        <v>4.4873905145362798</v>
      </c>
      <c r="F73" s="102">
        <v>6.3885031236865482</v>
      </c>
      <c r="G73" s="102">
        <v>6.3506868387619821</v>
      </c>
      <c r="H73" s="102">
        <v>7.5874541428993778</v>
      </c>
      <c r="I73" s="102">
        <v>6.2793899456196112</v>
      </c>
      <c r="J73" s="102">
        <v>7.6465500419588723</v>
      </c>
      <c r="K73" s="102">
        <v>8.1008329100252894</v>
      </c>
      <c r="L73" s="102">
        <v>6.4540036666776475</v>
      </c>
      <c r="M73" s="102">
        <v>7.4299851227888416</v>
      </c>
      <c r="N73" s="102">
        <v>7.9288438696007599</v>
      </c>
      <c r="O73" s="102">
        <v>6.9843456659247236</v>
      </c>
      <c r="P73" s="102">
        <v>7.8330331886532267</v>
      </c>
      <c r="Q73" s="102">
        <v>7.6018170305053427</v>
      </c>
      <c r="R73" s="102">
        <v>7.906851592987798</v>
      </c>
      <c r="S73" s="102">
        <v>7.9247041956434918</v>
      </c>
      <c r="T73" s="102">
        <v>7.9696881704186255</v>
      </c>
      <c r="U73" s="102">
        <v>7.3418185052135767</v>
      </c>
      <c r="V73" s="102">
        <v>7.352057840216391</v>
      </c>
      <c r="W73" s="102">
        <v>11.336886361250622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2985</v>
      </c>
    </row>
    <row r="77" spans="1:105" ht="12" customHeight="1" x14ac:dyDescent="0.25">
      <c r="A77" s="121" t="s">
        <v>54</v>
      </c>
      <c r="B77" s="123">
        <v>7.4981420038695532</v>
      </c>
      <c r="C77" s="123">
        <v>7.4830181324696587</v>
      </c>
      <c r="D77" s="123">
        <v>6.8528046427016394</v>
      </c>
      <c r="E77" s="123">
        <v>7.2576911520525291</v>
      </c>
      <c r="F77" s="123">
        <v>7.7389931593777161</v>
      </c>
      <c r="G77" s="123">
        <v>7.7203311639994148</v>
      </c>
      <c r="H77" s="123">
        <v>8.1357344654630523</v>
      </c>
      <c r="I77" s="123">
        <v>8.4818717022268846</v>
      </c>
      <c r="J77" s="123">
        <v>8.8527579966852414</v>
      </c>
      <c r="K77" s="123">
        <v>8.1958726407451064</v>
      </c>
      <c r="L77" s="123">
        <v>7.5576743870779541</v>
      </c>
      <c r="M77" s="123">
        <v>8.1373447262206877</v>
      </c>
      <c r="N77" s="123">
        <v>7.8591820799320686</v>
      </c>
      <c r="O77" s="123">
        <v>6.743916065173007</v>
      </c>
      <c r="P77" s="123">
        <v>6.3629122070223598</v>
      </c>
      <c r="Q77" s="123">
        <v>5.0584082842231251</v>
      </c>
      <c r="R77" s="123">
        <v>5.3528321979745241</v>
      </c>
      <c r="S77" s="123">
        <v>4.8441638060188232</v>
      </c>
      <c r="T77" s="123">
        <v>5.8532907510971821</v>
      </c>
      <c r="U77" s="123">
        <v>5.8426245299449047</v>
      </c>
      <c r="V77" s="123">
        <v>5.582551768043122</v>
      </c>
      <c r="W77" s="123">
        <v>6.1310744563852353</v>
      </c>
      <c r="DA77" s="130" t="s">
        <v>2986</v>
      </c>
    </row>
    <row r="78" spans="1:105" ht="12" customHeight="1" x14ac:dyDescent="0.25">
      <c r="A78" s="97" t="s">
        <v>192</v>
      </c>
      <c r="B78" s="99">
        <v>7.5152120281964327</v>
      </c>
      <c r="C78" s="99">
        <v>7.4466966473060898</v>
      </c>
      <c r="D78" s="99">
        <v>6.9440128466705353</v>
      </c>
      <c r="E78" s="99">
        <v>7.2948833697329043</v>
      </c>
      <c r="F78" s="99">
        <v>7.7186121365257305</v>
      </c>
      <c r="G78" s="99">
        <v>7.751949837601197</v>
      </c>
      <c r="H78" s="99">
        <v>8.1357827393766975</v>
      </c>
      <c r="I78" s="99">
        <v>8.4648699419864784</v>
      </c>
      <c r="J78" s="99">
        <v>8.8323722904439244</v>
      </c>
      <c r="K78" s="99">
        <v>8.1725922111114073</v>
      </c>
      <c r="L78" s="99">
        <v>7.5831470223954973</v>
      </c>
      <c r="M78" s="99">
        <v>8.1492571503046403</v>
      </c>
      <c r="N78" s="99">
        <v>7.858087966542608</v>
      </c>
      <c r="O78" s="99">
        <v>6.7324094469485214</v>
      </c>
      <c r="P78" s="99">
        <v>6.3416685204774721</v>
      </c>
      <c r="Q78" s="99">
        <v>5.0531716973531964</v>
      </c>
      <c r="R78" s="99">
        <v>5.3700296071915172</v>
      </c>
      <c r="S78" s="99">
        <v>4.9052230721799699</v>
      </c>
      <c r="T78" s="99">
        <v>5.8305108705354822</v>
      </c>
      <c r="U78" s="99">
        <v>5.8437607128217914</v>
      </c>
      <c r="V78" s="99">
        <v>5.5912330426646708</v>
      </c>
      <c r="W78" s="99">
        <v>6.1277870095956786</v>
      </c>
      <c r="DA78" s="63" t="s">
        <v>2987</v>
      </c>
    </row>
    <row r="79" spans="1:105" ht="12" customHeight="1" x14ac:dyDescent="0.25">
      <c r="A79" s="109" t="s">
        <v>120</v>
      </c>
      <c r="B79" s="110">
        <v>7.043137240677888</v>
      </c>
      <c r="C79" s="110">
        <v>8.4543655586692648</v>
      </c>
      <c r="D79" s="110">
        <v>4.2691494095038944</v>
      </c>
      <c r="E79" s="110">
        <v>6.0816375082946417</v>
      </c>
      <c r="F79" s="110">
        <v>8.4956780909669032</v>
      </c>
      <c r="G79" s="110">
        <v>6.4039121690383611</v>
      </c>
      <c r="H79" s="110">
        <v>8.1336849502766366</v>
      </c>
      <c r="I79" s="110">
        <v>9.1683992658658333</v>
      </c>
      <c r="J79" s="110">
        <v>9.6311293935123956</v>
      </c>
      <c r="K79" s="110">
        <v>9.0399704659157329</v>
      </c>
      <c r="L79" s="110">
        <v>6.6686879337717153</v>
      </c>
      <c r="M79" s="110">
        <v>7.7375530308367386</v>
      </c>
      <c r="N79" s="110">
        <v>7.8947283731975268</v>
      </c>
      <c r="O79" s="110">
        <v>7.1106325300004576</v>
      </c>
      <c r="P79" s="110">
        <v>6.9984475499087022</v>
      </c>
      <c r="Q79" s="110">
        <v>5.2063029076253748</v>
      </c>
      <c r="R79" s="110">
        <v>4.8661071892272156</v>
      </c>
      <c r="S79" s="110">
        <v>3.1064741873285562</v>
      </c>
      <c r="T79" s="110">
        <v>6.5050515391974324</v>
      </c>
      <c r="U79" s="110">
        <v>5.8097800892717535</v>
      </c>
      <c r="V79" s="110">
        <v>5.3155055780904243</v>
      </c>
      <c r="W79" s="110">
        <v>6.2365460032985425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95.864825758621521</v>
      </c>
      <c r="C81" s="118">
        <f t="shared" si="28"/>
        <v>101.07629855195005</v>
      </c>
      <c r="D81" s="118">
        <f t="shared" si="28"/>
        <v>102.08091265654122</v>
      </c>
      <c r="E81" s="118">
        <f t="shared" si="28"/>
        <v>105.48680448983541</v>
      </c>
      <c r="F81" s="118">
        <f t="shared" si="28"/>
        <v>109.44632259574163</v>
      </c>
      <c r="G81" s="118">
        <f t="shared" si="28"/>
        <v>113.36116786817138</v>
      </c>
      <c r="H81" s="118">
        <f t="shared" si="28"/>
        <v>119.98538421531117</v>
      </c>
      <c r="I81" s="118">
        <f t="shared" si="28"/>
        <v>117.41226587690642</v>
      </c>
      <c r="J81" s="118">
        <f t="shared" si="28"/>
        <v>120.82788445767869</v>
      </c>
      <c r="K81" s="118">
        <f t="shared" si="28"/>
        <v>125.11184527419883</v>
      </c>
      <c r="L81" s="118">
        <f t="shared" si="28"/>
        <v>122.12131207641356</v>
      </c>
      <c r="M81" s="118">
        <f t="shared" si="28"/>
        <v>123.91722085428324</v>
      </c>
      <c r="N81" s="118">
        <f t="shared" si="28"/>
        <v>126.54898713749037</v>
      </c>
      <c r="O81" s="118">
        <f t="shared" si="28"/>
        <v>121.68611531263929</v>
      </c>
      <c r="P81" s="118">
        <f t="shared" si="28"/>
        <v>114.77210526211198</v>
      </c>
      <c r="Q81" s="118">
        <f t="shared" si="28"/>
        <v>110.77899106523103</v>
      </c>
      <c r="R81" s="118">
        <f t="shared" ref="R81:V81" si="29">R82+R85+R87+R100</f>
        <v>113.03862401082887</v>
      </c>
      <c r="S81" s="118">
        <f t="shared" si="29"/>
        <v>114.03390214414391</v>
      </c>
      <c r="T81" s="118">
        <f t="shared" si="29"/>
        <v>120.52432024296586</v>
      </c>
      <c r="U81" s="118">
        <f t="shared" si="29"/>
        <v>119.0688913195678</v>
      </c>
      <c r="V81" s="118">
        <f t="shared" si="29"/>
        <v>123.48900176889642</v>
      </c>
      <c r="W81" s="118">
        <f t="shared" ref="W81" si="30">W82+W85+W87+W100</f>
        <v>128.74717669419192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83.711969504988303</v>
      </c>
      <c r="C82" s="123">
        <f t="shared" si="31"/>
        <v>88.645201844300516</v>
      </c>
      <c r="D82" s="123">
        <f t="shared" si="31"/>
        <v>90.306189532413029</v>
      </c>
      <c r="E82" s="123">
        <f t="shared" si="31"/>
        <v>93.042569551013031</v>
      </c>
      <c r="F82" s="123">
        <f t="shared" si="31"/>
        <v>95.849101504171799</v>
      </c>
      <c r="G82" s="123">
        <f t="shared" si="31"/>
        <v>99.455694369419106</v>
      </c>
      <c r="H82" s="123">
        <f t="shared" si="31"/>
        <v>104.59817134950498</v>
      </c>
      <c r="I82" s="123">
        <f t="shared" si="31"/>
        <v>102.61914533266945</v>
      </c>
      <c r="J82" s="123">
        <f t="shared" si="31"/>
        <v>104.65179677951855</v>
      </c>
      <c r="K82" s="123">
        <f t="shared" si="31"/>
        <v>108.96909789382153</v>
      </c>
      <c r="L82" s="123">
        <f t="shared" si="31"/>
        <v>107.78262311706972</v>
      </c>
      <c r="M82" s="123">
        <f t="shared" si="31"/>
        <v>108.27182125616518</v>
      </c>
      <c r="N82" s="123">
        <f t="shared" si="31"/>
        <v>110.5538844369043</v>
      </c>
      <c r="O82" s="123">
        <f t="shared" si="31"/>
        <v>107.1867720392855</v>
      </c>
      <c r="P82" s="123">
        <f t="shared" si="31"/>
        <v>100.42766008176798</v>
      </c>
      <c r="Q82" s="123">
        <f t="shared" si="31"/>
        <v>97.716371815974611</v>
      </c>
      <c r="R82" s="123">
        <f t="shared" ref="R82:V82" si="32">SUM(R83:R84)</f>
        <v>99.847390956281728</v>
      </c>
      <c r="S82" s="123">
        <f t="shared" si="32"/>
        <v>101.16632767207143</v>
      </c>
      <c r="T82" s="123">
        <f t="shared" si="32"/>
        <v>106.81192135889046</v>
      </c>
      <c r="U82" s="123">
        <f t="shared" si="32"/>
        <v>105.53539486681932</v>
      </c>
      <c r="V82" s="123">
        <f t="shared" si="32"/>
        <v>110.41547943335596</v>
      </c>
      <c r="W82" s="123">
        <f t="shared" ref="W82" si="33">SUM(W83:W84)</f>
        <v>111.59499747863886</v>
      </c>
      <c r="DA82" s="130" t="s">
        <v>2990</v>
      </c>
    </row>
    <row r="83" spans="1:105" ht="12" customHeight="1" x14ac:dyDescent="0.25">
      <c r="A83" s="97" t="s">
        <v>204</v>
      </c>
      <c r="B83" s="99">
        <v>82.946654811730738</v>
      </c>
      <c r="C83" s="99">
        <v>87.849759128376775</v>
      </c>
      <c r="D83" s="99">
        <v>89.512560904667197</v>
      </c>
      <c r="E83" s="99">
        <v>92.241173149039412</v>
      </c>
      <c r="F83" s="99">
        <v>95.036534420754208</v>
      </c>
      <c r="G83" s="99">
        <v>98.625804699465291</v>
      </c>
      <c r="H83" s="99">
        <v>103.7344404130918</v>
      </c>
      <c r="I83" s="99">
        <v>101.78830454536836</v>
      </c>
      <c r="J83" s="99">
        <v>103.81339239152784</v>
      </c>
      <c r="K83" s="99">
        <v>108.10798140468442</v>
      </c>
      <c r="L83" s="99">
        <v>106.94754112981009</v>
      </c>
      <c r="M83" s="99">
        <v>107.44088483940564</v>
      </c>
      <c r="N83" s="99">
        <v>109.71322730975277</v>
      </c>
      <c r="O83" s="99">
        <v>106.37850916840529</v>
      </c>
      <c r="P83" s="99">
        <v>99.682371399775349</v>
      </c>
      <c r="Q83" s="99">
        <v>97.003507544645402</v>
      </c>
      <c r="R83" s="99">
        <v>99.131284002924971</v>
      </c>
      <c r="S83" s="99">
        <v>100.4502759524181</v>
      </c>
      <c r="T83" s="99">
        <v>106.0573089287315</v>
      </c>
      <c r="U83" s="99">
        <v>104.79154340363708</v>
      </c>
      <c r="V83" s="99">
        <v>109.64795247088477</v>
      </c>
      <c r="W83" s="99">
        <v>110.82844637704919</v>
      </c>
      <c r="DA83" s="63" t="s">
        <v>2991</v>
      </c>
    </row>
    <row r="84" spans="1:105" ht="12" customHeight="1" x14ac:dyDescent="0.25">
      <c r="A84" s="97" t="s">
        <v>53</v>
      </c>
      <c r="B84" s="99">
        <v>0.76531469325756285</v>
      </c>
      <c r="C84" s="99">
        <v>0.79544271592373605</v>
      </c>
      <c r="D84" s="99">
        <v>0.79362862774583431</v>
      </c>
      <c r="E84" s="99">
        <v>0.80139640197362438</v>
      </c>
      <c r="F84" s="99">
        <v>0.81256708341759443</v>
      </c>
      <c r="G84" s="99">
        <v>0.82988966995381097</v>
      </c>
      <c r="H84" s="99">
        <v>0.86373093641318355</v>
      </c>
      <c r="I84" s="99">
        <v>0.83084078730108291</v>
      </c>
      <c r="J84" s="99">
        <v>0.83840438799070316</v>
      </c>
      <c r="K84" s="99">
        <v>0.8611164891371007</v>
      </c>
      <c r="L84" s="99">
        <v>0.83508198725963267</v>
      </c>
      <c r="M84" s="99">
        <v>0.83093641675953556</v>
      </c>
      <c r="N84" s="99">
        <v>0.84065712715153318</v>
      </c>
      <c r="O84" s="99">
        <v>0.80826287088021365</v>
      </c>
      <c r="P84" s="99">
        <v>0.7452886819926331</v>
      </c>
      <c r="Q84" s="99">
        <v>0.71286427132921282</v>
      </c>
      <c r="R84" s="99">
        <v>0.71610695335676378</v>
      </c>
      <c r="S84" s="99">
        <v>0.71605171965333725</v>
      </c>
      <c r="T84" s="99">
        <v>0.7546124301589503</v>
      </c>
      <c r="U84" s="99">
        <v>0.74385146318224171</v>
      </c>
      <c r="V84" s="99">
        <v>0.76752696247118557</v>
      </c>
      <c r="W84" s="99">
        <v>0.76655110158967277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3.1475066756565275E-4</v>
      </c>
      <c r="C85" s="123">
        <f t="shared" si="34"/>
        <v>3.9693113440855552E-4</v>
      </c>
      <c r="D85" s="123">
        <f t="shared" si="34"/>
        <v>5.7971317505464031E-4</v>
      </c>
      <c r="E85" s="123">
        <f t="shared" si="34"/>
        <v>1.1347148144204618E-3</v>
      </c>
      <c r="F85" s="123">
        <f t="shared" si="34"/>
        <v>2.2201683833951067E-3</v>
      </c>
      <c r="G85" s="123">
        <f t="shared" si="34"/>
        <v>4.459176720540213E-3</v>
      </c>
      <c r="H85" s="123">
        <f t="shared" si="34"/>
        <v>1.2590825939671087E-2</v>
      </c>
      <c r="I85" s="123">
        <f t="shared" si="34"/>
        <v>1.3999070712705661E-2</v>
      </c>
      <c r="J85" s="123">
        <f t="shared" si="34"/>
        <v>1.7205902416962217E-2</v>
      </c>
      <c r="K85" s="123">
        <f t="shared" si="34"/>
        <v>2.178998622980902E-2</v>
      </c>
      <c r="L85" s="123">
        <f t="shared" si="34"/>
        <v>6.6920095192966572E-2</v>
      </c>
      <c r="M85" s="123">
        <f t="shared" si="34"/>
        <v>2.9187198046747055E-2</v>
      </c>
      <c r="N85" s="123">
        <f t="shared" si="34"/>
        <v>4.9200274625355256E-2</v>
      </c>
      <c r="O85" s="123">
        <f t="shared" si="34"/>
        <v>3.5928435164076095E-2</v>
      </c>
      <c r="P85" s="123">
        <f t="shared" si="34"/>
        <v>5.8628690784007474E-2</v>
      </c>
      <c r="Q85" s="123">
        <f t="shared" si="34"/>
        <v>4.8291122866935557E-2</v>
      </c>
      <c r="R85" s="123">
        <f t="shared" si="34"/>
        <v>4.002592210945214E-2</v>
      </c>
      <c r="S85" s="123">
        <f t="shared" si="34"/>
        <v>3.7172280390924031E-2</v>
      </c>
      <c r="T85" s="123">
        <f t="shared" si="34"/>
        <v>4.6541361249380901E-2</v>
      </c>
      <c r="U85" s="123">
        <f t="shared" si="34"/>
        <v>3.8296654346842512E-2</v>
      </c>
      <c r="V85" s="123">
        <f t="shared" si="34"/>
        <v>3.2526666623497347E-2</v>
      </c>
      <c r="W85" s="123">
        <f t="shared" si="34"/>
        <v>6.2297022099028723E-2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3.1475066756565275E-4</v>
      </c>
      <c r="C86" s="99">
        <f>RES_hhdet_tesh!C86/RES_summary!C$19</f>
        <v>3.9693113440855552E-4</v>
      </c>
      <c r="D86" s="99">
        <f>RES_hhdet_tesh!D86/RES_summary!D$19</f>
        <v>5.7971317505464031E-4</v>
      </c>
      <c r="E86" s="99">
        <f>RES_hhdet_tesh!E86/RES_summary!E$19</f>
        <v>1.1347148144204618E-3</v>
      </c>
      <c r="F86" s="99">
        <f>RES_hhdet_tesh!F86/RES_summary!F$19</f>
        <v>2.2201683833951067E-3</v>
      </c>
      <c r="G86" s="99">
        <f>RES_hhdet_tesh!G86/RES_summary!G$19</f>
        <v>4.459176720540213E-3</v>
      </c>
      <c r="H86" s="99">
        <f>RES_hhdet_tesh!H86/RES_summary!H$19</f>
        <v>1.2590825939671087E-2</v>
      </c>
      <c r="I86" s="99">
        <f>RES_hhdet_tesh!I86/RES_summary!I$19</f>
        <v>1.3999070712705661E-2</v>
      </c>
      <c r="J86" s="99">
        <f>RES_hhdet_tesh!J86/RES_summary!J$19</f>
        <v>1.7205902416962217E-2</v>
      </c>
      <c r="K86" s="99">
        <f>RES_hhdet_tesh!K86/RES_summary!K$19</f>
        <v>2.178998622980902E-2</v>
      </c>
      <c r="L86" s="99">
        <f>RES_hhdet_tesh!L86/RES_summary!L$19</f>
        <v>6.6920095192966572E-2</v>
      </c>
      <c r="M86" s="99">
        <f>RES_hhdet_tesh!M86/RES_summary!M$19</f>
        <v>2.9187198046747055E-2</v>
      </c>
      <c r="N86" s="99">
        <f>RES_hhdet_tesh!N86/RES_summary!N$19</f>
        <v>4.9200274625355256E-2</v>
      </c>
      <c r="O86" s="99">
        <f>RES_hhdet_tesh!O86/RES_summary!O$19</f>
        <v>3.5928435164076095E-2</v>
      </c>
      <c r="P86" s="99">
        <f>RES_hhdet_tesh!P86/RES_summary!P$19</f>
        <v>5.8628690784007474E-2</v>
      </c>
      <c r="Q86" s="99">
        <f>RES_hhdet_tesh!Q86/RES_summary!Q$19</f>
        <v>4.8291122866935557E-2</v>
      </c>
      <c r="R86" s="99">
        <f>RES_hhdet_tesh!R86/RES_summary!R$19</f>
        <v>4.002592210945214E-2</v>
      </c>
      <c r="S86" s="99">
        <f>RES_hhdet_tesh!S86/RES_summary!S$19</f>
        <v>3.7172280390924031E-2</v>
      </c>
      <c r="T86" s="99">
        <f>RES_hhdet_tesh!T86/RES_summary!T$19</f>
        <v>4.6541361249380901E-2</v>
      </c>
      <c r="U86" s="99">
        <f>RES_hhdet_tesh!U86/RES_summary!U$19</f>
        <v>3.8296654346842512E-2</v>
      </c>
      <c r="V86" s="99">
        <f>RES_hhdet_tesh!V86/RES_summary!V$19</f>
        <v>3.2526666623497347E-2</v>
      </c>
      <c r="W86" s="99">
        <f>RES_hhdet_tesh!W86/RES_summary!W$19</f>
        <v>6.2297022099028723E-2</v>
      </c>
      <c r="DA86" s="63" t="s">
        <v>2994</v>
      </c>
    </row>
    <row r="87" spans="1:105" ht="12" customHeight="1" x14ac:dyDescent="0.25">
      <c r="A87" s="121" t="s">
        <v>55</v>
      </c>
      <c r="B87" s="123">
        <v>4.6595357075156176</v>
      </c>
      <c r="C87" s="123">
        <v>4.9545078403968574</v>
      </c>
      <c r="D87" s="123">
        <v>4.6103534742616974</v>
      </c>
      <c r="E87" s="123">
        <v>5.0507573191655304</v>
      </c>
      <c r="F87" s="123">
        <v>6.01773058418277</v>
      </c>
      <c r="G87" s="123">
        <v>6.2969531481269936</v>
      </c>
      <c r="H87" s="123">
        <v>7.0020618084819208</v>
      </c>
      <c r="I87" s="123">
        <v>6.5801597072883133</v>
      </c>
      <c r="J87" s="123">
        <v>7.3563795090947766</v>
      </c>
      <c r="K87" s="123">
        <v>7.6799279901519677</v>
      </c>
      <c r="L87" s="123">
        <v>7.0336088597728805</v>
      </c>
      <c r="M87" s="123">
        <v>7.6360338382575081</v>
      </c>
      <c r="N87" s="123">
        <v>7.9315102645149045</v>
      </c>
      <c r="O87" s="123">
        <v>7.5258983990336352</v>
      </c>
      <c r="P87" s="123">
        <v>7.7717583783126649</v>
      </c>
      <c r="Q87" s="123">
        <v>7.735916774818504</v>
      </c>
      <c r="R87" s="123">
        <v>7.9098374585236435</v>
      </c>
      <c r="S87" s="123">
        <v>7.9040152697472781</v>
      </c>
      <c r="T87" s="123">
        <v>7.8691788271031777</v>
      </c>
      <c r="U87" s="123">
        <v>7.5133728135903626</v>
      </c>
      <c r="V87" s="123">
        <v>7.4125778173007264</v>
      </c>
      <c r="W87" s="123">
        <v>11.215160581577958</v>
      </c>
      <c r="DA87" s="130" t="s">
        <v>2995</v>
      </c>
    </row>
    <row r="88" spans="1:105" ht="12" customHeight="1" x14ac:dyDescent="0.25">
      <c r="A88" s="97" t="s">
        <v>132</v>
      </c>
      <c r="B88" s="99">
        <v>4.7045415718757848</v>
      </c>
      <c r="C88" s="99">
        <v>4.841897977161409</v>
      </c>
      <c r="D88" s="99">
        <v>4.7909722598104398</v>
      </c>
      <c r="E88" s="99">
        <v>5.2573126112247603</v>
      </c>
      <c r="F88" s="99">
        <v>5.8405987786056484</v>
      </c>
      <c r="G88" s="99">
        <v>6.2648160948961147</v>
      </c>
      <c r="H88" s="99">
        <v>6.6113516035606095</v>
      </c>
      <c r="I88" s="99">
        <v>6.7700011465755408</v>
      </c>
      <c r="J88" s="99">
        <v>7.1709080575603812</v>
      </c>
      <c r="K88" s="99">
        <v>7.443566684822053</v>
      </c>
      <c r="L88" s="99">
        <v>7.3289921909661615</v>
      </c>
      <c r="M88" s="99">
        <v>7.7231962351151884</v>
      </c>
      <c r="N88" s="99">
        <v>7.9299135692026024</v>
      </c>
      <c r="O88" s="99">
        <v>7.7387777833805824</v>
      </c>
      <c r="P88" s="99">
        <v>7.7385906933697699</v>
      </c>
      <c r="Q88" s="99">
        <v>7.775542579023397</v>
      </c>
      <c r="R88" s="99">
        <v>7.8900911082943299</v>
      </c>
      <c r="S88" s="99">
        <v>7.8730610184695822</v>
      </c>
      <c r="T88" s="99">
        <v>7.8125037358590452</v>
      </c>
      <c r="U88" s="99">
        <v>7.5533315580458353</v>
      </c>
      <c r="V88" s="99">
        <v>7.4190597817709047</v>
      </c>
      <c r="W88" s="99">
        <v>11.167873477026486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4.7199432701403454</v>
      </c>
      <c r="C92" s="102">
        <v>4.8020021761798963</v>
      </c>
      <c r="D92" s="102">
        <v>4.9339428925400259</v>
      </c>
      <c r="E92" s="102">
        <v>5.3831061579014969</v>
      </c>
      <c r="F92" s="102">
        <v>5.6005262773771154</v>
      </c>
      <c r="G92" s="102">
        <v>6.4933691556618678</v>
      </c>
      <c r="H92" s="102">
        <v>6.9384166000317302</v>
      </c>
      <c r="I92" s="102">
        <v>6.3038760012868185</v>
      </c>
      <c r="J92" s="102">
        <v>6.5577318430703366</v>
      </c>
      <c r="K92" s="102">
        <v>6.9709050199906573</v>
      </c>
      <c r="L92" s="102">
        <v>7.4364474326795227</v>
      </c>
      <c r="M92" s="102">
        <v>8.0611746710159462</v>
      </c>
      <c r="N92" s="102">
        <v>8.2784198582860853</v>
      </c>
      <c r="O92" s="102">
        <v>7.6591583917300055</v>
      </c>
      <c r="P92" s="102">
        <v>7.6524862350487606</v>
      </c>
      <c r="Q92" s="102">
        <v>7.1982527305252919</v>
      </c>
      <c r="R92" s="102">
        <v>7.7754183767442191</v>
      </c>
      <c r="S92" s="102">
        <v>8.1332010518170499</v>
      </c>
      <c r="T92" s="102">
        <v>7.9653007829066658</v>
      </c>
      <c r="U92" s="102">
        <v>7.4554472194849968</v>
      </c>
      <c r="V92" s="102">
        <v>6.9164334279479371</v>
      </c>
      <c r="W92" s="102">
        <v>12.472515739339734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4.5174446568291868</v>
      </c>
      <c r="C96" s="102">
        <v>5.3170967718119284</v>
      </c>
      <c r="D96" s="102">
        <v>4.027179338760619</v>
      </c>
      <c r="E96" s="102">
        <v>4.4864158805689351</v>
      </c>
      <c r="F96" s="102">
        <v>6.3862159906904008</v>
      </c>
      <c r="G96" s="102">
        <v>6.3486723541170447</v>
      </c>
      <c r="H96" s="102">
        <v>7.5877962766556291</v>
      </c>
      <c r="I96" s="102">
        <v>6.2821460318810924</v>
      </c>
      <c r="J96" s="102">
        <v>7.6489540050142706</v>
      </c>
      <c r="K96" s="102">
        <v>8.1058994735923537</v>
      </c>
      <c r="L96" s="102">
        <v>6.4578785677094146</v>
      </c>
      <c r="M96" s="102">
        <v>7.4343463459286001</v>
      </c>
      <c r="N96" s="102">
        <v>7.9320309878976039</v>
      </c>
      <c r="O96" s="102">
        <v>6.9879864613492053</v>
      </c>
      <c r="P96" s="102">
        <v>7.856017173293111</v>
      </c>
      <c r="Q96" s="102">
        <v>7.6393016208461972</v>
      </c>
      <c r="R96" s="102">
        <v>7.9615832370042909</v>
      </c>
      <c r="S96" s="102">
        <v>7.985912963489473</v>
      </c>
      <c r="T96" s="102">
        <v>8.0301828082188518</v>
      </c>
      <c r="U96" s="102">
        <v>7.3899546750337688</v>
      </c>
      <c r="V96" s="102">
        <v>7.393735041873013</v>
      </c>
      <c r="W96" s="102">
        <v>11.377034853942657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3007</v>
      </c>
    </row>
    <row r="100" spans="1:105" ht="12" customHeight="1" x14ac:dyDescent="0.25">
      <c r="A100" s="121" t="s">
        <v>54</v>
      </c>
      <c r="B100" s="123">
        <v>7.4930057954500304</v>
      </c>
      <c r="C100" s="123">
        <v>7.4761919361182629</v>
      </c>
      <c r="D100" s="123">
        <v>7.1637899366914368</v>
      </c>
      <c r="E100" s="123">
        <v>7.3923429048424163</v>
      </c>
      <c r="F100" s="123">
        <v>7.5772703390036753</v>
      </c>
      <c r="G100" s="123">
        <v>7.6040611739047383</v>
      </c>
      <c r="H100" s="123">
        <v>8.3725602313845986</v>
      </c>
      <c r="I100" s="123">
        <v>8.1989617662359482</v>
      </c>
      <c r="J100" s="123">
        <v>8.8025022666484016</v>
      </c>
      <c r="K100" s="123">
        <v>8.4410294039955343</v>
      </c>
      <c r="L100" s="123">
        <v>7.2381600043779848</v>
      </c>
      <c r="M100" s="123">
        <v>7.9801785618138146</v>
      </c>
      <c r="N100" s="123">
        <v>8.0143921614458318</v>
      </c>
      <c r="O100" s="123">
        <v>6.937516439156072</v>
      </c>
      <c r="P100" s="123">
        <v>6.5140581112473255</v>
      </c>
      <c r="Q100" s="123">
        <v>5.2784113515709619</v>
      </c>
      <c r="R100" s="123">
        <v>5.2413696739140576</v>
      </c>
      <c r="S100" s="123">
        <v>4.92638692193428</v>
      </c>
      <c r="T100" s="123">
        <v>5.7966786957228331</v>
      </c>
      <c r="U100" s="123">
        <v>5.9818269848112848</v>
      </c>
      <c r="V100" s="123">
        <v>5.6284178516162351</v>
      </c>
      <c r="W100" s="123">
        <v>5.8747216118760583</v>
      </c>
      <c r="DA100" s="130" t="s">
        <v>3008</v>
      </c>
    </row>
    <row r="101" spans="1:105" ht="12" customHeight="1" x14ac:dyDescent="0.25">
      <c r="A101" s="97" t="s">
        <v>207</v>
      </c>
      <c r="B101" s="99">
        <v>7.5167392735363237</v>
      </c>
      <c r="C101" s="99">
        <v>7.4787709521394756</v>
      </c>
      <c r="D101" s="99">
        <v>7.1568324754964348</v>
      </c>
      <c r="E101" s="99">
        <v>7.367640613367973</v>
      </c>
      <c r="F101" s="99">
        <v>7.624225570218937</v>
      </c>
      <c r="G101" s="99">
        <v>7.8077902681971318</v>
      </c>
      <c r="H101" s="99">
        <v>8.2341029923779185</v>
      </c>
      <c r="I101" s="99">
        <v>7.9631518962960319</v>
      </c>
      <c r="J101" s="99">
        <v>8.5553147421378259</v>
      </c>
      <c r="K101" s="99">
        <v>8.2864199202226008</v>
      </c>
      <c r="L101" s="99">
        <v>7.5642041207717199</v>
      </c>
      <c r="M101" s="99">
        <v>7.8962361299101707</v>
      </c>
      <c r="N101" s="99">
        <v>7.7701066006405703</v>
      </c>
      <c r="O101" s="99">
        <v>6.8265919046380192</v>
      </c>
      <c r="P101" s="99">
        <v>6.2701093112618222</v>
      </c>
      <c r="Q101" s="99">
        <v>5.5482747286056906</v>
      </c>
      <c r="R101" s="99">
        <v>5.3348066939082344</v>
      </c>
      <c r="S101" s="99">
        <v>5.279254794090992</v>
      </c>
      <c r="T101" s="99">
        <v>5.5723219948325751</v>
      </c>
      <c r="U101" s="99">
        <v>5.7209039719851118</v>
      </c>
      <c r="V101" s="99">
        <v>5.6295784509353481</v>
      </c>
      <c r="W101" s="99">
        <v>5.9238412608395628</v>
      </c>
      <c r="DA101" s="63" t="s">
        <v>3009</v>
      </c>
    </row>
    <row r="102" spans="1:105" ht="12" customHeight="1" x14ac:dyDescent="0.25">
      <c r="A102" s="97" t="s">
        <v>50</v>
      </c>
      <c r="B102" s="99">
        <v>7.510389989606904</v>
      </c>
      <c r="C102" s="99">
        <v>7.4151668404255977</v>
      </c>
      <c r="D102" s="99">
        <v>7.4057360559101939</v>
      </c>
      <c r="E102" s="99">
        <v>7.5862774663276742</v>
      </c>
      <c r="F102" s="99">
        <v>7.3168742923319297</v>
      </c>
      <c r="G102" s="99">
        <v>7.9881374046834281</v>
      </c>
      <c r="H102" s="99">
        <v>8.63288014541771</v>
      </c>
      <c r="I102" s="99">
        <v>7.2960363326558877</v>
      </c>
      <c r="J102" s="99">
        <v>7.794999772312206</v>
      </c>
      <c r="K102" s="99">
        <v>7.7492077679159896</v>
      </c>
      <c r="L102" s="99">
        <v>7.6471151160407667</v>
      </c>
      <c r="M102" s="99">
        <v>8.2714066432211411</v>
      </c>
      <c r="N102" s="99">
        <v>8.2898800915658981</v>
      </c>
      <c r="O102" s="99">
        <v>6.8644948899190688</v>
      </c>
      <c r="P102" s="99">
        <v>6.3052858233012357</v>
      </c>
      <c r="Q102" s="99">
        <v>5.0855759472493665</v>
      </c>
      <c r="R102" s="99">
        <v>5.4005410140537968</v>
      </c>
      <c r="S102" s="99">
        <v>5.8112185295837158</v>
      </c>
      <c r="T102" s="99">
        <v>5.5424284555466583</v>
      </c>
      <c r="U102" s="99">
        <v>6.3440672101691309</v>
      </c>
      <c r="V102" s="99">
        <v>5.9154130448917499</v>
      </c>
      <c r="W102" s="99">
        <v>5.4218482464878592</v>
      </c>
      <c r="DA102" s="63" t="s">
        <v>3010</v>
      </c>
    </row>
    <row r="103" spans="1:105" ht="12" customHeight="1" x14ac:dyDescent="0.25">
      <c r="A103" s="109" t="s">
        <v>120</v>
      </c>
      <c r="B103" s="110">
        <v>7.0431372406778898</v>
      </c>
      <c r="C103" s="110">
        <v>8.4543655586692648</v>
      </c>
      <c r="D103" s="110">
        <v>4.2691494095038935</v>
      </c>
      <c r="E103" s="110">
        <v>6.0816375082946417</v>
      </c>
      <c r="F103" s="110">
        <v>8.4956780909668996</v>
      </c>
      <c r="G103" s="110">
        <v>6.403912169038362</v>
      </c>
      <c r="H103" s="110">
        <v>8.1336849502766366</v>
      </c>
      <c r="I103" s="110">
        <v>9.1683992658658315</v>
      </c>
      <c r="J103" s="110">
        <v>9.6311293935123974</v>
      </c>
      <c r="K103" s="110">
        <v>9.0399704659157365</v>
      </c>
      <c r="L103" s="110">
        <v>6.6686879337717224</v>
      </c>
      <c r="M103" s="110">
        <v>7.7375530308367368</v>
      </c>
      <c r="N103" s="110">
        <v>7.8947283731975348</v>
      </c>
      <c r="O103" s="110">
        <v>7.1106325300004443</v>
      </c>
      <c r="P103" s="110">
        <v>6.9984475499086862</v>
      </c>
      <c r="Q103" s="110">
        <v>5.206302907625366</v>
      </c>
      <c r="R103" s="110">
        <v>4.8661071892272094</v>
      </c>
      <c r="S103" s="110">
        <v>3.1064741873285442</v>
      </c>
      <c r="T103" s="110">
        <v>6.5050515391974137</v>
      </c>
      <c r="U103" s="110">
        <v>5.8097800892717739</v>
      </c>
      <c r="V103" s="110">
        <v>5.3155055780904297</v>
      </c>
      <c r="W103" s="110">
        <v>6.2365460032985398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94.681233305684344</v>
      </c>
      <c r="C124" s="118">
        <f t="shared" si="42"/>
        <v>100.39961600556805</v>
      </c>
      <c r="D124" s="118">
        <f t="shared" si="42"/>
        <v>105.6397445662961</v>
      </c>
      <c r="E124" s="118">
        <f t="shared" si="42"/>
        <v>107.42487607220423</v>
      </c>
      <c r="F124" s="118">
        <f t="shared" si="42"/>
        <v>108.46911719848872</v>
      </c>
      <c r="G124" s="118">
        <f t="shared" si="42"/>
        <v>111.07283323600511</v>
      </c>
      <c r="H124" s="118">
        <f t="shared" si="42"/>
        <v>122.98119609844417</v>
      </c>
      <c r="I124" s="118">
        <f t="shared" si="42"/>
        <v>117.95091277214304</v>
      </c>
      <c r="J124" s="118">
        <f t="shared" si="42"/>
        <v>118.63383975534754</v>
      </c>
      <c r="K124" s="118">
        <f t="shared" si="42"/>
        <v>124.50027393426834</v>
      </c>
      <c r="L124" s="118">
        <f t="shared" si="42"/>
        <v>127.56640677550546</v>
      </c>
      <c r="M124" s="118">
        <f t="shared" si="42"/>
        <v>122.80766618385417</v>
      </c>
      <c r="N124" s="118">
        <f t="shared" si="42"/>
        <v>126.88071747019235</v>
      </c>
      <c r="O124" s="118">
        <f t="shared" si="42"/>
        <v>119.19294262797318</v>
      </c>
      <c r="P124" s="118">
        <f t="shared" si="42"/>
        <v>113.96713862987835</v>
      </c>
      <c r="Q124" s="118">
        <f t="shared" si="42"/>
        <v>108.36071757038341</v>
      </c>
      <c r="R124" s="118">
        <f t="shared" ref="R124:V124" si="43">R125+R128+R130+R139</f>
        <v>115.24693238419843</v>
      </c>
      <c r="S124" s="118">
        <f t="shared" si="43"/>
        <v>117.98843941178249</v>
      </c>
      <c r="T124" s="118">
        <f t="shared" si="43"/>
        <v>123.29828916440574</v>
      </c>
      <c r="U124" s="118">
        <f t="shared" si="43"/>
        <v>119.31130767419985</v>
      </c>
      <c r="V124" s="118">
        <f t="shared" si="43"/>
        <v>115.57865139500245</v>
      </c>
      <c r="W124" s="118">
        <f t="shared" ref="W124" si="44">W125+W128+W130+W139</f>
        <v>133.93942599478689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82.605285515647552</v>
      </c>
      <c r="C125" s="123">
        <f t="shared" si="45"/>
        <v>87.98321527193302</v>
      </c>
      <c r="D125" s="123">
        <f t="shared" si="45"/>
        <v>93.758749841550298</v>
      </c>
      <c r="E125" s="123">
        <f t="shared" si="45"/>
        <v>94.900837564007006</v>
      </c>
      <c r="F125" s="123">
        <f t="shared" si="45"/>
        <v>94.924030810439945</v>
      </c>
      <c r="G125" s="123">
        <f t="shared" si="45"/>
        <v>97.279063674570736</v>
      </c>
      <c r="H125" s="123">
        <f t="shared" si="45"/>
        <v>107.31198650737863</v>
      </c>
      <c r="I125" s="123">
        <f t="shared" si="45"/>
        <v>103.06754575292688</v>
      </c>
      <c r="J125" s="123">
        <f t="shared" si="45"/>
        <v>102.59723327115121</v>
      </c>
      <c r="K125" s="123">
        <f t="shared" si="45"/>
        <v>108.4731450923918</v>
      </c>
      <c r="L125" s="123">
        <f t="shared" si="45"/>
        <v>113.19351902398728</v>
      </c>
      <c r="M125" s="123">
        <f t="shared" si="45"/>
        <v>107.16258180881492</v>
      </c>
      <c r="N125" s="123">
        <f t="shared" si="45"/>
        <v>110.71169456781037</v>
      </c>
      <c r="O125" s="123">
        <f t="shared" si="45"/>
        <v>104.75164267502539</v>
      </c>
      <c r="P125" s="123">
        <f t="shared" si="45"/>
        <v>99.529024461561676</v>
      </c>
      <c r="Q125" s="123">
        <f t="shared" si="45"/>
        <v>95.634624470690468</v>
      </c>
      <c r="R125" s="123">
        <f t="shared" ref="R125:V125" si="46">SUM(R126:R127)</f>
        <v>101.99687282722678</v>
      </c>
      <c r="S125" s="123">
        <f t="shared" si="46"/>
        <v>105.12212125572977</v>
      </c>
      <c r="T125" s="123">
        <f t="shared" si="46"/>
        <v>109.35747607122845</v>
      </c>
      <c r="U125" s="123">
        <f t="shared" si="46"/>
        <v>105.54702182240523</v>
      </c>
      <c r="V125" s="123">
        <f t="shared" si="46"/>
        <v>102.67696255525722</v>
      </c>
      <c r="W125" s="123">
        <f t="shared" ref="W125" si="47">SUM(W126:W127)</f>
        <v>116.68555157566109</v>
      </c>
      <c r="DA125" s="130" t="s">
        <v>3031</v>
      </c>
    </row>
    <row r="126" spans="1:105" ht="12" customHeight="1" x14ac:dyDescent="0.25">
      <c r="A126" s="97" t="s">
        <v>203</v>
      </c>
      <c r="B126" s="99">
        <v>82.225952978822335</v>
      </c>
      <c r="C126" s="99">
        <v>87.586684927236988</v>
      </c>
      <c r="D126" s="99">
        <v>93.344946343333064</v>
      </c>
      <c r="E126" s="99">
        <v>94.490368795081082</v>
      </c>
      <c r="F126" s="99">
        <v>94.519955655763468</v>
      </c>
      <c r="G126" s="99">
        <v>96.871499664676861</v>
      </c>
      <c r="H126" s="99">
        <v>106.86707928997188</v>
      </c>
      <c r="I126" s="99">
        <v>102.64861424671393</v>
      </c>
      <c r="J126" s="99">
        <v>102.1846081661527</v>
      </c>
      <c r="K126" s="99">
        <v>108.04284625950962</v>
      </c>
      <c r="L126" s="99">
        <v>112.75331133754979</v>
      </c>
      <c r="M126" s="99">
        <v>106.74978604286005</v>
      </c>
      <c r="N126" s="99">
        <v>110.28915951770948</v>
      </c>
      <c r="O126" s="99">
        <v>104.35519778960604</v>
      </c>
      <c r="P126" s="99">
        <v>99.158339119543669</v>
      </c>
      <c r="Q126" s="99">
        <v>95.284508667871577</v>
      </c>
      <c r="R126" s="99">
        <v>101.62979494881998</v>
      </c>
      <c r="S126" s="99">
        <v>104.74877464465915</v>
      </c>
      <c r="T126" s="99">
        <v>108.96980843761763</v>
      </c>
      <c r="U126" s="99">
        <v>105.17373960157926</v>
      </c>
      <c r="V126" s="99">
        <v>102.31885063950696</v>
      </c>
      <c r="W126" s="99">
        <v>116.28341124121886</v>
      </c>
      <c r="DA126" s="63" t="s">
        <v>3032</v>
      </c>
    </row>
    <row r="127" spans="1:105" ht="12" customHeight="1" x14ac:dyDescent="0.25">
      <c r="A127" s="97" t="s">
        <v>53</v>
      </c>
      <c r="B127" s="99">
        <v>0.37933253682521317</v>
      </c>
      <c r="C127" s="99">
        <v>0.39653034469603599</v>
      </c>
      <c r="D127" s="99">
        <v>0.41380349821722817</v>
      </c>
      <c r="E127" s="99">
        <v>0.41046876892592615</v>
      </c>
      <c r="F127" s="99">
        <v>0.40407515467647137</v>
      </c>
      <c r="G127" s="99">
        <v>0.40756400989387925</v>
      </c>
      <c r="H127" s="99">
        <v>0.4449072174067466</v>
      </c>
      <c r="I127" s="99">
        <v>0.41893150621293895</v>
      </c>
      <c r="J127" s="99">
        <v>0.41262510499851812</v>
      </c>
      <c r="K127" s="99">
        <v>0.43029883288218068</v>
      </c>
      <c r="L127" s="99">
        <v>0.44020768643749558</v>
      </c>
      <c r="M127" s="99">
        <v>0.4127957659548625</v>
      </c>
      <c r="N127" s="99">
        <v>0.42253505010089637</v>
      </c>
      <c r="O127" s="99">
        <v>0.39644488541935019</v>
      </c>
      <c r="P127" s="99">
        <v>0.37068534201800607</v>
      </c>
      <c r="Q127" s="99">
        <v>0.35011580281889393</v>
      </c>
      <c r="R127" s="99">
        <v>0.36707787840680473</v>
      </c>
      <c r="S127" s="99">
        <v>0.37334661107062156</v>
      </c>
      <c r="T127" s="99">
        <v>0.38766763361081935</v>
      </c>
      <c r="U127" s="99">
        <v>0.37328222082597701</v>
      </c>
      <c r="V127" s="99">
        <v>0.35811191575025814</v>
      </c>
      <c r="W127" s="99">
        <v>0.4021403344422419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3.1581436984085264E-4</v>
      </c>
      <c r="C128" s="123">
        <f t="shared" si="48"/>
        <v>3.9451995316136962E-4</v>
      </c>
      <c r="D128" s="123">
        <f t="shared" si="48"/>
        <v>5.7388586931377656E-4</v>
      </c>
      <c r="E128" s="123">
        <f t="shared" si="48"/>
        <v>1.2010236628557773E-3</v>
      </c>
      <c r="F128" s="123">
        <f t="shared" si="48"/>
        <v>2.2037951058555944E-3</v>
      </c>
      <c r="G128" s="123">
        <f t="shared" si="48"/>
        <v>3.9096458429220791E-3</v>
      </c>
      <c r="H128" s="123">
        <f t="shared" si="48"/>
        <v>9.080138565378747E-3</v>
      </c>
      <c r="I128" s="123">
        <f t="shared" si="48"/>
        <v>8.8654828685401053E-3</v>
      </c>
      <c r="J128" s="123">
        <f t="shared" si="48"/>
        <v>1.1386389669047493E-2</v>
      </c>
      <c r="K128" s="123">
        <f t="shared" si="48"/>
        <v>1.549241092996578E-2</v>
      </c>
      <c r="L128" s="123">
        <f t="shared" si="48"/>
        <v>5.1255919309292734E-2</v>
      </c>
      <c r="M128" s="123">
        <f t="shared" si="48"/>
        <v>2.3329094736061321E-2</v>
      </c>
      <c r="N128" s="123">
        <f t="shared" si="48"/>
        <v>4.2580883839758679E-2</v>
      </c>
      <c r="O128" s="123">
        <f t="shared" si="48"/>
        <v>3.3063042203599041E-2</v>
      </c>
      <c r="P128" s="123">
        <f t="shared" si="48"/>
        <v>5.8081285800355091E-2</v>
      </c>
      <c r="Q128" s="123">
        <f t="shared" si="48"/>
        <v>4.9560716340282918E-2</v>
      </c>
      <c r="R128" s="123">
        <f t="shared" si="48"/>
        <v>4.1897373582492334E-2</v>
      </c>
      <c r="S128" s="123">
        <f t="shared" si="48"/>
        <v>4.148757680599463E-2</v>
      </c>
      <c r="T128" s="123">
        <f t="shared" si="48"/>
        <v>5.6862319933347456E-2</v>
      </c>
      <c r="U128" s="123">
        <f t="shared" si="48"/>
        <v>4.7685868895846237E-2</v>
      </c>
      <c r="V128" s="123">
        <f t="shared" si="48"/>
        <v>3.9440520311854188E-2</v>
      </c>
      <c r="W128" s="123">
        <f t="shared" si="48"/>
        <v>7.103600338889024E-2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3.1581436984085264E-4</v>
      </c>
      <c r="C129" s="99">
        <f>RES_hhdet_tesh!C129/RES_summary!C$19</f>
        <v>3.9451995316136962E-4</v>
      </c>
      <c r="D129" s="99">
        <f>RES_hhdet_tesh!D129/RES_summary!D$19</f>
        <v>5.7388586931377656E-4</v>
      </c>
      <c r="E129" s="99">
        <f>RES_hhdet_tesh!E129/RES_summary!E$19</f>
        <v>1.2010236628557773E-3</v>
      </c>
      <c r="F129" s="99">
        <f>RES_hhdet_tesh!F129/RES_summary!F$19</f>
        <v>2.2037951058555944E-3</v>
      </c>
      <c r="G129" s="99">
        <f>RES_hhdet_tesh!G129/RES_summary!G$19</f>
        <v>3.9096458429220791E-3</v>
      </c>
      <c r="H129" s="99">
        <f>RES_hhdet_tesh!H129/RES_summary!H$19</f>
        <v>9.080138565378747E-3</v>
      </c>
      <c r="I129" s="99">
        <f>RES_hhdet_tesh!I129/RES_summary!I$19</f>
        <v>8.8654828685401053E-3</v>
      </c>
      <c r="J129" s="99">
        <f>RES_hhdet_tesh!J129/RES_summary!J$19</f>
        <v>1.1386389669047493E-2</v>
      </c>
      <c r="K129" s="99">
        <f>RES_hhdet_tesh!K129/RES_summary!K$19</f>
        <v>1.549241092996578E-2</v>
      </c>
      <c r="L129" s="99">
        <f>RES_hhdet_tesh!L129/RES_summary!L$19</f>
        <v>5.1255919309292734E-2</v>
      </c>
      <c r="M129" s="99">
        <f>RES_hhdet_tesh!M129/RES_summary!M$19</f>
        <v>2.3329094736061321E-2</v>
      </c>
      <c r="N129" s="99">
        <f>RES_hhdet_tesh!N129/RES_summary!N$19</f>
        <v>4.2580883839758679E-2</v>
      </c>
      <c r="O129" s="99">
        <f>RES_hhdet_tesh!O129/RES_summary!O$19</f>
        <v>3.3063042203599041E-2</v>
      </c>
      <c r="P129" s="99">
        <f>RES_hhdet_tesh!P129/RES_summary!P$19</f>
        <v>5.8081285800355091E-2</v>
      </c>
      <c r="Q129" s="99">
        <f>RES_hhdet_tesh!Q129/RES_summary!Q$19</f>
        <v>4.9560716340282918E-2</v>
      </c>
      <c r="R129" s="99">
        <f>RES_hhdet_tesh!R129/RES_summary!R$19</f>
        <v>4.1897373582492334E-2</v>
      </c>
      <c r="S129" s="99">
        <f>RES_hhdet_tesh!S129/RES_summary!S$19</f>
        <v>4.148757680599463E-2</v>
      </c>
      <c r="T129" s="99">
        <f>RES_hhdet_tesh!T129/RES_summary!T$19</f>
        <v>5.6862319933347456E-2</v>
      </c>
      <c r="U129" s="99">
        <f>RES_hhdet_tesh!U129/RES_summary!U$19</f>
        <v>4.7685868895846237E-2</v>
      </c>
      <c r="V129" s="99">
        <f>RES_hhdet_tesh!V129/RES_summary!V$19</f>
        <v>3.9440520311854188E-2</v>
      </c>
      <c r="W129" s="99">
        <f>RES_hhdet_tesh!W129/RES_summary!W$19</f>
        <v>7.103600338889024E-2</v>
      </c>
      <c r="DA129" s="63" t="s">
        <v>3035</v>
      </c>
    </row>
    <row r="130" spans="1:105" ht="12" customHeight="1" x14ac:dyDescent="0.25">
      <c r="A130" s="121" t="s">
        <v>55</v>
      </c>
      <c r="B130" s="123">
        <v>4.5923827275692197</v>
      </c>
      <c r="C130" s="123">
        <v>4.9409854323057543</v>
      </c>
      <c r="D130" s="123">
        <v>4.7180020620994991</v>
      </c>
      <c r="E130" s="123">
        <v>5.1142949957227133</v>
      </c>
      <c r="F130" s="123">
        <v>6.0082236527430801</v>
      </c>
      <c r="G130" s="123">
        <v>6.2100869128913248</v>
      </c>
      <c r="H130" s="123">
        <v>7.2117440674477766</v>
      </c>
      <c r="I130" s="123">
        <v>6.7087074990174882</v>
      </c>
      <c r="J130" s="123">
        <v>7.2284614423441074</v>
      </c>
      <c r="K130" s="123">
        <v>7.5610162481538392</v>
      </c>
      <c r="L130" s="123">
        <v>7.1714125631171903</v>
      </c>
      <c r="M130" s="123">
        <v>7.6027442706418658</v>
      </c>
      <c r="N130" s="123">
        <v>8.0179299533781663</v>
      </c>
      <c r="O130" s="123">
        <v>7.4325844652860136</v>
      </c>
      <c r="P130" s="123">
        <v>7.7651676134704912</v>
      </c>
      <c r="Q130" s="123">
        <v>7.542753319741264</v>
      </c>
      <c r="R130" s="123">
        <v>8.0093106145240647</v>
      </c>
      <c r="S130" s="123">
        <v>8.036814219165711</v>
      </c>
      <c r="T130" s="123">
        <v>7.9828970652650542</v>
      </c>
      <c r="U130" s="123">
        <v>7.587434030023168</v>
      </c>
      <c r="V130" s="123">
        <v>7.219196447609848</v>
      </c>
      <c r="W130" s="123">
        <v>11.331523316995051</v>
      </c>
      <c r="DA130" s="130" t="s">
        <v>3036</v>
      </c>
    </row>
    <row r="131" spans="1:105" ht="12" customHeight="1" x14ac:dyDescent="0.25">
      <c r="A131" s="97" t="s">
        <v>128</v>
      </c>
      <c r="B131" s="99">
        <v>4.594485350247643</v>
      </c>
      <c r="C131" s="99">
        <v>4.9305527218997458</v>
      </c>
      <c r="D131" s="99">
        <v>4.7355837525899949</v>
      </c>
      <c r="E131" s="99">
        <v>5.1285249974080607</v>
      </c>
      <c r="F131" s="99">
        <v>6.0003650447779364</v>
      </c>
      <c r="G131" s="99">
        <v>6.2073171051305787</v>
      </c>
      <c r="H131" s="99">
        <v>7.2039580191685531</v>
      </c>
      <c r="I131" s="99">
        <v>6.7217871362517387</v>
      </c>
      <c r="J131" s="99">
        <v>7.2196841674070127</v>
      </c>
      <c r="K131" s="99">
        <v>7.5540062343834302</v>
      </c>
      <c r="L131" s="99">
        <v>7.1753192596312614</v>
      </c>
      <c r="M131" s="99">
        <v>7.6066978570719979</v>
      </c>
      <c r="N131" s="99">
        <v>8.0201725343187906</v>
      </c>
      <c r="O131" s="99">
        <v>7.4421236846968872</v>
      </c>
      <c r="P131" s="99">
        <v>7.7628898799019543</v>
      </c>
      <c r="Q131" s="99">
        <v>7.5409515877829429</v>
      </c>
      <c r="R131" s="99">
        <v>8.0106886185980155</v>
      </c>
      <c r="S131" s="99">
        <v>8.0383433058570208</v>
      </c>
      <c r="T131" s="99">
        <v>7.9826559384003604</v>
      </c>
      <c r="U131" s="99">
        <v>7.5924334073457649</v>
      </c>
      <c r="V131" s="99">
        <v>7.2157884867236817</v>
      </c>
      <c r="W131" s="99">
        <v>11.33110085324857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4.5174446568291868</v>
      </c>
      <c r="C135" s="102">
        <v>5.3170033897763718</v>
      </c>
      <c r="D135" s="102">
        <v>4.0274435464455971</v>
      </c>
      <c r="E135" s="102">
        <v>4.4882528449127879</v>
      </c>
      <c r="F135" s="102">
        <v>6.3908142848254528</v>
      </c>
      <c r="G135" s="102">
        <v>6.3532879670880531</v>
      </c>
      <c r="H135" s="102">
        <v>7.5878269656641679</v>
      </c>
      <c r="I135" s="102">
        <v>6.2754554499859356</v>
      </c>
      <c r="J135" s="102">
        <v>7.639180593861453</v>
      </c>
      <c r="K135" s="102">
        <v>8.0969359076340073</v>
      </c>
      <c r="L135" s="102">
        <v>6.4575934221791291</v>
      </c>
      <c r="M135" s="102">
        <v>7.421963352898751</v>
      </c>
      <c r="N135" s="102">
        <v>7.9253976671219197</v>
      </c>
      <c r="O135" s="102">
        <v>6.9886264850617881</v>
      </c>
      <c r="P135" s="102">
        <v>7.8691593830280926</v>
      </c>
      <c r="Q135" s="102">
        <v>7.6260585664552636</v>
      </c>
      <c r="R135" s="102">
        <v>7.9434942056576743</v>
      </c>
      <c r="S135" s="102">
        <v>7.9619955710880257</v>
      </c>
      <c r="T135" s="102">
        <v>7.9947165378528187</v>
      </c>
      <c r="U135" s="102">
        <v>7.3329390403320405</v>
      </c>
      <c r="V135" s="102">
        <v>7.3409836169360787</v>
      </c>
      <c r="W135" s="102">
        <v>11.357522399406975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7.483249248097736</v>
      </c>
      <c r="C139" s="123">
        <v>7.4750207813761174</v>
      </c>
      <c r="D139" s="123">
        <v>7.1624187767769874</v>
      </c>
      <c r="E139" s="123">
        <v>7.4085424888116433</v>
      </c>
      <c r="F139" s="123">
        <v>7.5346589401998285</v>
      </c>
      <c r="G139" s="123">
        <v>7.5797730027001249</v>
      </c>
      <c r="H139" s="123">
        <v>8.4483853850523793</v>
      </c>
      <c r="I139" s="123">
        <v>8.1657940373301336</v>
      </c>
      <c r="J139" s="123">
        <v>8.7967586521831667</v>
      </c>
      <c r="K139" s="123">
        <v>8.4506201827927399</v>
      </c>
      <c r="L139" s="123">
        <v>7.1502192690916981</v>
      </c>
      <c r="M139" s="123">
        <v>8.0190110096613285</v>
      </c>
      <c r="N139" s="123">
        <v>8.1085120651640494</v>
      </c>
      <c r="O139" s="123">
        <v>6.9756524454581763</v>
      </c>
      <c r="P139" s="123">
        <v>6.6148652690458247</v>
      </c>
      <c r="Q139" s="123">
        <v>5.1337790636113994</v>
      </c>
      <c r="R139" s="123">
        <v>5.198851568865102</v>
      </c>
      <c r="S139" s="123">
        <v>4.788016360081027</v>
      </c>
      <c r="T139" s="123">
        <v>5.9010537079789067</v>
      </c>
      <c r="U139" s="123">
        <v>6.1291659528756188</v>
      </c>
      <c r="V139" s="123">
        <v>5.6430518718235367</v>
      </c>
      <c r="W139" s="123">
        <v>5.8513150987418543</v>
      </c>
      <c r="DA139" s="130" t="s">
        <v>3045</v>
      </c>
    </row>
    <row r="140" spans="1:105" ht="12" customHeight="1" x14ac:dyDescent="0.25">
      <c r="A140" s="97" t="s">
        <v>50</v>
      </c>
      <c r="B140" s="99">
        <v>7.5103899896069057</v>
      </c>
      <c r="C140" s="99">
        <v>7.4151668404255986</v>
      </c>
      <c r="D140" s="99">
        <v>7.405736055910193</v>
      </c>
      <c r="E140" s="99">
        <v>7.5862774663276733</v>
      </c>
      <c r="F140" s="99">
        <v>7.316874292331927</v>
      </c>
      <c r="G140" s="99">
        <v>7.9881374046834281</v>
      </c>
      <c r="H140" s="99">
        <v>8.6328801454177171</v>
      </c>
      <c r="I140" s="99">
        <v>7.2960363326558877</v>
      </c>
      <c r="J140" s="99">
        <v>7.7949997723122078</v>
      </c>
      <c r="K140" s="99">
        <v>7.7492077679159985</v>
      </c>
      <c r="L140" s="99">
        <v>7.6471151160407542</v>
      </c>
      <c r="M140" s="99">
        <v>8.2714066432211144</v>
      </c>
      <c r="N140" s="99">
        <v>8.2898800915659017</v>
      </c>
      <c r="O140" s="99">
        <v>6.8644948899190554</v>
      </c>
      <c r="P140" s="99">
        <v>6.3052858233012135</v>
      </c>
      <c r="Q140" s="99">
        <v>5.0855759472493611</v>
      </c>
      <c r="R140" s="99">
        <v>5.4005410140537942</v>
      </c>
      <c r="S140" s="99">
        <v>5.8112185295837113</v>
      </c>
      <c r="T140" s="99">
        <v>5.5424284555466574</v>
      </c>
      <c r="U140" s="99">
        <v>6.3440672101691247</v>
      </c>
      <c r="V140" s="99">
        <v>5.9154130448917464</v>
      </c>
      <c r="W140" s="99">
        <v>5.4218482464878681</v>
      </c>
      <c r="DA140" s="63" t="s">
        <v>3046</v>
      </c>
    </row>
    <row r="141" spans="1:105" ht="12" customHeight="1" x14ac:dyDescent="0.25">
      <c r="A141" s="109" t="s">
        <v>120</v>
      </c>
      <c r="B141" s="110">
        <v>7.0431372406778889</v>
      </c>
      <c r="C141" s="110">
        <v>8.454365558669263</v>
      </c>
      <c r="D141" s="110">
        <v>4.2691494095038935</v>
      </c>
      <c r="E141" s="110">
        <v>6.0816375082946408</v>
      </c>
      <c r="F141" s="110">
        <v>8.4956780909668996</v>
      </c>
      <c r="G141" s="110">
        <v>6.4039121690383647</v>
      </c>
      <c r="H141" s="110">
        <v>8.1336849502766366</v>
      </c>
      <c r="I141" s="110">
        <v>9.1683992658658262</v>
      </c>
      <c r="J141" s="110">
        <v>9.6311293935123956</v>
      </c>
      <c r="K141" s="110">
        <v>9.0399704659157294</v>
      </c>
      <c r="L141" s="110">
        <v>6.6686879337717224</v>
      </c>
      <c r="M141" s="110">
        <v>7.7375530308367404</v>
      </c>
      <c r="N141" s="110">
        <v>7.8947283731975233</v>
      </c>
      <c r="O141" s="110">
        <v>7.1106325300004407</v>
      </c>
      <c r="P141" s="110">
        <v>6.998447549908672</v>
      </c>
      <c r="Q141" s="110">
        <v>5.2063029076254201</v>
      </c>
      <c r="R141" s="110">
        <v>4.8661071892272041</v>
      </c>
      <c r="S141" s="110">
        <v>3.1064741873285544</v>
      </c>
      <c r="T141" s="110">
        <v>6.5050515391974502</v>
      </c>
      <c r="U141" s="110">
        <v>5.8097800892717277</v>
      </c>
      <c r="V141" s="110">
        <v>5.315505578090435</v>
      </c>
      <c r="W141" s="110">
        <v>6.2365460032986215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114.34868894900994</v>
      </c>
      <c r="P143" s="118">
        <f t="shared" si="49"/>
        <v>99.28159888921202</v>
      </c>
      <c r="Q143" s="118">
        <f t="shared" si="49"/>
        <v>92.732901804096642</v>
      </c>
      <c r="R143" s="118">
        <f t="shared" ref="R143:V143" si="50">R144+R146+R148+R157</f>
        <v>99.466282125283968</v>
      </c>
      <c r="S143" s="118">
        <f t="shared" si="50"/>
        <v>121.43290789154837</v>
      </c>
      <c r="T143" s="118">
        <f t="shared" si="50"/>
        <v>131.44545675369667</v>
      </c>
      <c r="U143" s="118">
        <f t="shared" si="50"/>
        <v>108.02271741091636</v>
      </c>
      <c r="V143" s="118">
        <f t="shared" si="50"/>
        <v>101.98413495220439</v>
      </c>
      <c r="W143" s="118">
        <f t="shared" ref="W143" si="51">W144+W146+W148+W157</f>
        <v>156.16546379797117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100.31481433348621</v>
      </c>
      <c r="P144" s="123">
        <f t="shared" si="52"/>
        <v>84.586802368030177</v>
      </c>
      <c r="Q144" s="123">
        <f t="shared" si="52"/>
        <v>79.8057307717513</v>
      </c>
      <c r="R144" s="123">
        <f t="shared" si="52"/>
        <v>86.171118090679983</v>
      </c>
      <c r="S144" s="123">
        <f t="shared" si="52"/>
        <v>108.41219250043787</v>
      </c>
      <c r="T144" s="123">
        <f t="shared" si="52"/>
        <v>117.30297099005197</v>
      </c>
      <c r="U144" s="123">
        <f t="shared" si="52"/>
        <v>94.265812472647639</v>
      </c>
      <c r="V144" s="123">
        <f t="shared" si="52"/>
        <v>88.783836677028418</v>
      </c>
      <c r="W144" s="123">
        <f t="shared" si="52"/>
        <v>138.46694772624443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100.31481433348621</v>
      </c>
      <c r="P145" s="99">
        <v>84.586802368030177</v>
      </c>
      <c r="Q145" s="99">
        <v>79.8057307717513</v>
      </c>
      <c r="R145" s="99">
        <v>86.171118090679983</v>
      </c>
      <c r="S145" s="99">
        <v>108.41219250043787</v>
      </c>
      <c r="T145" s="99">
        <v>117.30297099005197</v>
      </c>
      <c r="U145" s="99">
        <v>94.265812472647639</v>
      </c>
      <c r="V145" s="99">
        <v>88.783836677028418</v>
      </c>
      <c r="W145" s="99">
        <v>138.46694772624443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6.7017012173263155E-2</v>
      </c>
      <c r="P146" s="123">
        <f t="shared" si="53"/>
        <v>0.22424122470423191</v>
      </c>
      <c r="Q146" s="123">
        <f t="shared" si="53"/>
        <v>0.25652402632987525</v>
      </c>
      <c r="R146" s="123">
        <f t="shared" si="53"/>
        <v>0.2439451003790877</v>
      </c>
      <c r="S146" s="123">
        <f t="shared" si="53"/>
        <v>0.24085755451101026</v>
      </c>
      <c r="T146" s="123">
        <f t="shared" si="53"/>
        <v>0.33652465597552961</v>
      </c>
      <c r="U146" s="123">
        <f t="shared" si="53"/>
        <v>0.28600067829959436</v>
      </c>
      <c r="V146" s="123">
        <f t="shared" si="53"/>
        <v>0.24413632760236148</v>
      </c>
      <c r="W146" s="123">
        <f t="shared" si="53"/>
        <v>0.44037742078731201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6.7017012173263155E-2</v>
      </c>
      <c r="P147" s="99">
        <f>RES_hhdet_tesh!P147/RES_summary!P$19</f>
        <v>0.22424122470423191</v>
      </c>
      <c r="Q147" s="99">
        <f>RES_hhdet_tesh!Q147/RES_summary!Q$19</f>
        <v>0.25652402632987525</v>
      </c>
      <c r="R147" s="99">
        <f>RES_hhdet_tesh!R147/RES_summary!R$19</f>
        <v>0.2439451003790877</v>
      </c>
      <c r="S147" s="99">
        <f>RES_hhdet_tesh!S147/RES_summary!S$19</f>
        <v>0.24085755451101026</v>
      </c>
      <c r="T147" s="99">
        <f>RES_hhdet_tesh!T147/RES_summary!T$19</f>
        <v>0.33652465597552961</v>
      </c>
      <c r="U147" s="99">
        <f>RES_hhdet_tesh!U147/RES_summary!U$19</f>
        <v>0.28600067829959436</v>
      </c>
      <c r="V147" s="99">
        <f>RES_hhdet_tesh!V147/RES_summary!V$19</f>
        <v>0.24413632760236148</v>
      </c>
      <c r="W147" s="99">
        <f>RES_hhdet_tesh!W147/RES_summary!W$19</f>
        <v>0.44037742078731201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6.9555738397892268</v>
      </c>
      <c r="P148" s="123">
        <v>7.7615883953920752</v>
      </c>
      <c r="Q148" s="123">
        <v>7.5339271636790661</v>
      </c>
      <c r="R148" s="123">
        <v>7.8535020741784489</v>
      </c>
      <c r="S148" s="123">
        <v>7.8984635496432745</v>
      </c>
      <c r="T148" s="123">
        <v>7.9529196902242445</v>
      </c>
      <c r="U148" s="123">
        <v>7.3387682755063635</v>
      </c>
      <c r="V148" s="123">
        <v>7.3469613276645767</v>
      </c>
      <c r="W148" s="123">
        <v>11.33145061321108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7.614988182994356</v>
      </c>
      <c r="P149" s="99">
        <v>7.5578232518133737</v>
      </c>
      <c r="Q149" s="99">
        <v>7.0825162802125066</v>
      </c>
      <c r="R149" s="99">
        <v>7.6515801195908777</v>
      </c>
      <c r="S149" s="99">
        <v>8.0427427393214632</v>
      </c>
      <c r="T149" s="99">
        <v>7.9009041144131826</v>
      </c>
      <c r="U149" s="99">
        <v>7.4155385988100857</v>
      </c>
      <c r="V149" s="99">
        <v>6.8857033716384128</v>
      </c>
      <c r="W149" s="99">
        <v>12.416586180049801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6.9531047396524137</v>
      </c>
      <c r="P153" s="102">
        <v>7.7622742068785531</v>
      </c>
      <c r="Q153" s="102">
        <v>7.5359831198804512</v>
      </c>
      <c r="R153" s="102">
        <v>7.855099148210031</v>
      </c>
      <c r="S153" s="102">
        <v>7.896782002478326</v>
      </c>
      <c r="T153" s="102">
        <v>7.953558047107923</v>
      </c>
      <c r="U153" s="102">
        <v>7.3377956667546451</v>
      </c>
      <c r="V153" s="102">
        <v>7.3530844894058474</v>
      </c>
      <c r="W153" s="102">
        <v>11.318144569729601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7.0112837635612397</v>
      </c>
      <c r="P157" s="123">
        <v>6.7089669010855273</v>
      </c>
      <c r="Q157" s="123">
        <v>5.1367198423364036</v>
      </c>
      <c r="R157" s="123">
        <v>5.1977168600464463</v>
      </c>
      <c r="S157" s="123">
        <v>4.8813942869562288</v>
      </c>
      <c r="T157" s="123">
        <v>5.8530414174449321</v>
      </c>
      <c r="U157" s="123">
        <v>6.1321359844627423</v>
      </c>
      <c r="V157" s="123">
        <v>5.6092006199090383</v>
      </c>
      <c r="W157" s="123">
        <v>5.9266880377283417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6.8644948899190741</v>
      </c>
      <c r="P158" s="99">
        <v>6.3052858233012223</v>
      </c>
      <c r="Q158" s="99">
        <v>5.0855759472493736</v>
      </c>
      <c r="R158" s="99">
        <v>5.4005410140538048</v>
      </c>
      <c r="S158" s="99">
        <v>5.8112185295837042</v>
      </c>
      <c r="T158" s="99">
        <v>5.542428455546645</v>
      </c>
      <c r="U158" s="99">
        <v>6.3440672101691229</v>
      </c>
      <c r="V158" s="99">
        <v>5.9154130448917801</v>
      </c>
      <c r="W158" s="99">
        <v>5.4218482464878681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7.1106325300004523</v>
      </c>
      <c r="P159" s="110">
        <v>6.9984475499086978</v>
      </c>
      <c r="Q159" s="110">
        <v>5.2063029076253775</v>
      </c>
      <c r="R159" s="110">
        <v>4.8661071892272156</v>
      </c>
      <c r="S159" s="110">
        <v>3.1064741873285597</v>
      </c>
      <c r="T159" s="110">
        <v>6.5050515391974368</v>
      </c>
      <c r="U159" s="110">
        <v>5.8097800892717473</v>
      </c>
      <c r="V159" s="110">
        <v>5.3155055780904004</v>
      </c>
      <c r="W159" s="110">
        <v>6.2365460032985354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94.561573202515603</v>
      </c>
      <c r="C161" s="118">
        <f t="shared" si="54"/>
        <v>100.51449199300525</v>
      </c>
      <c r="D161" s="118">
        <f t="shared" si="54"/>
        <v>101.80691562261921</v>
      </c>
      <c r="E161" s="118">
        <f t="shared" si="54"/>
        <v>97.89163377957442</v>
      </c>
      <c r="F161" s="118">
        <f t="shared" si="54"/>
        <v>85.307954522766323</v>
      </c>
      <c r="G161" s="118">
        <f t="shared" si="54"/>
        <v>96.502734213835367</v>
      </c>
      <c r="H161" s="118">
        <f t="shared" si="54"/>
        <v>120.13614800620678</v>
      </c>
      <c r="I161" s="118">
        <f t="shared" si="54"/>
        <v>118.23578602394787</v>
      </c>
      <c r="J161" s="118">
        <f t="shared" si="54"/>
        <v>130.13711507818127</v>
      </c>
      <c r="K161" s="118">
        <f t="shared" si="54"/>
        <v>128.35575609018235</v>
      </c>
      <c r="L161" s="118">
        <f t="shared" si="54"/>
        <v>118.89000597729105</v>
      </c>
      <c r="M161" s="118">
        <f t="shared" si="54"/>
        <v>123.83172798049021</v>
      </c>
      <c r="N161" s="118">
        <f t="shared" si="54"/>
        <v>137.56130954664326</v>
      </c>
      <c r="O161" s="118">
        <f t="shared" si="54"/>
        <v>92.586288590000535</v>
      </c>
      <c r="P161" s="118">
        <f t="shared" si="54"/>
        <v>109.64360322614827</v>
      </c>
      <c r="Q161" s="118">
        <f t="shared" si="54"/>
        <v>133.3576657239214</v>
      </c>
      <c r="R161" s="118">
        <f t="shared" ref="R161:V161" si="55">R162+R164+R166+R175</f>
        <v>148.40578316982371</v>
      </c>
      <c r="S161" s="118">
        <f t="shared" si="55"/>
        <v>160.27357952469063</v>
      </c>
      <c r="T161" s="118">
        <f t="shared" si="55"/>
        <v>114.96175530602262</v>
      </c>
      <c r="U161" s="118">
        <f t="shared" si="55"/>
        <v>108.93688357658176</v>
      </c>
      <c r="V161" s="118">
        <f t="shared" si="55"/>
        <v>145.33359494289897</v>
      </c>
      <c r="W161" s="118">
        <f t="shared" ref="W161" si="56">W162+W164+W166+W175</f>
        <v>90.373040424701827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82.552686610380235</v>
      </c>
      <c r="C162" s="123">
        <f t="shared" si="57"/>
        <v>87.7376994509642</v>
      </c>
      <c r="D162" s="123">
        <f t="shared" si="57"/>
        <v>90.603706041642255</v>
      </c>
      <c r="E162" s="123">
        <f t="shared" si="57"/>
        <v>86.016779975835661</v>
      </c>
      <c r="F162" s="123">
        <f t="shared" si="57"/>
        <v>71.273169087701277</v>
      </c>
      <c r="G162" s="123">
        <f t="shared" si="57"/>
        <v>82.793438479781571</v>
      </c>
      <c r="H162" s="123">
        <f t="shared" si="57"/>
        <v>104.17831401674253</v>
      </c>
      <c r="I162" s="123">
        <f t="shared" si="57"/>
        <v>103.36497945379405</v>
      </c>
      <c r="J162" s="123">
        <f t="shared" si="57"/>
        <v>113.3569680041121</v>
      </c>
      <c r="K162" s="123">
        <f t="shared" si="57"/>
        <v>111.6317768863001</v>
      </c>
      <c r="L162" s="123">
        <f t="shared" si="57"/>
        <v>105.16159073549127</v>
      </c>
      <c r="M162" s="123">
        <f t="shared" si="57"/>
        <v>108.32487607282806</v>
      </c>
      <c r="N162" s="123">
        <f t="shared" si="57"/>
        <v>121.41525852289179</v>
      </c>
      <c r="O162" s="123">
        <f t="shared" si="57"/>
        <v>78.510834737773408</v>
      </c>
      <c r="P162" s="123">
        <f t="shared" si="57"/>
        <v>94.981595384603565</v>
      </c>
      <c r="Q162" s="123">
        <f t="shared" si="57"/>
        <v>120.42888459063087</v>
      </c>
      <c r="R162" s="123">
        <f t="shared" si="57"/>
        <v>135.11563671528992</v>
      </c>
      <c r="S162" s="123">
        <f t="shared" si="57"/>
        <v>147.46354741605782</v>
      </c>
      <c r="T162" s="123">
        <f t="shared" si="57"/>
        <v>100.73432364797245</v>
      </c>
      <c r="U162" s="123">
        <f t="shared" si="57"/>
        <v>95.206331643558073</v>
      </c>
      <c r="V162" s="123">
        <f t="shared" si="57"/>
        <v>132.11394381899146</v>
      </c>
      <c r="W162" s="123">
        <f t="shared" si="57"/>
        <v>72.661065985360338</v>
      </c>
      <c r="DA162" s="130" t="s">
        <v>3066</v>
      </c>
    </row>
    <row r="163" spans="1:105" ht="12" customHeight="1" x14ac:dyDescent="0.25">
      <c r="A163" s="97" t="s">
        <v>53</v>
      </c>
      <c r="B163" s="110">
        <v>82.552686610380235</v>
      </c>
      <c r="C163" s="110">
        <v>87.7376994509642</v>
      </c>
      <c r="D163" s="110">
        <v>90.603706041642255</v>
      </c>
      <c r="E163" s="110">
        <v>86.016779975835661</v>
      </c>
      <c r="F163" s="110">
        <v>71.273169087701277</v>
      </c>
      <c r="G163" s="110">
        <v>82.793438479781571</v>
      </c>
      <c r="H163" s="110">
        <v>104.17831401674253</v>
      </c>
      <c r="I163" s="110">
        <v>103.36497945379405</v>
      </c>
      <c r="J163" s="110">
        <v>113.3569680041121</v>
      </c>
      <c r="K163" s="110">
        <v>111.6317768863001</v>
      </c>
      <c r="L163" s="110">
        <v>105.16159073549127</v>
      </c>
      <c r="M163" s="110">
        <v>108.32487607282806</v>
      </c>
      <c r="N163" s="110">
        <v>121.41525852289179</v>
      </c>
      <c r="O163" s="110">
        <v>78.510834737773408</v>
      </c>
      <c r="P163" s="110">
        <v>94.981595384603565</v>
      </c>
      <c r="Q163" s="110">
        <v>120.42888459063087</v>
      </c>
      <c r="R163" s="110">
        <v>135.11563671528992</v>
      </c>
      <c r="S163" s="110">
        <v>147.46354741605782</v>
      </c>
      <c r="T163" s="110">
        <v>100.73432364797245</v>
      </c>
      <c r="U163" s="110">
        <v>95.206331643558073</v>
      </c>
      <c r="V163" s="110">
        <v>132.11394381899146</v>
      </c>
      <c r="W163" s="110">
        <v>72.661065985360338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1.3630407453020311E-3</v>
      </c>
      <c r="C164" s="123">
        <f t="shared" si="58"/>
        <v>1.7797605735585214E-3</v>
      </c>
      <c r="D164" s="123">
        <f t="shared" si="58"/>
        <v>2.3851771154040362E-3</v>
      </c>
      <c r="E164" s="123">
        <f t="shared" si="58"/>
        <v>2.658192136830793E-3</v>
      </c>
      <c r="F164" s="123">
        <f t="shared" si="58"/>
        <v>3.9104261136901656E-3</v>
      </c>
      <c r="G164" s="123">
        <f t="shared" si="58"/>
        <v>9.160141802790114E-3</v>
      </c>
      <c r="H164" s="123">
        <f t="shared" si="58"/>
        <v>2.764147006497741E-2</v>
      </c>
      <c r="I164" s="123">
        <f t="shared" si="58"/>
        <v>3.2171338396256938E-2</v>
      </c>
      <c r="J164" s="123">
        <f t="shared" si="58"/>
        <v>4.4742637458958283E-2</v>
      </c>
      <c r="K164" s="123">
        <f t="shared" si="58"/>
        <v>5.9060011678627754E-2</v>
      </c>
      <c r="L164" s="123">
        <f t="shared" si="58"/>
        <v>0.1871020221671221</v>
      </c>
      <c r="M164" s="123">
        <f t="shared" si="58"/>
        <v>7.8810140536803547E-2</v>
      </c>
      <c r="N164" s="123">
        <f t="shared" si="58"/>
        <v>0.12154471036841215</v>
      </c>
      <c r="O164" s="123">
        <f t="shared" si="58"/>
        <v>8.4268846220072455E-2</v>
      </c>
      <c r="P164" s="123">
        <f t="shared" si="58"/>
        <v>0.15449134772785084</v>
      </c>
      <c r="Q164" s="123">
        <f t="shared" si="58"/>
        <v>0.15967922543583174</v>
      </c>
      <c r="R164" s="123">
        <f t="shared" si="58"/>
        <v>0.16289443730714287</v>
      </c>
      <c r="S164" s="123">
        <f t="shared" si="58"/>
        <v>0.16696273168279308</v>
      </c>
      <c r="T164" s="123">
        <f t="shared" si="58"/>
        <v>0.23106348071022631</v>
      </c>
      <c r="U164" s="123">
        <f t="shared" si="58"/>
        <v>0.20027693405302166</v>
      </c>
      <c r="V164" s="123">
        <f t="shared" si="58"/>
        <v>0.17163350297990734</v>
      </c>
      <c r="W164" s="123">
        <f t="shared" si="58"/>
        <v>0.34157166422354884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1.3630407453020311E-3</v>
      </c>
      <c r="C165" s="99">
        <f>RES_hhdet_tesh!C165/RES_summary!C$19</f>
        <v>1.7797605735585214E-3</v>
      </c>
      <c r="D165" s="99">
        <f>RES_hhdet_tesh!D165/RES_summary!D$19</f>
        <v>2.3851771154040362E-3</v>
      </c>
      <c r="E165" s="99">
        <f>RES_hhdet_tesh!E165/RES_summary!E$19</f>
        <v>2.658192136830793E-3</v>
      </c>
      <c r="F165" s="99">
        <f>RES_hhdet_tesh!F165/RES_summary!F$19</f>
        <v>3.9104261136901656E-3</v>
      </c>
      <c r="G165" s="99">
        <f>RES_hhdet_tesh!G165/RES_summary!G$19</f>
        <v>9.160141802790114E-3</v>
      </c>
      <c r="H165" s="99">
        <f>RES_hhdet_tesh!H165/RES_summary!H$19</f>
        <v>2.764147006497741E-2</v>
      </c>
      <c r="I165" s="99">
        <f>RES_hhdet_tesh!I165/RES_summary!I$19</f>
        <v>3.2171338396256938E-2</v>
      </c>
      <c r="J165" s="99">
        <f>RES_hhdet_tesh!J165/RES_summary!J$19</f>
        <v>4.4742637458958283E-2</v>
      </c>
      <c r="K165" s="99">
        <f>RES_hhdet_tesh!K165/RES_summary!K$19</f>
        <v>5.9060011678627754E-2</v>
      </c>
      <c r="L165" s="99">
        <f>RES_hhdet_tesh!L165/RES_summary!L$19</f>
        <v>0.1871020221671221</v>
      </c>
      <c r="M165" s="99">
        <f>RES_hhdet_tesh!M165/RES_summary!M$19</f>
        <v>7.8810140536803547E-2</v>
      </c>
      <c r="N165" s="99">
        <f>RES_hhdet_tesh!N165/RES_summary!N$19</f>
        <v>0.12154471036841215</v>
      </c>
      <c r="O165" s="99">
        <f>RES_hhdet_tesh!O165/RES_summary!O$19</f>
        <v>8.4268846220072455E-2</v>
      </c>
      <c r="P165" s="99">
        <f>RES_hhdet_tesh!P165/RES_summary!P$19</f>
        <v>0.15449134772785084</v>
      </c>
      <c r="Q165" s="99">
        <f>RES_hhdet_tesh!Q165/RES_summary!Q$19</f>
        <v>0.15967922543583174</v>
      </c>
      <c r="R165" s="99">
        <f>RES_hhdet_tesh!R165/RES_summary!R$19</f>
        <v>0.16289443730714287</v>
      </c>
      <c r="S165" s="99">
        <f>RES_hhdet_tesh!S165/RES_summary!S$19</f>
        <v>0.16696273168279308</v>
      </c>
      <c r="T165" s="99">
        <f>RES_hhdet_tesh!T165/RES_summary!T$19</f>
        <v>0.23106348071022631</v>
      </c>
      <c r="U165" s="99">
        <f>RES_hhdet_tesh!U165/RES_summary!U$19</f>
        <v>0.20027693405302166</v>
      </c>
      <c r="V165" s="99">
        <f>RES_hhdet_tesh!V165/RES_summary!V$19</f>
        <v>0.17163350297990734</v>
      </c>
      <c r="W165" s="99">
        <f>RES_hhdet_tesh!W165/RES_summary!W$19</f>
        <v>0.34157166422354884</v>
      </c>
      <c r="DA165" s="63" t="s">
        <v>3069</v>
      </c>
    </row>
    <row r="166" spans="1:105" ht="12" customHeight="1" x14ac:dyDescent="0.25">
      <c r="A166" s="121" t="s">
        <v>55</v>
      </c>
      <c r="B166" s="123">
        <v>4.5242294041823952</v>
      </c>
      <c r="C166" s="123">
        <v>5.2992589435270494</v>
      </c>
      <c r="D166" s="123">
        <v>4.0580470595620213</v>
      </c>
      <c r="E166" s="123">
        <v>4.5118519640516039</v>
      </c>
      <c r="F166" s="123">
        <v>6.372285218571542</v>
      </c>
      <c r="G166" s="123">
        <v>6.3486125189779408</v>
      </c>
      <c r="H166" s="123">
        <v>7.5756099032094086</v>
      </c>
      <c r="I166" s="123">
        <v>6.2752893785949162</v>
      </c>
      <c r="J166" s="123">
        <v>7.6328501170846144</v>
      </c>
      <c r="K166" s="123">
        <v>8.0862855591512464</v>
      </c>
      <c r="L166" s="123">
        <v>6.4645904223960544</v>
      </c>
      <c r="M166" s="123">
        <v>7.4413596298860067</v>
      </c>
      <c r="N166" s="123">
        <v>7.9400723665296287</v>
      </c>
      <c r="O166" s="123">
        <v>6.9987141307120169</v>
      </c>
      <c r="P166" s="123">
        <v>7.8480316696724586</v>
      </c>
      <c r="Q166" s="123">
        <v>7.629463518900244</v>
      </c>
      <c r="R166" s="123">
        <v>7.9570179068570859</v>
      </c>
      <c r="S166" s="123">
        <v>7.9880528287008161</v>
      </c>
      <c r="T166" s="123">
        <v>8.0511285787547937</v>
      </c>
      <c r="U166" s="123">
        <v>7.4211372733639269</v>
      </c>
      <c r="V166" s="123">
        <v>7.4280703906920014</v>
      </c>
      <c r="W166" s="123">
        <v>11.511771605472907</v>
      </c>
      <c r="DA166" s="130" t="s">
        <v>3070</v>
      </c>
    </row>
    <row r="167" spans="1:105" ht="12" customHeight="1" x14ac:dyDescent="0.25">
      <c r="A167" s="97" t="s">
        <v>124</v>
      </c>
      <c r="B167" s="99">
        <v>4.7199432701403454</v>
      </c>
      <c r="C167" s="99">
        <v>4.8020855821266135</v>
      </c>
      <c r="D167" s="99">
        <v>4.9341534283923885</v>
      </c>
      <c r="E167" s="99">
        <v>5.3837037846561122</v>
      </c>
      <c r="F167" s="99">
        <v>5.6009998963270187</v>
      </c>
      <c r="G167" s="99">
        <v>6.492263450191623</v>
      </c>
      <c r="H167" s="99">
        <v>6.93235984061553</v>
      </c>
      <c r="I167" s="99">
        <v>6.2944434328568279</v>
      </c>
      <c r="J167" s="99">
        <v>6.5482577071648302</v>
      </c>
      <c r="K167" s="99">
        <v>6.9622188204318389</v>
      </c>
      <c r="L167" s="99">
        <v>7.4354725926390417</v>
      </c>
      <c r="M167" s="99">
        <v>8.0646602640636065</v>
      </c>
      <c r="N167" s="99">
        <v>8.2838659166531201</v>
      </c>
      <c r="O167" s="99">
        <v>7.6654237097158404</v>
      </c>
      <c r="P167" s="99">
        <v>7.6553594924893362</v>
      </c>
      <c r="Q167" s="99">
        <v>7.2007966252256361</v>
      </c>
      <c r="R167" s="99">
        <v>7.7823368444771708</v>
      </c>
      <c r="S167" s="99">
        <v>8.1394615787059124</v>
      </c>
      <c r="T167" s="99">
        <v>8.0040374185367487</v>
      </c>
      <c r="U167" s="99">
        <v>7.4974812490098133</v>
      </c>
      <c r="V167" s="99">
        <v>6.9598665427575899</v>
      </c>
      <c r="W167" s="99">
        <v>12.600967223010965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4.5174446568291859</v>
      </c>
      <c r="C171" s="102">
        <v>5.317213332809402</v>
      </c>
      <c r="D171" s="102">
        <v>4.0274216184543432</v>
      </c>
      <c r="E171" s="102">
        <v>4.487292757837392</v>
      </c>
      <c r="F171" s="102">
        <v>6.3866531972261171</v>
      </c>
      <c r="G171" s="102">
        <v>6.3468717351611632</v>
      </c>
      <c r="H171" s="102">
        <v>7.5813179950846372</v>
      </c>
      <c r="I171" s="102">
        <v>6.2751470023495308</v>
      </c>
      <c r="J171" s="102">
        <v>7.6393898672371927</v>
      </c>
      <c r="K171" s="102">
        <v>8.0972497782783961</v>
      </c>
      <c r="L171" s="102">
        <v>6.4546488781813256</v>
      </c>
      <c r="M171" s="102">
        <v>7.4343706231414721</v>
      </c>
      <c r="N171" s="102">
        <v>7.9364735281242034</v>
      </c>
      <c r="O171" s="102">
        <v>6.9926387889861825</v>
      </c>
      <c r="P171" s="102">
        <v>7.8495640518077785</v>
      </c>
      <c r="Q171" s="102">
        <v>7.6326686224887794</v>
      </c>
      <c r="R171" s="102">
        <v>7.9582709991266682</v>
      </c>
      <c r="S171" s="102">
        <v>7.9869623040171414</v>
      </c>
      <c r="T171" s="102">
        <v>8.0514805232153694</v>
      </c>
      <c r="U171" s="102">
        <v>7.4205022076128628</v>
      </c>
      <c r="V171" s="102">
        <v>7.43266321229199</v>
      </c>
      <c r="W171" s="102">
        <v>11.500579593516866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3078</v>
      </c>
    </row>
    <row r="175" spans="1:105" ht="12" customHeight="1" x14ac:dyDescent="0.25">
      <c r="A175" s="121" t="s">
        <v>54</v>
      </c>
      <c r="B175" s="123">
        <v>7.4832941472076691</v>
      </c>
      <c r="C175" s="123">
        <v>7.4757538379404389</v>
      </c>
      <c r="D175" s="123">
        <v>7.1427773442995317</v>
      </c>
      <c r="E175" s="123">
        <v>7.360343647550323</v>
      </c>
      <c r="F175" s="123">
        <v>7.6585897903798088</v>
      </c>
      <c r="G175" s="123">
        <v>7.3515230732730528</v>
      </c>
      <c r="H175" s="123">
        <v>8.3545826161898553</v>
      </c>
      <c r="I175" s="123">
        <v>8.563345853162641</v>
      </c>
      <c r="J175" s="123">
        <v>9.1025543195255842</v>
      </c>
      <c r="K175" s="123">
        <v>8.5786336330523767</v>
      </c>
      <c r="L175" s="123">
        <v>7.0767227972365969</v>
      </c>
      <c r="M175" s="123">
        <v>7.9866821372393355</v>
      </c>
      <c r="N175" s="123">
        <v>8.0844339468534478</v>
      </c>
      <c r="O175" s="123">
        <v>6.9924708752950346</v>
      </c>
      <c r="P175" s="123">
        <v>6.6594848241443971</v>
      </c>
      <c r="Q175" s="123">
        <v>5.1396383889544284</v>
      </c>
      <c r="R175" s="123">
        <v>5.1702341103695728</v>
      </c>
      <c r="S175" s="123">
        <v>4.6550165482492254</v>
      </c>
      <c r="T175" s="123">
        <v>5.9452395985851521</v>
      </c>
      <c r="U175" s="123">
        <v>6.1091377256067432</v>
      </c>
      <c r="V175" s="123">
        <v>5.6199472302356099</v>
      </c>
      <c r="W175" s="123">
        <v>5.8586311696450348</v>
      </c>
      <c r="DA175" s="130" t="s">
        <v>3079</v>
      </c>
    </row>
    <row r="176" spans="1:105" ht="12" customHeight="1" x14ac:dyDescent="0.25">
      <c r="A176" s="97" t="s">
        <v>50</v>
      </c>
      <c r="B176" s="99">
        <v>7.5103899896069031</v>
      </c>
      <c r="C176" s="99">
        <v>7.4151668404255986</v>
      </c>
      <c r="D176" s="99">
        <v>7.405736055910193</v>
      </c>
      <c r="E176" s="99">
        <v>7.5862774663276733</v>
      </c>
      <c r="F176" s="99">
        <v>7.316874292331927</v>
      </c>
      <c r="G176" s="99">
        <v>7.9881374046834317</v>
      </c>
      <c r="H176" s="99">
        <v>8.6328801454177135</v>
      </c>
      <c r="I176" s="99">
        <v>7.2960363326558832</v>
      </c>
      <c r="J176" s="99">
        <v>7.7949997723122149</v>
      </c>
      <c r="K176" s="99">
        <v>7.7492077679159896</v>
      </c>
      <c r="L176" s="99">
        <v>7.6471151160407613</v>
      </c>
      <c r="M176" s="99">
        <v>8.2714066432211268</v>
      </c>
      <c r="N176" s="99">
        <v>8.2898800915658803</v>
      </c>
      <c r="O176" s="99">
        <v>6.8644948899190821</v>
      </c>
      <c r="P176" s="99">
        <v>6.3052858233012179</v>
      </c>
      <c r="Q176" s="99">
        <v>5.085575947249378</v>
      </c>
      <c r="R176" s="99">
        <v>5.4005410140538128</v>
      </c>
      <c r="S176" s="99">
        <v>5.8112185295836865</v>
      </c>
      <c r="T176" s="99">
        <v>5.5424284555466592</v>
      </c>
      <c r="U176" s="99">
        <v>6.3440672101691096</v>
      </c>
      <c r="V176" s="99">
        <v>5.9154130448917934</v>
      </c>
      <c r="W176" s="99">
        <v>5.4218482464878281</v>
      </c>
      <c r="DA176" s="63" t="s">
        <v>3080</v>
      </c>
    </row>
    <row r="177" spans="1:105" ht="12" customHeight="1" x14ac:dyDescent="0.25">
      <c r="A177" s="109" t="s">
        <v>120</v>
      </c>
      <c r="B177" s="110">
        <v>7.0431372406778889</v>
      </c>
      <c r="C177" s="110">
        <v>8.454365558669263</v>
      </c>
      <c r="D177" s="110">
        <v>4.2691494095038927</v>
      </c>
      <c r="E177" s="110">
        <v>6.0816375082946417</v>
      </c>
      <c r="F177" s="110">
        <v>8.4956780909669032</v>
      </c>
      <c r="G177" s="110">
        <v>6.4039121690383611</v>
      </c>
      <c r="H177" s="110">
        <v>8.1336849502766349</v>
      </c>
      <c r="I177" s="110">
        <v>9.1683992658658315</v>
      </c>
      <c r="J177" s="110">
        <v>9.6311293935123956</v>
      </c>
      <c r="K177" s="110">
        <v>9.0399704659157205</v>
      </c>
      <c r="L177" s="110">
        <v>6.6686879337717118</v>
      </c>
      <c r="M177" s="110">
        <v>7.7375530308367333</v>
      </c>
      <c r="N177" s="110">
        <v>7.8947283731975295</v>
      </c>
      <c r="O177" s="110">
        <v>7.1106325300004523</v>
      </c>
      <c r="P177" s="110">
        <v>6.9984475499086898</v>
      </c>
      <c r="Q177" s="110">
        <v>5.2063029076253873</v>
      </c>
      <c r="R177" s="110">
        <v>4.866107189227213</v>
      </c>
      <c r="S177" s="110">
        <v>3.1064741873285668</v>
      </c>
      <c r="T177" s="110">
        <v>6.5050515391974484</v>
      </c>
      <c r="U177" s="110">
        <v>5.8097800892717295</v>
      </c>
      <c r="V177" s="110">
        <v>5.3155055780904386</v>
      </c>
      <c r="W177" s="110">
        <v>6.2365460032985141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58.949045368904898</v>
      </c>
      <c r="C3" s="118">
        <f t="shared" si="0"/>
        <v>56.422512820797692</v>
      </c>
      <c r="D3" s="118">
        <f t="shared" si="0"/>
        <v>63.67913520954712</v>
      </c>
      <c r="E3" s="118">
        <f t="shared" si="0"/>
        <v>68.009441620965546</v>
      </c>
      <c r="F3" s="118">
        <f t="shared" si="0"/>
        <v>59.269685928804392</v>
      </c>
      <c r="G3" s="118">
        <f t="shared" si="0"/>
        <v>61.593840998827318</v>
      </c>
      <c r="H3" s="118">
        <f t="shared" si="0"/>
        <v>70.074451291050053</v>
      </c>
      <c r="I3" s="118">
        <f t="shared" si="0"/>
        <v>68.132582759076925</v>
      </c>
      <c r="J3" s="118">
        <f t="shared" si="0"/>
        <v>66.669313769071721</v>
      </c>
      <c r="K3" s="118">
        <f t="shared" si="0"/>
        <v>59.929429808234104</v>
      </c>
      <c r="L3" s="118">
        <f t="shared" si="0"/>
        <v>71.923122258489087</v>
      </c>
      <c r="M3" s="118">
        <f t="shared" si="0"/>
        <v>69.581576073416528</v>
      </c>
      <c r="N3" s="118">
        <f t="shared" si="0"/>
        <v>66.866919348236607</v>
      </c>
      <c r="O3" s="118">
        <f t="shared" si="0"/>
        <v>68.568377209902138</v>
      </c>
      <c r="P3" s="118">
        <f t="shared" si="0"/>
        <v>61.668879726986646</v>
      </c>
      <c r="Q3" s="118">
        <f t="shared" si="0"/>
        <v>53.282726289383305</v>
      </c>
      <c r="R3" s="118">
        <f t="shared" ref="R3:V3" si="1">R4+R7+R9+R19</f>
        <v>59.064154376588668</v>
      </c>
      <c r="S3" s="118">
        <f t="shared" si="1"/>
        <v>65.875535555578253</v>
      </c>
      <c r="T3" s="118">
        <f t="shared" si="1"/>
        <v>70.076894810236794</v>
      </c>
      <c r="U3" s="118">
        <f t="shared" si="1"/>
        <v>61.318479857047166</v>
      </c>
      <c r="V3" s="118">
        <f t="shared" si="1"/>
        <v>55.70560747829456</v>
      </c>
      <c r="W3" s="118">
        <f t="shared" ref="W3" si="2">W4+W7+W9+W19</f>
        <v>70.041489452028927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53.181405204623239</v>
      </c>
      <c r="C4" s="123">
        <f t="shared" si="3"/>
        <v>50.921278140495744</v>
      </c>
      <c r="D4" s="123">
        <f t="shared" si="3"/>
        <v>57.998685803493878</v>
      </c>
      <c r="E4" s="123">
        <f t="shared" si="3"/>
        <v>62.057649304008009</v>
      </c>
      <c r="F4" s="123">
        <f t="shared" si="3"/>
        <v>54.042069609605093</v>
      </c>
      <c r="G4" s="123">
        <f t="shared" si="3"/>
        <v>56.333685888808425</v>
      </c>
      <c r="H4" s="123">
        <f t="shared" si="3"/>
        <v>64.687334871331316</v>
      </c>
      <c r="I4" s="123">
        <f t="shared" si="3"/>
        <v>63.213785221619588</v>
      </c>
      <c r="J4" s="123">
        <f t="shared" si="3"/>
        <v>61.856691759767273</v>
      </c>
      <c r="K4" s="123">
        <f t="shared" si="3"/>
        <v>55.389978162626512</v>
      </c>
      <c r="L4" s="123">
        <f t="shared" si="3"/>
        <v>66.558269614248616</v>
      </c>
      <c r="M4" s="123">
        <f t="shared" si="3"/>
        <v>63.821551684997729</v>
      </c>
      <c r="N4" s="123">
        <f t="shared" si="3"/>
        <v>61.211244550132314</v>
      </c>
      <c r="O4" s="123">
        <f t="shared" si="3"/>
        <v>62.976748888174825</v>
      </c>
      <c r="P4" s="123">
        <f t="shared" si="3"/>
        <v>56.345975224171703</v>
      </c>
      <c r="Q4" s="123">
        <f t="shared" si="3"/>
        <v>48.583158479481739</v>
      </c>
      <c r="R4" s="123">
        <f t="shared" ref="R4:V4" si="4">SUM(R5:R6)</f>
        <v>53.905372133741388</v>
      </c>
      <c r="S4" s="123">
        <f t="shared" si="4"/>
        <v>60.171100346644067</v>
      </c>
      <c r="T4" s="123">
        <f t="shared" si="4"/>
        <v>64.498264853583919</v>
      </c>
      <c r="U4" s="123">
        <f t="shared" si="4"/>
        <v>56.070943394374666</v>
      </c>
      <c r="V4" s="123">
        <f t="shared" si="4"/>
        <v>51.039416903521243</v>
      </c>
      <c r="W4" s="123">
        <f t="shared" ref="W4" si="5">SUM(W5:W6)</f>
        <v>63.566998522064154</v>
      </c>
      <c r="DA4" s="130" t="s">
        <v>3084</v>
      </c>
    </row>
    <row r="5" spans="1:105" ht="12" customHeight="1" x14ac:dyDescent="0.25">
      <c r="A5" s="97" t="s">
        <v>51</v>
      </c>
      <c r="B5" s="99">
        <v>53.181405204623239</v>
      </c>
      <c r="C5" s="99">
        <v>50.921278140495744</v>
      </c>
      <c r="D5" s="99">
        <v>57.998685803493878</v>
      </c>
      <c r="E5" s="99">
        <v>62.057649304008009</v>
      </c>
      <c r="F5" s="99">
        <v>54.042069609605093</v>
      </c>
      <c r="G5" s="99">
        <v>56.333685888808425</v>
      </c>
      <c r="H5" s="99">
        <v>64.687334871331316</v>
      </c>
      <c r="I5" s="99">
        <v>63.213785221619588</v>
      </c>
      <c r="J5" s="99">
        <v>61.856691759767273</v>
      </c>
      <c r="K5" s="99">
        <v>55.389978162626512</v>
      </c>
      <c r="L5" s="99">
        <v>66.558269614248616</v>
      </c>
      <c r="M5" s="99">
        <v>63.821551684997729</v>
      </c>
      <c r="N5" s="99">
        <v>61.211244550132314</v>
      </c>
      <c r="O5" s="99">
        <v>62.976748888174825</v>
      </c>
      <c r="P5" s="99">
        <v>56.345975224171703</v>
      </c>
      <c r="Q5" s="99">
        <v>48.583158479481739</v>
      </c>
      <c r="R5" s="99">
        <v>53.905372133741388</v>
      </c>
      <c r="S5" s="99">
        <v>60.171100346644067</v>
      </c>
      <c r="T5" s="99">
        <v>64.498264853583919</v>
      </c>
      <c r="U5" s="99">
        <v>56.070943394374666</v>
      </c>
      <c r="V5" s="99">
        <v>51.039416903521243</v>
      </c>
      <c r="W5" s="99">
        <v>63.566998522064154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2.7286177549959523</v>
      </c>
      <c r="C9" s="123">
        <v>2.5478831512421647</v>
      </c>
      <c r="D9" s="123">
        <v>2.7834952545786003</v>
      </c>
      <c r="E9" s="123">
        <v>3.1038922549033634</v>
      </c>
      <c r="F9" s="123">
        <v>2.73111922133466</v>
      </c>
      <c r="G9" s="123">
        <v>2.7983774738844356</v>
      </c>
      <c r="H9" s="123">
        <v>3.0921133897944295</v>
      </c>
      <c r="I9" s="123">
        <v>3.1769516836968652</v>
      </c>
      <c r="J9" s="123">
        <v>3.1453020477421356</v>
      </c>
      <c r="K9" s="123">
        <v>2.8819352235070927</v>
      </c>
      <c r="L9" s="123">
        <v>3.479904992318235</v>
      </c>
      <c r="M9" s="123">
        <v>3.6141916191162538</v>
      </c>
      <c r="N9" s="123">
        <v>3.5040426943268761</v>
      </c>
      <c r="O9" s="123">
        <v>3.679356098371688</v>
      </c>
      <c r="P9" s="123">
        <v>3.5136184764756524</v>
      </c>
      <c r="Q9" s="123">
        <v>3.140997962147805</v>
      </c>
      <c r="R9" s="123">
        <v>3.4617702633460041</v>
      </c>
      <c r="S9" s="123">
        <v>3.8591474531677727</v>
      </c>
      <c r="T9" s="123">
        <v>3.7401980671433037</v>
      </c>
      <c r="U9" s="123">
        <v>3.3779781153144288</v>
      </c>
      <c r="V9" s="123">
        <v>2.9696095772128008</v>
      </c>
      <c r="W9" s="123">
        <v>4.7392958666342482</v>
      </c>
      <c r="DA9" s="130" t="s">
        <v>3089</v>
      </c>
    </row>
    <row r="10" spans="1:105" ht="12" customHeight="1" x14ac:dyDescent="0.25">
      <c r="A10" s="97" t="s">
        <v>143</v>
      </c>
      <c r="B10" s="99">
        <v>2.9216035995024501</v>
      </c>
      <c r="C10" s="99">
        <v>2.7170539421011295</v>
      </c>
      <c r="D10" s="99">
        <v>2.9724044190767769</v>
      </c>
      <c r="E10" s="99">
        <v>3.4300908296052057</v>
      </c>
      <c r="F10" s="99">
        <v>3.2572040400312936</v>
      </c>
      <c r="G10" s="99">
        <v>3.5253427010756861</v>
      </c>
      <c r="H10" s="99">
        <v>4.079774092128603</v>
      </c>
      <c r="I10" s="99">
        <v>4.1709760417861581</v>
      </c>
      <c r="J10" s="99">
        <v>4.1413582433011937</v>
      </c>
      <c r="K10" s="99">
        <v>3.7003594195400815</v>
      </c>
      <c r="L10" s="99">
        <v>4.5225511275316492</v>
      </c>
      <c r="M10" s="99">
        <v>4.9186097902670776</v>
      </c>
      <c r="N10" s="99">
        <v>4.7232068788923289</v>
      </c>
      <c r="O10" s="99">
        <v>4.9135381736767254</v>
      </c>
      <c r="P10" s="99">
        <v>4.418947636406954</v>
      </c>
      <c r="Q10" s="99">
        <v>3.7432455689299773</v>
      </c>
      <c r="R10" s="99">
        <v>4.1138153250389395</v>
      </c>
      <c r="S10" s="99">
        <v>4.5462888255580536</v>
      </c>
      <c r="T10" s="99">
        <v>4.4308095549100264</v>
      </c>
      <c r="U10" s="99">
        <v>3.9572041176186246</v>
      </c>
      <c r="V10" s="99">
        <v>3.4447062602017531</v>
      </c>
      <c r="W10" s="99">
        <v>5.6700172645988118</v>
      </c>
      <c r="DA10" s="63" t="s">
        <v>3090</v>
      </c>
    </row>
    <row r="11" spans="1:105" ht="12" customHeight="1" x14ac:dyDescent="0.25">
      <c r="A11" s="97" t="s">
        <v>124</v>
      </c>
      <c r="B11" s="99">
        <v>2.0548635566558167</v>
      </c>
      <c r="C11" s="99">
        <v>2.0793951387899292</v>
      </c>
      <c r="D11" s="99">
        <v>2.1159982828784814</v>
      </c>
      <c r="E11" s="99">
        <v>2.2873815328094662</v>
      </c>
      <c r="F11" s="99">
        <v>2.3627072526160884</v>
      </c>
      <c r="G11" s="99">
        <v>2.7102164166821336</v>
      </c>
      <c r="H11" s="99">
        <v>2.8640957960911226</v>
      </c>
      <c r="I11" s="99">
        <v>2.5877445480120915</v>
      </c>
      <c r="J11" s="99">
        <v>2.6839826672836424</v>
      </c>
      <c r="K11" s="99">
        <v>2.8241456268800262</v>
      </c>
      <c r="L11" s="99">
        <v>2.9530854914291131</v>
      </c>
      <c r="M11" s="99">
        <v>3.1237348082990253</v>
      </c>
      <c r="N11" s="99">
        <v>3.1818516230334608</v>
      </c>
      <c r="O11" s="99">
        <v>2.9187128566873044</v>
      </c>
      <c r="P11" s="99">
        <v>2.8914272592528434</v>
      </c>
      <c r="Q11" s="99">
        <v>2.6844983220674759</v>
      </c>
      <c r="R11" s="99">
        <v>2.8748060932608235</v>
      </c>
      <c r="S11" s="99">
        <v>2.8439193670264844</v>
      </c>
      <c r="T11" s="99">
        <v>2.4611846645416775</v>
      </c>
      <c r="U11" s="99">
        <v>2.0446847749601083</v>
      </c>
      <c r="V11" s="99">
        <v>1.8485949699309494</v>
      </c>
      <c r="W11" s="99">
        <v>3.2807878614780774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3.0390224092857072</v>
      </c>
      <c r="C19" s="123">
        <v>2.9533515290597823</v>
      </c>
      <c r="D19" s="123">
        <v>2.8969541514746386</v>
      </c>
      <c r="E19" s="123">
        <v>2.847900062054185</v>
      </c>
      <c r="F19" s="123">
        <v>2.4964970978646401</v>
      </c>
      <c r="G19" s="123">
        <v>2.4617776361344577</v>
      </c>
      <c r="H19" s="123">
        <v>2.2950030299242998</v>
      </c>
      <c r="I19" s="123">
        <v>1.741845853760472</v>
      </c>
      <c r="J19" s="123">
        <v>1.6673199615623078</v>
      </c>
      <c r="K19" s="123">
        <v>1.6575164221004979</v>
      </c>
      <c r="L19" s="123">
        <v>1.8849476519222379</v>
      </c>
      <c r="M19" s="123">
        <v>2.1458327693025505</v>
      </c>
      <c r="N19" s="123">
        <v>2.1516321037774166</v>
      </c>
      <c r="O19" s="123">
        <v>1.9122722233556226</v>
      </c>
      <c r="P19" s="123">
        <v>1.8092860263392916</v>
      </c>
      <c r="Q19" s="123">
        <v>1.5585698477537597</v>
      </c>
      <c r="R19" s="123">
        <v>1.6970119795012741</v>
      </c>
      <c r="S19" s="123">
        <v>1.8452877557664029</v>
      </c>
      <c r="T19" s="123">
        <v>1.8384318895095775</v>
      </c>
      <c r="U19" s="123">
        <v>1.8695583473580744</v>
      </c>
      <c r="V19" s="123">
        <v>1.6965809975605153</v>
      </c>
      <c r="W19" s="123">
        <v>1.7351950633305182</v>
      </c>
      <c r="DA19" s="130" t="s">
        <v>3099</v>
      </c>
    </row>
    <row r="20" spans="1:105" ht="12" customHeight="1" x14ac:dyDescent="0.25">
      <c r="A20" s="97" t="s">
        <v>51</v>
      </c>
      <c r="B20" s="99">
        <v>4.6713961478705786</v>
      </c>
      <c r="C20" s="99">
        <v>4.2223842382569003</v>
      </c>
      <c r="D20" s="99">
        <v>4.5394740505718092</v>
      </c>
      <c r="E20" s="99">
        <v>4.9004818968194437</v>
      </c>
      <c r="F20" s="99">
        <v>4.3349487747136521</v>
      </c>
      <c r="G20" s="99">
        <v>4.5136672874713462</v>
      </c>
      <c r="H20" s="99">
        <v>5.2405922540451586</v>
      </c>
      <c r="I20" s="99">
        <v>5.115371360675689</v>
      </c>
      <c r="J20" s="99">
        <v>5.195731753140584</v>
      </c>
      <c r="K20" s="99">
        <v>4.3716036877758304</v>
      </c>
      <c r="L20" s="99">
        <v>4.7978566031602767</v>
      </c>
      <c r="M20" s="99">
        <v>4.9246766195898646</v>
      </c>
      <c r="N20" s="99">
        <v>4.6253107667948123</v>
      </c>
      <c r="O20" s="99">
        <v>4.4189166385177483</v>
      </c>
      <c r="P20" s="99">
        <v>3.861381435751523</v>
      </c>
      <c r="Q20" s="99">
        <v>3.1476447681112028</v>
      </c>
      <c r="R20" s="99">
        <v>3.3966438539835111</v>
      </c>
      <c r="S20" s="99">
        <v>3.7743204039582463</v>
      </c>
      <c r="T20" s="99">
        <v>3.9269284077482265</v>
      </c>
      <c r="U20" s="99">
        <v>3.4153077791273643</v>
      </c>
      <c r="V20" s="99">
        <v>2.82869566079499</v>
      </c>
      <c r="W20" s="99">
        <v>3.7379414554277575</v>
      </c>
      <c r="DA20" s="63" t="s">
        <v>3100</v>
      </c>
    </row>
    <row r="21" spans="1:105" ht="12" customHeight="1" x14ac:dyDescent="0.25">
      <c r="A21" s="97" t="s">
        <v>50</v>
      </c>
      <c r="B21" s="99">
        <v>2.9903001144750267</v>
      </c>
      <c r="C21" s="99">
        <v>2.9460722154758798</v>
      </c>
      <c r="D21" s="99">
        <v>2.9342606509690299</v>
      </c>
      <c r="E21" s="99">
        <v>2.9992707064133288</v>
      </c>
      <c r="F21" s="99">
        <v>2.8872773679759263</v>
      </c>
      <c r="G21" s="99">
        <v>3.144757538232454</v>
      </c>
      <c r="H21" s="99">
        <v>3.3904222548721115</v>
      </c>
      <c r="I21" s="99">
        <v>2.8618858067525461</v>
      </c>
      <c r="J21" s="99">
        <v>3.055200360815411</v>
      </c>
      <c r="K21" s="99">
        <v>3.0298564161126209</v>
      </c>
      <c r="L21" s="99">
        <v>2.9825024000728462</v>
      </c>
      <c r="M21" s="99">
        <v>3.2216318308259937</v>
      </c>
      <c r="N21" s="99">
        <v>3.226698863954526</v>
      </c>
      <c r="O21" s="99">
        <v>2.6707092059191826</v>
      </c>
      <c r="P21" s="99">
        <v>2.4526676495186566</v>
      </c>
      <c r="Q21" s="99">
        <v>1.9779269955635761</v>
      </c>
      <c r="R21" s="99">
        <v>2.0987991918833804</v>
      </c>
      <c r="S21" s="99">
        <v>2.2525610781072403</v>
      </c>
      <c r="T21" s="99">
        <v>2.1400940385134595</v>
      </c>
      <c r="U21" s="99">
        <v>2.443742925402745</v>
      </c>
      <c r="V21" s="99">
        <v>2.2755810210462868</v>
      </c>
      <c r="W21" s="99">
        <v>2.0817779282581479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41.37797526763611</v>
      </c>
      <c r="C24" s="118">
        <f t="shared" si="7"/>
        <v>42.961971969170065</v>
      </c>
      <c r="D24" s="118">
        <f t="shared" si="7"/>
        <v>45.286439024633438</v>
      </c>
      <c r="E24" s="118">
        <f t="shared" si="7"/>
        <v>46.253790865395217</v>
      </c>
      <c r="F24" s="118">
        <f t="shared" si="7"/>
        <v>44.302036836880461</v>
      </c>
      <c r="G24" s="118">
        <f t="shared" si="7"/>
        <v>48.936378589611955</v>
      </c>
      <c r="H24" s="118">
        <f t="shared" si="7"/>
        <v>49.6943437908186</v>
      </c>
      <c r="I24" s="118">
        <f t="shared" si="7"/>
        <v>41.041891680563758</v>
      </c>
      <c r="J24" s="118">
        <f t="shared" si="7"/>
        <v>37.695097502053862</v>
      </c>
      <c r="K24" s="118">
        <f t="shared" si="7"/>
        <v>38.778096097081651</v>
      </c>
      <c r="L24" s="118">
        <f t="shared" si="7"/>
        <v>44.113305414835665</v>
      </c>
      <c r="M24" s="118">
        <f t="shared" si="7"/>
        <v>46.759141495141989</v>
      </c>
      <c r="N24" s="118">
        <f t="shared" si="7"/>
        <v>46.014150489649417</v>
      </c>
      <c r="O24" s="118">
        <f t="shared" si="7"/>
        <v>40.706357942770026</v>
      </c>
      <c r="P24" s="118">
        <f t="shared" si="7"/>
        <v>37.368447286343034</v>
      </c>
      <c r="Q24" s="118">
        <f t="shared" si="7"/>
        <v>33.588177332910071</v>
      </c>
      <c r="R24" s="118">
        <f t="shared" ref="R24:V24" si="8">R25+R28+R30+R39</f>
        <v>38.372587464181763</v>
      </c>
      <c r="S24" s="118">
        <f t="shared" si="8"/>
        <v>42.499877304251754</v>
      </c>
      <c r="T24" s="118">
        <f t="shared" si="8"/>
        <v>35.191699176327965</v>
      </c>
      <c r="U24" s="118">
        <f t="shared" si="8"/>
        <v>39.199021062427477</v>
      </c>
      <c r="V24" s="118">
        <f t="shared" si="8"/>
        <v>38.846932636299016</v>
      </c>
      <c r="W24" s="118">
        <f t="shared" ref="W24" si="9">W25+W28+W30+W39</f>
        <v>41.034946293823729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38.492983415706696</v>
      </c>
      <c r="C25" s="123">
        <f t="shared" si="10"/>
        <v>40.113809640599584</v>
      </c>
      <c r="D25" s="123">
        <f t="shared" si="10"/>
        <v>42.492496014235186</v>
      </c>
      <c r="E25" s="123">
        <f t="shared" si="10"/>
        <v>43.499157526387734</v>
      </c>
      <c r="F25" s="123">
        <f t="shared" si="10"/>
        <v>41.807284353010573</v>
      </c>
      <c r="G25" s="123">
        <f t="shared" si="10"/>
        <v>46.440667396045818</v>
      </c>
      <c r="H25" s="123">
        <f t="shared" si="10"/>
        <v>47.436047147600128</v>
      </c>
      <c r="I25" s="123">
        <f t="shared" si="10"/>
        <v>39.350184480467462</v>
      </c>
      <c r="J25" s="123">
        <f t="shared" si="10"/>
        <v>36.140529994933601</v>
      </c>
      <c r="K25" s="123">
        <f t="shared" si="10"/>
        <v>37.221601690214079</v>
      </c>
      <c r="L25" s="123">
        <f t="shared" si="10"/>
        <v>42.48507248653393</v>
      </c>
      <c r="M25" s="123">
        <f t="shared" si="10"/>
        <v>44.880206123606115</v>
      </c>
      <c r="N25" s="123">
        <f t="shared" si="10"/>
        <v>44.109112167254189</v>
      </c>
      <c r="O25" s="123">
        <f t="shared" si="10"/>
        <v>39.081962137656298</v>
      </c>
      <c r="P25" s="123">
        <f t="shared" si="10"/>
        <v>35.864840291927592</v>
      </c>
      <c r="Q25" s="123">
        <f t="shared" si="10"/>
        <v>32.332007538930291</v>
      </c>
      <c r="R25" s="123">
        <f t="shared" ref="R25:V25" si="11">SUM(R26:R27)</f>
        <v>37.020871721980129</v>
      </c>
      <c r="S25" s="123">
        <f t="shared" si="11"/>
        <v>41.089224762319297</v>
      </c>
      <c r="T25" s="123">
        <f t="shared" si="11"/>
        <v>33.85408828025367</v>
      </c>
      <c r="U25" s="123">
        <f t="shared" si="11"/>
        <v>37.758431247738343</v>
      </c>
      <c r="V25" s="123">
        <f t="shared" si="11"/>
        <v>37.606146482332285</v>
      </c>
      <c r="W25" s="123">
        <f t="shared" ref="W25" si="12">SUM(W26:W27)</f>
        <v>39.937338808033019</v>
      </c>
      <c r="DA25" s="130" t="s">
        <v>3104</v>
      </c>
    </row>
    <row r="26" spans="1:105" ht="12" customHeight="1" x14ac:dyDescent="0.25">
      <c r="A26" s="97" t="s">
        <v>74</v>
      </c>
      <c r="B26" s="99">
        <v>38.492983415706696</v>
      </c>
      <c r="C26" s="99">
        <v>40.113809640599584</v>
      </c>
      <c r="D26" s="99">
        <v>42.492496014235186</v>
      </c>
      <c r="E26" s="99">
        <v>43.499157526387734</v>
      </c>
      <c r="F26" s="99">
        <v>41.807284353010573</v>
      </c>
      <c r="G26" s="99">
        <v>46.440667396045818</v>
      </c>
      <c r="H26" s="99">
        <v>47.436047147600128</v>
      </c>
      <c r="I26" s="99">
        <v>39.350184480467462</v>
      </c>
      <c r="J26" s="99">
        <v>36.140529994933601</v>
      </c>
      <c r="K26" s="99">
        <v>37.221601690214079</v>
      </c>
      <c r="L26" s="99">
        <v>42.48507248653393</v>
      </c>
      <c r="M26" s="99">
        <v>44.880206123606115</v>
      </c>
      <c r="N26" s="99">
        <v>44.109112167254189</v>
      </c>
      <c r="O26" s="99">
        <v>39.081962137656298</v>
      </c>
      <c r="P26" s="99">
        <v>35.864840291927592</v>
      </c>
      <c r="Q26" s="99">
        <v>32.332007538930291</v>
      </c>
      <c r="R26" s="99">
        <v>37.020871721980129</v>
      </c>
      <c r="S26" s="99">
        <v>41.089224762319297</v>
      </c>
      <c r="T26" s="99">
        <v>33.85408828025367</v>
      </c>
      <c r="U26" s="99">
        <v>37.758431247738343</v>
      </c>
      <c r="V26" s="99">
        <v>37.606146482332285</v>
      </c>
      <c r="W26" s="99">
        <v>39.937338808033019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6.8598919338509867E-2</v>
      </c>
      <c r="C30" s="123">
        <v>7.0790883491182385E-2</v>
      </c>
      <c r="D30" s="123">
        <v>7.1311146056655922E-2</v>
      </c>
      <c r="E30" s="123">
        <v>7.1146275134483447E-2</v>
      </c>
      <c r="F30" s="123">
        <v>6.5446329899861308E-2</v>
      </c>
      <c r="G30" s="123">
        <v>6.4132658630291384E-2</v>
      </c>
      <c r="H30" s="123">
        <v>5.3233128300636048E-2</v>
      </c>
      <c r="I30" s="123">
        <v>3.8412720249347686E-2</v>
      </c>
      <c r="J30" s="123">
        <v>3.0922813120035506E-2</v>
      </c>
      <c r="K30" s="123">
        <v>3.5008956542355807E-2</v>
      </c>
      <c r="L30" s="123">
        <v>3.3187801584525181E-2</v>
      </c>
      <c r="M30" s="123">
        <v>3.8092310032584988E-2</v>
      </c>
      <c r="N30" s="123">
        <v>3.6275579830713243E-2</v>
      </c>
      <c r="O30" s="123">
        <v>3.422381295040338E-2</v>
      </c>
      <c r="P30" s="123">
        <v>3.4214607227424511E-2</v>
      </c>
      <c r="Q30" s="123">
        <v>3.0981917909706502E-2</v>
      </c>
      <c r="R30" s="123">
        <v>2.4610841204912685E-2</v>
      </c>
      <c r="S30" s="123">
        <v>2.0949488167663129E-2</v>
      </c>
      <c r="T30" s="123">
        <v>2.1470654968585644E-2</v>
      </c>
      <c r="U30" s="123">
        <v>2.012504632453473E-2</v>
      </c>
      <c r="V30" s="123">
        <v>2.0929702449639064E-2</v>
      </c>
      <c r="W30" s="123">
        <v>4.2279241760155697E-2</v>
      </c>
      <c r="DA30" s="130" t="s">
        <v>3109</v>
      </c>
    </row>
    <row r="31" spans="1:105" ht="12" customHeight="1" x14ac:dyDescent="0.25">
      <c r="A31" s="97" t="s">
        <v>141</v>
      </c>
      <c r="B31" s="99">
        <v>2.0548635566558158</v>
      </c>
      <c r="C31" s="99">
        <v>2.0788816011663966</v>
      </c>
      <c r="D31" s="99">
        <v>2.1266492259107532</v>
      </c>
      <c r="E31" s="99">
        <v>2.3126491989547926</v>
      </c>
      <c r="F31" s="99">
        <v>2.3982045545497126</v>
      </c>
      <c r="G31" s="99">
        <v>2.7640030643608622</v>
      </c>
      <c r="H31" s="99">
        <v>2.9209086632491861</v>
      </c>
      <c r="I31" s="99">
        <v>2.6316337212336123</v>
      </c>
      <c r="J31" s="99">
        <v>2.7335766798111387</v>
      </c>
      <c r="K31" s="99">
        <v>2.8186280825496701</v>
      </c>
      <c r="L31" s="99">
        <v>2.9572077938211119</v>
      </c>
      <c r="M31" s="99">
        <v>3.1673755792094416</v>
      </c>
      <c r="N31" s="99">
        <v>3.2142072971055655</v>
      </c>
      <c r="O31" s="99">
        <v>2.9561974645807898</v>
      </c>
      <c r="P31" s="99">
        <v>2.9515130293540031</v>
      </c>
      <c r="Q31" s="99">
        <v>2.7728816529187323</v>
      </c>
      <c r="R31" s="99">
        <v>2.8201786671629487</v>
      </c>
      <c r="S31" s="99">
        <v>2.6153782070366809</v>
      </c>
      <c r="T31" s="99">
        <v>2.3775925291528526</v>
      </c>
      <c r="U31" s="99">
        <v>2.1004193085027563</v>
      </c>
      <c r="V31" s="99">
        <v>1.8677267805058857</v>
      </c>
      <c r="W31" s="99">
        <v>3.3765739896633438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2.8163929325909036</v>
      </c>
      <c r="C39" s="123">
        <v>2.7773714450792997</v>
      </c>
      <c r="D39" s="123">
        <v>2.7226318643415945</v>
      </c>
      <c r="E39" s="123">
        <v>2.6834870638730051</v>
      </c>
      <c r="F39" s="123">
        <v>2.4293061539700256</v>
      </c>
      <c r="G39" s="123">
        <v>2.4315785349358436</v>
      </c>
      <c r="H39" s="123">
        <v>2.2050635149178417</v>
      </c>
      <c r="I39" s="123">
        <v>1.6532944798469467</v>
      </c>
      <c r="J39" s="123">
        <v>1.5236446940002277</v>
      </c>
      <c r="K39" s="123">
        <v>1.5214854503252153</v>
      </c>
      <c r="L39" s="123">
        <v>1.5950451267172125</v>
      </c>
      <c r="M39" s="123">
        <v>1.8408430615032936</v>
      </c>
      <c r="N39" s="123">
        <v>1.8687627425645115</v>
      </c>
      <c r="O39" s="123">
        <v>1.5901719921633306</v>
      </c>
      <c r="P39" s="123">
        <v>1.4693923871880192</v>
      </c>
      <c r="Q39" s="123">
        <v>1.225187876070071</v>
      </c>
      <c r="R39" s="123">
        <v>1.3271049009967224</v>
      </c>
      <c r="S39" s="123">
        <v>1.389703053764789</v>
      </c>
      <c r="T39" s="123">
        <v>1.3161402411057097</v>
      </c>
      <c r="U39" s="123">
        <v>1.4204647683645988</v>
      </c>
      <c r="V39" s="123">
        <v>1.2198564515170867</v>
      </c>
      <c r="W39" s="123">
        <v>1.0553282440305585</v>
      </c>
      <c r="DA39" s="130" t="s">
        <v>3118</v>
      </c>
    </row>
    <row r="40" spans="1:105" ht="12" customHeight="1" x14ac:dyDescent="0.25">
      <c r="A40" s="97" t="s">
        <v>50</v>
      </c>
      <c r="B40" s="99">
        <v>2.9903001144750254</v>
      </c>
      <c r="C40" s="99">
        <v>2.9476926702476951</v>
      </c>
      <c r="D40" s="99">
        <v>2.9396841522212207</v>
      </c>
      <c r="E40" s="99">
        <v>3.0067182709155409</v>
      </c>
      <c r="F40" s="99">
        <v>2.8952523777544301</v>
      </c>
      <c r="G40" s="99">
        <v>3.1534738280857919</v>
      </c>
      <c r="H40" s="99">
        <v>3.3964248452526</v>
      </c>
      <c r="I40" s="99">
        <v>2.8640802749638659</v>
      </c>
      <c r="J40" s="99">
        <v>3.0576660828517621</v>
      </c>
      <c r="K40" s="99">
        <v>3.0307149764245658</v>
      </c>
      <c r="L40" s="99">
        <v>2.9838799994831393</v>
      </c>
      <c r="M40" s="99">
        <v>3.2224442223999761</v>
      </c>
      <c r="N40" s="99">
        <v>3.226730335494723</v>
      </c>
      <c r="O40" s="99">
        <v>2.6706199090667391</v>
      </c>
      <c r="P40" s="99">
        <v>2.4528900806047012</v>
      </c>
      <c r="Q40" s="99">
        <v>1.9781295533662904</v>
      </c>
      <c r="R40" s="99">
        <v>2.0988904990042268</v>
      </c>
      <c r="S40" s="99">
        <v>2.2531617522420229</v>
      </c>
      <c r="T40" s="99">
        <v>2.1416543443823763</v>
      </c>
      <c r="U40" s="99">
        <v>2.4430022859210752</v>
      </c>
      <c r="V40" s="99">
        <v>2.2723767297644342</v>
      </c>
      <c r="W40" s="99">
        <v>2.0787126959211784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75.141971889906685</v>
      </c>
      <c r="H43" s="118">
        <f t="shared" si="14"/>
        <v>53.761470456427219</v>
      </c>
      <c r="I43" s="118">
        <f t="shared" si="14"/>
        <v>38.657703676041045</v>
      </c>
      <c r="J43" s="118">
        <f t="shared" si="14"/>
        <v>45.303802327704062</v>
      </c>
      <c r="K43" s="118">
        <f t="shared" si="14"/>
        <v>42.720580807568183</v>
      </c>
      <c r="L43" s="118">
        <f t="shared" si="14"/>
        <v>60.830196245194905</v>
      </c>
      <c r="M43" s="118">
        <f t="shared" si="14"/>
        <v>53.548712162866131</v>
      </c>
      <c r="N43" s="118">
        <f t="shared" si="14"/>
        <v>67.112958792486907</v>
      </c>
      <c r="O43" s="118">
        <f t="shared" si="14"/>
        <v>50.359750003406681</v>
      </c>
      <c r="P43" s="118">
        <f t="shared" si="14"/>
        <v>50.591472791052794</v>
      </c>
      <c r="Q43" s="118">
        <f t="shared" si="14"/>
        <v>37.896804030322002</v>
      </c>
      <c r="R43" s="118">
        <f t="shared" ref="R43:V43" si="15">R44+R47+R49+R58</f>
        <v>46.696544913064244</v>
      </c>
      <c r="S43" s="118">
        <f t="shared" si="15"/>
        <v>50.71558107480535</v>
      </c>
      <c r="T43" s="118">
        <f t="shared" si="15"/>
        <v>51.269886399159297</v>
      </c>
      <c r="U43" s="118">
        <f t="shared" si="15"/>
        <v>46.247499852673208</v>
      </c>
      <c r="V43" s="118">
        <f t="shared" si="15"/>
        <v>45.83647566907667</v>
      </c>
      <c r="W43" s="118">
        <f t="shared" ref="W43" si="16">W44+W47+W49+W58</f>
        <v>51.549512966212923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69.530304306726862</v>
      </c>
      <c r="H44" s="123">
        <f t="shared" si="17"/>
        <v>49.288955523115106</v>
      </c>
      <c r="I44" s="123">
        <f t="shared" si="17"/>
        <v>35.600254962436665</v>
      </c>
      <c r="J44" s="123">
        <f t="shared" si="17"/>
        <v>41.724826330053638</v>
      </c>
      <c r="K44" s="123">
        <f t="shared" si="17"/>
        <v>38.694920296346318</v>
      </c>
      <c r="L44" s="123">
        <f t="shared" si="17"/>
        <v>55.591072366297546</v>
      </c>
      <c r="M44" s="123">
        <f t="shared" si="17"/>
        <v>48.201204780382255</v>
      </c>
      <c r="N44" s="123">
        <f t="shared" si="17"/>
        <v>60.923791209134301</v>
      </c>
      <c r="O44" s="123">
        <f t="shared" si="17"/>
        <v>45.677689406550243</v>
      </c>
      <c r="P44" s="123">
        <f t="shared" si="17"/>
        <v>45.787757914730605</v>
      </c>
      <c r="Q44" s="123">
        <f t="shared" si="17"/>
        <v>34.137255014119567</v>
      </c>
      <c r="R44" s="123">
        <f t="shared" ref="R44:V44" si="18">SUM(R45:R46)</f>
        <v>42.254645620978437</v>
      </c>
      <c r="S44" s="123">
        <f t="shared" si="18"/>
        <v>45.984734449611793</v>
      </c>
      <c r="T44" s="123">
        <f t="shared" si="18"/>
        <v>46.703676422267037</v>
      </c>
      <c r="U44" s="123">
        <f t="shared" si="18"/>
        <v>41.944518526101682</v>
      </c>
      <c r="V44" s="123">
        <f t="shared" si="18"/>
        <v>41.864557304615793</v>
      </c>
      <c r="W44" s="123">
        <f t="shared" ref="W44" si="19">SUM(W45:W46)</f>
        <v>46.360672269388168</v>
      </c>
      <c r="DA44" s="130" t="s">
        <v>3122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69.530304306726862</v>
      </c>
      <c r="H45" s="99">
        <v>49.288955523115106</v>
      </c>
      <c r="I45" s="99">
        <v>35.600254962436665</v>
      </c>
      <c r="J45" s="99">
        <v>41.724826330053638</v>
      </c>
      <c r="K45" s="99">
        <v>38.694920296346318</v>
      </c>
      <c r="L45" s="99">
        <v>55.591072366297546</v>
      </c>
      <c r="M45" s="99">
        <v>48.201204780382255</v>
      </c>
      <c r="N45" s="99">
        <v>60.923791209134301</v>
      </c>
      <c r="O45" s="99">
        <v>45.677689406550243</v>
      </c>
      <c r="P45" s="99">
        <v>45.787757914730605</v>
      </c>
      <c r="Q45" s="99">
        <v>34.137255014119567</v>
      </c>
      <c r="R45" s="99">
        <v>42.254645620978437</v>
      </c>
      <c r="S45" s="99">
        <v>45.984734449611793</v>
      </c>
      <c r="T45" s="99">
        <v>46.703676422267037</v>
      </c>
      <c r="U45" s="99">
        <v>41.944518526101682</v>
      </c>
      <c r="V45" s="99">
        <v>41.864557304615793</v>
      </c>
      <c r="W45" s="99">
        <v>46.360672269388168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4.0971261869629689</v>
      </c>
      <c r="H49" s="123">
        <v>3.0555296913072647</v>
      </c>
      <c r="I49" s="123">
        <v>2.1316464289847481</v>
      </c>
      <c r="J49" s="123">
        <v>2.7335633923936653</v>
      </c>
      <c r="K49" s="123">
        <v>2.5398559240952197</v>
      </c>
      <c r="L49" s="123">
        <v>3.359470935676963</v>
      </c>
      <c r="M49" s="123">
        <v>3.2189829651069966</v>
      </c>
      <c r="N49" s="123">
        <v>4.1477271422554756</v>
      </c>
      <c r="O49" s="123">
        <v>3.0600325334838301</v>
      </c>
      <c r="P49" s="123">
        <v>3.3637466835067817</v>
      </c>
      <c r="Q49" s="123">
        <v>2.5327279880016964</v>
      </c>
      <c r="R49" s="123">
        <v>3.1066064433913292</v>
      </c>
      <c r="S49" s="123">
        <v>3.2708509340376746</v>
      </c>
      <c r="T49" s="123">
        <v>3.1496469053487255</v>
      </c>
      <c r="U49" s="123">
        <v>2.7754371190841587</v>
      </c>
      <c r="V49" s="123">
        <v>2.6729136240902815</v>
      </c>
      <c r="W49" s="123">
        <v>4.1118849557063157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4.2421572024306844</v>
      </c>
      <c r="H50" s="99">
        <v>3.1720541286876269</v>
      </c>
      <c r="I50" s="99">
        <v>2.2128210835538553</v>
      </c>
      <c r="J50" s="99">
        <v>2.8362731079068721</v>
      </c>
      <c r="K50" s="99">
        <v>2.6340568181611279</v>
      </c>
      <c r="L50" s="99">
        <v>3.4827595830407105</v>
      </c>
      <c r="M50" s="99">
        <v>3.3368695761331781</v>
      </c>
      <c r="N50" s="99">
        <v>4.3088853220668621</v>
      </c>
      <c r="O50" s="99">
        <v>3.1720078937189395</v>
      </c>
      <c r="P50" s="99">
        <v>3.4869081169970446</v>
      </c>
      <c r="Q50" s="99">
        <v>2.6244529659259697</v>
      </c>
      <c r="R50" s="99">
        <v>3.2169485755895124</v>
      </c>
      <c r="S50" s="99">
        <v>3.3853711356236711</v>
      </c>
      <c r="T50" s="99">
        <v>3.2582890182478388</v>
      </c>
      <c r="U50" s="99">
        <v>2.8687019414221493</v>
      </c>
      <c r="V50" s="99">
        <v>2.7570446758649263</v>
      </c>
      <c r="W50" s="99">
        <v>4.2362755722689913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1.5145413962168564</v>
      </c>
      <c r="H58" s="123">
        <v>1.4169852420048474</v>
      </c>
      <c r="I58" s="123">
        <v>0.92580228461963021</v>
      </c>
      <c r="J58" s="123">
        <v>0.84541260525676398</v>
      </c>
      <c r="K58" s="123">
        <v>1.4858045871266472</v>
      </c>
      <c r="L58" s="123">
        <v>1.8796529432203972</v>
      </c>
      <c r="M58" s="123">
        <v>2.1285244173768816</v>
      </c>
      <c r="N58" s="123">
        <v>2.0414404410971416</v>
      </c>
      <c r="O58" s="123">
        <v>1.6220280633726085</v>
      </c>
      <c r="P58" s="123">
        <v>1.4399681928154102</v>
      </c>
      <c r="Q58" s="123">
        <v>1.2268210282007415</v>
      </c>
      <c r="R58" s="123">
        <v>1.3352928486944797</v>
      </c>
      <c r="S58" s="123">
        <v>1.4599956911558831</v>
      </c>
      <c r="T58" s="123">
        <v>1.4165630715435324</v>
      </c>
      <c r="U58" s="123">
        <v>1.5275442074873649</v>
      </c>
      <c r="V58" s="123">
        <v>1.299004740370592</v>
      </c>
      <c r="W58" s="123">
        <v>1.0769557411184418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3.1270825298359797</v>
      </c>
      <c r="H59" s="99">
        <v>3.378699603807179</v>
      </c>
      <c r="I59" s="99">
        <v>2.8549061401279547</v>
      </c>
      <c r="J59" s="99">
        <v>3.046675615170602</v>
      </c>
      <c r="K59" s="99">
        <v>3.0215453063826203</v>
      </c>
      <c r="L59" s="99">
        <v>2.9778493310576963</v>
      </c>
      <c r="M59" s="99">
        <v>3.2191732923964409</v>
      </c>
      <c r="N59" s="99">
        <v>3.2255107635507527</v>
      </c>
      <c r="O59" s="99">
        <v>2.6702864732031886</v>
      </c>
      <c r="P59" s="99">
        <v>2.4524458283887456</v>
      </c>
      <c r="Q59" s="99">
        <v>1.9777157457500203</v>
      </c>
      <c r="R59" s="99">
        <v>2.0971435132038527</v>
      </c>
      <c r="S59" s="99">
        <v>2.2496595892896041</v>
      </c>
      <c r="T59" s="99">
        <v>2.137307976195626</v>
      </c>
      <c r="U59" s="99">
        <v>2.440974358586228</v>
      </c>
      <c r="V59" s="99">
        <v>2.2728970596250733</v>
      </c>
      <c r="W59" s="99">
        <v>2.0793986905672206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39.863476544622692</v>
      </c>
      <c r="C62" s="118">
        <f t="shared" si="21"/>
        <v>41.333186622307743</v>
      </c>
      <c r="D62" s="118">
        <f t="shared" si="21"/>
        <v>41.288833140690969</v>
      </c>
      <c r="E62" s="118">
        <f t="shared" si="21"/>
        <v>42.143946717210611</v>
      </c>
      <c r="F62" s="118">
        <f t="shared" si="21"/>
        <v>43.313759796536466</v>
      </c>
      <c r="G62" s="118">
        <f t="shared" si="21"/>
        <v>43.698468458364246</v>
      </c>
      <c r="H62" s="118">
        <f t="shared" si="21"/>
        <v>44.222257516240894</v>
      </c>
      <c r="I62" s="118">
        <f t="shared" si="21"/>
        <v>44.896426347908765</v>
      </c>
      <c r="J62" s="118">
        <f t="shared" si="21"/>
        <v>43.387378377191382</v>
      </c>
      <c r="K62" s="118">
        <f t="shared" si="21"/>
        <v>42.553564513036491</v>
      </c>
      <c r="L62" s="118">
        <f t="shared" si="21"/>
        <v>45.855349408078851</v>
      </c>
      <c r="M62" s="118">
        <f t="shared" si="21"/>
        <v>42.873135240077694</v>
      </c>
      <c r="N62" s="118">
        <f t="shared" si="21"/>
        <v>41.242376702975093</v>
      </c>
      <c r="O62" s="118">
        <f t="shared" si="21"/>
        <v>37.663834618961609</v>
      </c>
      <c r="P62" s="118">
        <f t="shared" si="21"/>
        <v>35.335985792080372</v>
      </c>
      <c r="Q62" s="118">
        <f t="shared" si="21"/>
        <v>33.430214451565547</v>
      </c>
      <c r="R62" s="118">
        <f t="shared" ref="R62:V62" si="22">R63+R66+R68+R77</f>
        <v>36.046119987012716</v>
      </c>
      <c r="S62" s="118">
        <f t="shared" si="22"/>
        <v>35.475833797513033</v>
      </c>
      <c r="T62" s="118">
        <f t="shared" si="22"/>
        <v>35.666350310094955</v>
      </c>
      <c r="U62" s="118">
        <f t="shared" si="22"/>
        <v>32.62217640596873</v>
      </c>
      <c r="V62" s="118">
        <f t="shared" si="22"/>
        <v>32.681796521880692</v>
      </c>
      <c r="W62" s="118">
        <f t="shared" ref="W62" si="23">W63+W66+W68+W77</f>
        <v>38.223928133325458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35.437921361677766</v>
      </c>
      <c r="C63" s="123">
        <f t="shared" si="24"/>
        <v>36.839008462613229</v>
      </c>
      <c r="D63" s="123">
        <f t="shared" si="24"/>
        <v>37.130342639722095</v>
      </c>
      <c r="E63" s="123">
        <f t="shared" si="24"/>
        <v>37.690964256428181</v>
      </c>
      <c r="F63" s="123">
        <f t="shared" si="24"/>
        <v>38.320400656567593</v>
      </c>
      <c r="G63" s="123">
        <f t="shared" si="24"/>
        <v>38.633340710187923</v>
      </c>
      <c r="H63" s="123">
        <f t="shared" si="24"/>
        <v>38.879622219304082</v>
      </c>
      <c r="I63" s="123">
        <f t="shared" si="24"/>
        <v>39.490062608642837</v>
      </c>
      <c r="J63" s="123">
        <f t="shared" si="24"/>
        <v>37.749020225886213</v>
      </c>
      <c r="K63" s="123">
        <f t="shared" si="24"/>
        <v>37.1819086882603</v>
      </c>
      <c r="L63" s="123">
        <f t="shared" si="24"/>
        <v>40.671733850526238</v>
      </c>
      <c r="M63" s="123">
        <f t="shared" si="24"/>
        <v>37.453279214484951</v>
      </c>
      <c r="N63" s="123">
        <f t="shared" si="24"/>
        <v>35.97469273120597</v>
      </c>
      <c r="O63" s="123">
        <f t="shared" si="24"/>
        <v>33.024939973840688</v>
      </c>
      <c r="P63" s="123">
        <f t="shared" si="24"/>
        <v>30.788619091284492</v>
      </c>
      <c r="Q63" s="123">
        <f t="shared" si="24"/>
        <v>29.412268588553879</v>
      </c>
      <c r="R63" s="123">
        <f t="shared" ref="R63:V63" si="25">SUM(R64:R65)</f>
        <v>31.768976391091094</v>
      </c>
      <c r="S63" s="123">
        <f t="shared" si="25"/>
        <v>31.473187968418596</v>
      </c>
      <c r="T63" s="123">
        <f t="shared" si="25"/>
        <v>31.498515097887957</v>
      </c>
      <c r="U63" s="123">
        <f t="shared" si="25"/>
        <v>28.71195997326808</v>
      </c>
      <c r="V63" s="123">
        <f t="shared" si="25"/>
        <v>28.933769871098647</v>
      </c>
      <c r="W63" s="123">
        <f t="shared" ref="W63" si="26">SUM(W64:W65)</f>
        <v>33.200541898933018</v>
      </c>
      <c r="DA63" s="130" t="s">
        <v>3140</v>
      </c>
    </row>
    <row r="64" spans="1:105" ht="12" customHeight="1" x14ac:dyDescent="0.25">
      <c r="A64" s="97" t="s">
        <v>217</v>
      </c>
      <c r="B64" s="99">
        <v>35.437921361677766</v>
      </c>
      <c r="C64" s="99">
        <v>36.839008462613229</v>
      </c>
      <c r="D64" s="99">
        <v>37.130342639722095</v>
      </c>
      <c r="E64" s="99">
        <v>37.690964256428181</v>
      </c>
      <c r="F64" s="99">
        <v>38.320400656567593</v>
      </c>
      <c r="G64" s="99">
        <v>38.633340710187923</v>
      </c>
      <c r="H64" s="99">
        <v>38.879622219304082</v>
      </c>
      <c r="I64" s="99">
        <v>39.490062608642837</v>
      </c>
      <c r="J64" s="99">
        <v>37.749020225886213</v>
      </c>
      <c r="K64" s="99">
        <v>37.1819086882603</v>
      </c>
      <c r="L64" s="99">
        <v>40.671733850526238</v>
      </c>
      <c r="M64" s="99">
        <v>37.453279214484951</v>
      </c>
      <c r="N64" s="99">
        <v>35.97469273120597</v>
      </c>
      <c r="O64" s="99">
        <v>33.024939973840688</v>
      </c>
      <c r="P64" s="99">
        <v>30.788619091284492</v>
      </c>
      <c r="Q64" s="99">
        <v>29.412268588553879</v>
      </c>
      <c r="R64" s="99">
        <v>31.768976391091094</v>
      </c>
      <c r="S64" s="99">
        <v>31.473187968418596</v>
      </c>
      <c r="T64" s="99">
        <v>31.498515097887957</v>
      </c>
      <c r="U64" s="99">
        <v>28.71195997326808</v>
      </c>
      <c r="V64" s="99">
        <v>28.933769871098647</v>
      </c>
      <c r="W64" s="99">
        <v>33.200541898933018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1.8393551727147242</v>
      </c>
      <c r="C68" s="123">
        <v>1.9359041424234926</v>
      </c>
      <c r="D68" s="123">
        <v>1.7738754077039001</v>
      </c>
      <c r="E68" s="123">
        <v>1.9459455753900696</v>
      </c>
      <c r="F68" s="123">
        <v>2.3364899172576199</v>
      </c>
      <c r="G68" s="123">
        <v>2.3973273244446056</v>
      </c>
      <c r="H68" s="123">
        <v>2.5503257633117555</v>
      </c>
      <c r="I68" s="123">
        <v>2.5099557785371052</v>
      </c>
      <c r="J68" s="123">
        <v>2.6239706755275707</v>
      </c>
      <c r="K68" s="123">
        <v>2.5908043804934358</v>
      </c>
      <c r="L68" s="123">
        <v>2.6106772576492538</v>
      </c>
      <c r="M68" s="123">
        <v>2.662311934075988</v>
      </c>
      <c r="N68" s="123">
        <v>2.6149179697899205</v>
      </c>
      <c r="O68" s="123">
        <v>2.3700532763299966</v>
      </c>
      <c r="P68" s="123">
        <v>2.4157798201025509</v>
      </c>
      <c r="Q68" s="123">
        <v>2.3235467456038359</v>
      </c>
      <c r="R68" s="123">
        <v>2.4789262105552248</v>
      </c>
      <c r="S68" s="123">
        <v>2.3643161379473816</v>
      </c>
      <c r="T68" s="123">
        <v>2.2282100018924562</v>
      </c>
      <c r="U68" s="123">
        <v>1.9760942012052489</v>
      </c>
      <c r="V68" s="123">
        <v>1.9066497789429679</v>
      </c>
      <c r="W68" s="123">
        <v>3.0182353815391409</v>
      </c>
      <c r="DA68" s="130" t="s">
        <v>3145</v>
      </c>
    </row>
    <row r="69" spans="1:105" ht="12" customHeight="1" x14ac:dyDescent="0.25">
      <c r="A69" s="97" t="s">
        <v>134</v>
      </c>
      <c r="B69" s="99">
        <v>1.9255719739345813</v>
      </c>
      <c r="C69" s="99">
        <v>2.0255038558576492</v>
      </c>
      <c r="D69" s="99">
        <v>1.8507524025194075</v>
      </c>
      <c r="E69" s="99">
        <v>2.024092237010831</v>
      </c>
      <c r="F69" s="99">
        <v>2.4248435882770858</v>
      </c>
      <c r="G69" s="99">
        <v>2.4850542240117237</v>
      </c>
      <c r="H69" s="99">
        <v>2.6451916583987556</v>
      </c>
      <c r="I69" s="99">
        <v>2.60483109104432</v>
      </c>
      <c r="J69" s="99">
        <v>2.7237021386473126</v>
      </c>
      <c r="K69" s="99">
        <v>2.6885825373379464</v>
      </c>
      <c r="L69" s="99">
        <v>2.7069704909059702</v>
      </c>
      <c r="M69" s="99">
        <v>2.7604329414293782</v>
      </c>
      <c r="N69" s="99">
        <v>2.7112192687466306</v>
      </c>
      <c r="O69" s="99">
        <v>2.4565292005773149</v>
      </c>
      <c r="P69" s="99">
        <v>2.5016495503083398</v>
      </c>
      <c r="Q69" s="99">
        <v>2.4021556791371159</v>
      </c>
      <c r="R69" s="99">
        <v>2.5601267035260316</v>
      </c>
      <c r="S69" s="99">
        <v>2.4420277241548156</v>
      </c>
      <c r="T69" s="99">
        <v>2.3031365821387331</v>
      </c>
      <c r="U69" s="99">
        <v>2.0429964116474908</v>
      </c>
      <c r="V69" s="99">
        <v>1.9687564909373887</v>
      </c>
      <c r="W69" s="99">
        <v>3.1137246582530773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2.5862000102301996</v>
      </c>
      <c r="C77" s="123">
        <v>2.5582740172710174</v>
      </c>
      <c r="D77" s="123">
        <v>2.3846150932649741</v>
      </c>
      <c r="E77" s="123">
        <v>2.5070368853923624</v>
      </c>
      <c r="F77" s="123">
        <v>2.6568692227112511</v>
      </c>
      <c r="G77" s="123">
        <v>2.6678004237317183</v>
      </c>
      <c r="H77" s="123">
        <v>2.792309533625057</v>
      </c>
      <c r="I77" s="123">
        <v>2.8964079607288227</v>
      </c>
      <c r="J77" s="123">
        <v>3.014387475777597</v>
      </c>
      <c r="K77" s="123">
        <v>2.7808514442827525</v>
      </c>
      <c r="L77" s="123">
        <v>2.5729382999033596</v>
      </c>
      <c r="M77" s="123">
        <v>2.7575440915167548</v>
      </c>
      <c r="N77" s="123">
        <v>2.652766001979205</v>
      </c>
      <c r="O77" s="123">
        <v>2.2688413687909241</v>
      </c>
      <c r="P77" s="123">
        <v>2.1315868806933276</v>
      </c>
      <c r="Q77" s="123">
        <v>1.6943991174078323</v>
      </c>
      <c r="R77" s="123">
        <v>1.7982173853664007</v>
      </c>
      <c r="S77" s="123">
        <v>1.6383296911470566</v>
      </c>
      <c r="T77" s="123">
        <v>1.9396252103145422</v>
      </c>
      <c r="U77" s="123">
        <v>1.9341222314954014</v>
      </c>
      <c r="V77" s="123">
        <v>1.8413768718390755</v>
      </c>
      <c r="W77" s="123">
        <v>2.0051508528532969</v>
      </c>
      <c r="DA77" s="130" t="s">
        <v>3154</v>
      </c>
    </row>
    <row r="78" spans="1:105" ht="12" customHeight="1" x14ac:dyDescent="0.25">
      <c r="A78" s="97" t="s">
        <v>192</v>
      </c>
      <c r="B78" s="99">
        <v>2.6832242628536904</v>
      </c>
      <c r="C78" s="99">
        <v>2.6539352701413734</v>
      </c>
      <c r="D78" s="99">
        <v>2.4687967816803567</v>
      </c>
      <c r="E78" s="99">
        <v>2.5863209062099033</v>
      </c>
      <c r="F78" s="99">
        <v>2.728430991794045</v>
      </c>
      <c r="G78" s="99">
        <v>2.7318775231624861</v>
      </c>
      <c r="H78" s="99">
        <v>2.8580790922939805</v>
      </c>
      <c r="I78" s="99">
        <v>2.968137103613782</v>
      </c>
      <c r="J78" s="99">
        <v>3.0933349009131961</v>
      </c>
      <c r="K78" s="99">
        <v>2.8575480242760869</v>
      </c>
      <c r="L78" s="99">
        <v>2.6466621668579453</v>
      </c>
      <c r="M78" s="99">
        <v>2.8397094667049512</v>
      </c>
      <c r="N78" s="99">
        <v>2.73441802628997</v>
      </c>
      <c r="O78" s="99">
        <v>2.3400317677681928</v>
      </c>
      <c r="P78" s="99">
        <v>2.202838250178131</v>
      </c>
      <c r="Q78" s="99">
        <v>1.7543936457180807</v>
      </c>
      <c r="R78" s="99">
        <v>1.8617536320796095</v>
      </c>
      <c r="S78" s="99">
        <v>1.6958976293999521</v>
      </c>
      <c r="T78" s="99">
        <v>2.0074176142641789</v>
      </c>
      <c r="U78" s="99">
        <v>2.0010290356970337</v>
      </c>
      <c r="V78" s="99">
        <v>1.9012372963934894</v>
      </c>
      <c r="W78" s="99">
        <v>2.0676494785652113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2.013186633218369</v>
      </c>
      <c r="C81" s="118">
        <f t="shared" si="28"/>
        <v>1.9751139244357634</v>
      </c>
      <c r="D81" s="118">
        <f t="shared" si="28"/>
        <v>1.9262587877583162</v>
      </c>
      <c r="E81" s="118">
        <f t="shared" si="28"/>
        <v>1.8821349406649799</v>
      </c>
      <c r="F81" s="118">
        <f t="shared" si="28"/>
        <v>1.6604100524257084</v>
      </c>
      <c r="G81" s="118">
        <f t="shared" si="28"/>
        <v>1.6389911443627092</v>
      </c>
      <c r="H81" s="118">
        <f t="shared" si="28"/>
        <v>1.4599937146254318</v>
      </c>
      <c r="I81" s="118">
        <f t="shared" si="28"/>
        <v>1.034032715037867</v>
      </c>
      <c r="J81" s="118">
        <f t="shared" si="28"/>
        <v>0.96078808554508144</v>
      </c>
      <c r="K81" s="118">
        <f t="shared" si="28"/>
        <v>0.98140320232472134</v>
      </c>
      <c r="L81" s="118">
        <f t="shared" si="28"/>
        <v>1.0656493138686944</v>
      </c>
      <c r="M81" s="118">
        <f t="shared" si="28"/>
        <v>1.2290805932096367</v>
      </c>
      <c r="N81" s="118">
        <f t="shared" si="28"/>
        <v>1.2512598408037319</v>
      </c>
      <c r="O81" s="118">
        <f t="shared" si="28"/>
        <v>1.0300304147213666</v>
      </c>
      <c r="P81" s="118">
        <f t="shared" si="28"/>
        <v>0.93529578815355019</v>
      </c>
      <c r="Q81" s="118">
        <f t="shared" si="28"/>
        <v>0.76062551897426423</v>
      </c>
      <c r="R81" s="118">
        <f t="shared" ref="R81:V81" si="29">R82+R85+R87+R100</f>
        <v>0.79941889189896376</v>
      </c>
      <c r="S81" s="118">
        <f t="shared" si="29"/>
        <v>0.83261823960776438</v>
      </c>
      <c r="T81" s="118">
        <f t="shared" si="29"/>
        <v>0.84307212817362787</v>
      </c>
      <c r="U81" s="118">
        <f t="shared" si="29"/>
        <v>0.92787649049560295</v>
      </c>
      <c r="V81" s="118">
        <f t="shared" si="29"/>
        <v>0.79035121040733569</v>
      </c>
      <c r="W81" s="118">
        <f t="shared" ref="W81" si="30">W82+W85+W87+W100</f>
        <v>0.65659288768113844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1.7129927488944336E-2</v>
      </c>
      <c r="C87" s="123">
        <v>1.7403110763195898E-2</v>
      </c>
      <c r="D87" s="123">
        <v>1.7445489860644106E-2</v>
      </c>
      <c r="E87" s="123">
        <v>1.7409481619851033E-2</v>
      </c>
      <c r="F87" s="123">
        <v>1.5315754337714352E-2</v>
      </c>
      <c r="G87" s="123">
        <v>1.491159390522862E-2</v>
      </c>
      <c r="H87" s="123">
        <v>1.2626958490023904E-2</v>
      </c>
      <c r="I87" s="123">
        <v>9.3276579115319971E-3</v>
      </c>
      <c r="J87" s="123">
        <v>8.0266043941944754E-3</v>
      </c>
      <c r="K87" s="123">
        <v>7.8712746517374046E-3</v>
      </c>
      <c r="L87" s="123">
        <v>8.3989041753800391E-3</v>
      </c>
      <c r="M87" s="123">
        <v>9.0843427337246995E-3</v>
      </c>
      <c r="N87" s="123">
        <v>8.9689258080425573E-3</v>
      </c>
      <c r="O87" s="123">
        <v>7.4928749022547926E-3</v>
      </c>
      <c r="P87" s="123">
        <v>6.7300430340649468E-3</v>
      </c>
      <c r="Q87" s="123">
        <v>5.8617601571451091E-3</v>
      </c>
      <c r="R87" s="123">
        <v>6.1595883980178684E-3</v>
      </c>
      <c r="S87" s="123">
        <v>5.7429633763787027E-3</v>
      </c>
      <c r="T87" s="123">
        <v>5.2424792929118211E-3</v>
      </c>
      <c r="U87" s="123">
        <v>4.7892733950446924E-3</v>
      </c>
      <c r="V87" s="123">
        <v>4.2797884902728246E-3</v>
      </c>
      <c r="W87" s="123">
        <v>8.072177018060402E-3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2.0548635566558162</v>
      </c>
      <c r="C92" s="102">
        <v>2.0800837627556836</v>
      </c>
      <c r="D92" s="102">
        <v>2.125934663175248</v>
      </c>
      <c r="E92" s="102">
        <v>2.3073596134982761</v>
      </c>
      <c r="F92" s="102">
        <v>2.3882835113565162</v>
      </c>
      <c r="G92" s="102">
        <v>2.744642232294138</v>
      </c>
      <c r="H92" s="102">
        <v>2.8932321465405835</v>
      </c>
      <c r="I92" s="102">
        <v>2.6065061610864468</v>
      </c>
      <c r="J92" s="102">
        <v>2.7017828128034873</v>
      </c>
      <c r="K92" s="102">
        <v>2.8313380061435933</v>
      </c>
      <c r="L92" s="102">
        <v>2.9710887596132296</v>
      </c>
      <c r="M92" s="102">
        <v>3.1749461547169573</v>
      </c>
      <c r="N92" s="102">
        <v>3.2102015101630412</v>
      </c>
      <c r="O92" s="102">
        <v>2.9194553094948756</v>
      </c>
      <c r="P92" s="102">
        <v>2.8642258230889963</v>
      </c>
      <c r="Q92" s="102">
        <v>2.6293964837522577</v>
      </c>
      <c r="R92" s="102">
        <v>2.6959322273008808</v>
      </c>
      <c r="S92" s="102">
        <v>2.6360430246022633</v>
      </c>
      <c r="T92" s="102">
        <v>2.3754461899608939</v>
      </c>
      <c r="U92" s="102">
        <v>2.0963381344657086</v>
      </c>
      <c r="V92" s="102">
        <v>1.8788183320114584</v>
      </c>
      <c r="W92" s="102">
        <v>3.2990499680439447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1.9960567057294247</v>
      </c>
      <c r="C100" s="123">
        <v>1.9577108136725674</v>
      </c>
      <c r="D100" s="123">
        <v>1.908813297897672</v>
      </c>
      <c r="E100" s="123">
        <v>1.8647254590451288</v>
      </c>
      <c r="F100" s="123">
        <v>1.6450942980879941</v>
      </c>
      <c r="G100" s="123">
        <v>1.6240795504574805</v>
      </c>
      <c r="H100" s="123">
        <v>1.447366756135408</v>
      </c>
      <c r="I100" s="123">
        <v>1.024705057126335</v>
      </c>
      <c r="J100" s="123">
        <v>0.95276148115088699</v>
      </c>
      <c r="K100" s="123">
        <v>0.97353192767298391</v>
      </c>
      <c r="L100" s="123">
        <v>1.0572504096933144</v>
      </c>
      <c r="M100" s="123">
        <v>1.2199962504759121</v>
      </c>
      <c r="N100" s="123">
        <v>1.2422909149956893</v>
      </c>
      <c r="O100" s="123">
        <v>1.0225375398191119</v>
      </c>
      <c r="P100" s="123">
        <v>0.9285657451194852</v>
      </c>
      <c r="Q100" s="123">
        <v>0.7547637588171191</v>
      </c>
      <c r="R100" s="123">
        <v>0.79325930350094587</v>
      </c>
      <c r="S100" s="123">
        <v>0.82687527623138568</v>
      </c>
      <c r="T100" s="123">
        <v>0.83782964888071609</v>
      </c>
      <c r="U100" s="123">
        <v>0.9230872171005583</v>
      </c>
      <c r="V100" s="123">
        <v>0.78607142191706292</v>
      </c>
      <c r="W100" s="123">
        <v>0.64852071066307804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2.9903001144750259</v>
      </c>
      <c r="C102" s="99">
        <v>2.9479038509296398</v>
      </c>
      <c r="D102" s="99">
        <v>2.9393415051796774</v>
      </c>
      <c r="E102" s="99">
        <v>3.005139017111488</v>
      </c>
      <c r="F102" s="99">
        <v>2.8922421490582941</v>
      </c>
      <c r="G102" s="99">
        <v>3.1489916261504876</v>
      </c>
      <c r="H102" s="99">
        <v>3.3923085592347411</v>
      </c>
      <c r="I102" s="99">
        <v>2.8618556728988018</v>
      </c>
      <c r="J102" s="99">
        <v>3.0550373615749473</v>
      </c>
      <c r="K102" s="99">
        <v>3.0304337440867419</v>
      </c>
      <c r="L102" s="99">
        <v>2.9839984556960921</v>
      </c>
      <c r="M102" s="99">
        <v>3.2229079808406111</v>
      </c>
      <c r="N102" s="99">
        <v>3.2271033760923618</v>
      </c>
      <c r="O102" s="99">
        <v>2.6707210298535395</v>
      </c>
      <c r="P102" s="99">
        <v>2.4526638125992171</v>
      </c>
      <c r="Q102" s="99">
        <v>1.9778884209705676</v>
      </c>
      <c r="R102" s="99">
        <v>2.0989779644936184</v>
      </c>
      <c r="S102" s="99">
        <v>2.2542924421368942</v>
      </c>
      <c r="T102" s="99">
        <v>2.1402813307872393</v>
      </c>
      <c r="U102" s="99">
        <v>2.4410640510857742</v>
      </c>
      <c r="V102" s="99">
        <v>2.2705954165175011</v>
      </c>
      <c r="W102" s="99">
        <v>2.0756226721767881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2.8166061926568449</v>
      </c>
      <c r="C124" s="118">
        <f t="shared" si="42"/>
        <v>2.7772094307936501</v>
      </c>
      <c r="D124" s="118">
        <f t="shared" si="42"/>
        <v>2.7101507706095651</v>
      </c>
      <c r="E124" s="118">
        <f t="shared" si="42"/>
        <v>2.6494814436748317</v>
      </c>
      <c r="F124" s="118">
        <f t="shared" si="42"/>
        <v>2.3579959712103093</v>
      </c>
      <c r="G124" s="118">
        <f t="shared" si="42"/>
        <v>2.3381559782436052</v>
      </c>
      <c r="H124" s="118">
        <f t="shared" si="42"/>
        <v>2.1398218960380668</v>
      </c>
      <c r="I124" s="118">
        <f t="shared" si="42"/>
        <v>1.5333010724197025</v>
      </c>
      <c r="J124" s="118">
        <f t="shared" si="42"/>
        <v>1.3890166094604213</v>
      </c>
      <c r="K124" s="118">
        <f t="shared" si="42"/>
        <v>1.3839267581340833</v>
      </c>
      <c r="L124" s="118">
        <f t="shared" si="42"/>
        <v>1.4685914300569574</v>
      </c>
      <c r="M124" s="118">
        <f t="shared" si="42"/>
        <v>1.6990585698690484</v>
      </c>
      <c r="N124" s="118">
        <f t="shared" si="42"/>
        <v>1.7458602646111012</v>
      </c>
      <c r="O124" s="118">
        <f t="shared" si="42"/>
        <v>1.4645761621309612</v>
      </c>
      <c r="P124" s="118">
        <f t="shared" si="42"/>
        <v>1.3573049912660762</v>
      </c>
      <c r="Q124" s="118">
        <f t="shared" si="42"/>
        <v>1.1881566701604245</v>
      </c>
      <c r="R124" s="118">
        <f t="shared" ref="R124:V124" si="43">R125+R128+R130+R139</f>
        <v>1.3064186432294491</v>
      </c>
      <c r="S124" s="118">
        <f t="shared" si="43"/>
        <v>1.4007633093373224</v>
      </c>
      <c r="T124" s="118">
        <f t="shared" si="43"/>
        <v>1.344481067810622</v>
      </c>
      <c r="U124" s="118">
        <f t="shared" si="43"/>
        <v>1.4622010168510913</v>
      </c>
      <c r="V124" s="118">
        <f t="shared" si="43"/>
        <v>1.2428777102999653</v>
      </c>
      <c r="W124" s="118">
        <f t="shared" ref="W124" si="44">W125+W128+W130+W139</f>
        <v>0.98351933811737846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2.8166061926568449</v>
      </c>
      <c r="C139" s="123">
        <v>2.7772094307936501</v>
      </c>
      <c r="D139" s="123">
        <v>2.7101507706095651</v>
      </c>
      <c r="E139" s="123">
        <v>2.6494814436748317</v>
      </c>
      <c r="F139" s="123">
        <v>2.3579959712103093</v>
      </c>
      <c r="G139" s="123">
        <v>2.3381559782436052</v>
      </c>
      <c r="H139" s="123">
        <v>2.1398218960380668</v>
      </c>
      <c r="I139" s="123">
        <v>1.5333010724197025</v>
      </c>
      <c r="J139" s="123">
        <v>1.3890166094604213</v>
      </c>
      <c r="K139" s="123">
        <v>1.3839267581340833</v>
      </c>
      <c r="L139" s="123">
        <v>1.4685914300569574</v>
      </c>
      <c r="M139" s="123">
        <v>1.6990585698690484</v>
      </c>
      <c r="N139" s="123">
        <v>1.7458602646111012</v>
      </c>
      <c r="O139" s="123">
        <v>1.4645761621309612</v>
      </c>
      <c r="P139" s="123">
        <v>1.3573049912660762</v>
      </c>
      <c r="Q139" s="123">
        <v>1.1881566701604245</v>
      </c>
      <c r="R139" s="123">
        <v>1.3064186432294491</v>
      </c>
      <c r="S139" s="123">
        <v>1.4007633093373224</v>
      </c>
      <c r="T139" s="123">
        <v>1.344481067810622</v>
      </c>
      <c r="U139" s="123">
        <v>1.4622010168510913</v>
      </c>
      <c r="V139" s="123">
        <v>1.2428777102999653</v>
      </c>
      <c r="W139" s="123">
        <v>0.98351933811737846</v>
      </c>
      <c r="DA139" s="130" t="s">
        <v>3213</v>
      </c>
    </row>
    <row r="140" spans="1:105" ht="12" customHeight="1" x14ac:dyDescent="0.25">
      <c r="A140" s="97" t="s">
        <v>50</v>
      </c>
      <c r="B140" s="99">
        <v>2.9903001144750263</v>
      </c>
      <c r="C140" s="99">
        <v>2.9469422288153884</v>
      </c>
      <c r="D140" s="99">
        <v>2.9380681982105035</v>
      </c>
      <c r="E140" s="99">
        <v>3.0043716066744541</v>
      </c>
      <c r="F140" s="99">
        <v>2.8923613081071542</v>
      </c>
      <c r="G140" s="99">
        <v>3.1501735575907452</v>
      </c>
      <c r="H140" s="99">
        <v>3.3943035691103383</v>
      </c>
      <c r="I140" s="99">
        <v>2.8634361877831518</v>
      </c>
      <c r="J140" s="99">
        <v>3.0566922048420531</v>
      </c>
      <c r="K140" s="99">
        <v>3.031000556574583</v>
      </c>
      <c r="L140" s="99">
        <v>2.984042095329591</v>
      </c>
      <c r="M140" s="99">
        <v>3.2226784224245124</v>
      </c>
      <c r="N140" s="99">
        <v>3.2269986416932488</v>
      </c>
      <c r="O140" s="99">
        <v>2.6706704288179282</v>
      </c>
      <c r="P140" s="99">
        <v>2.4527511259450323</v>
      </c>
      <c r="Q140" s="99">
        <v>1.9778673509263589</v>
      </c>
      <c r="R140" s="99">
        <v>2.0982903244997697</v>
      </c>
      <c r="S140" s="99">
        <v>2.2531142525953416</v>
      </c>
      <c r="T140" s="99">
        <v>2.1427701301425466</v>
      </c>
      <c r="U140" s="99">
        <v>2.4460543201608953</v>
      </c>
      <c r="V140" s="99">
        <v>2.2763549244658026</v>
      </c>
      <c r="W140" s="99">
        <v>2.0799759029357689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1.0867002758699562</v>
      </c>
      <c r="P143" s="118">
        <f t="shared" si="49"/>
        <v>1.0319662679157511</v>
      </c>
      <c r="Q143" s="118">
        <f t="shared" si="49"/>
        <v>1.1493621480498795</v>
      </c>
      <c r="R143" s="118">
        <f t="shared" ref="R143:V143" si="50">R144+R146+R148+R157</f>
        <v>1.3178076459691734</v>
      </c>
      <c r="S143" s="118">
        <f t="shared" si="50"/>
        <v>1.5007890472623009</v>
      </c>
      <c r="T143" s="118">
        <f t="shared" si="50"/>
        <v>1.472762852874552</v>
      </c>
      <c r="U143" s="118">
        <f t="shared" si="50"/>
        <v>1.4954660147219978</v>
      </c>
      <c r="V143" s="118">
        <f t="shared" si="50"/>
        <v>1.1341013023776727</v>
      </c>
      <c r="W143" s="118">
        <f t="shared" ref="W143" si="51">W144+W146+W148+W157</f>
        <v>0.82632490807571357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9.5613731827125757E-3</v>
      </c>
      <c r="P148" s="123">
        <v>8.2763655900238813E-3</v>
      </c>
      <c r="Q148" s="123">
        <v>9.8522201810144101E-3</v>
      </c>
      <c r="R148" s="123">
        <v>1.741532125402823E-2</v>
      </c>
      <c r="S148" s="123">
        <v>2.589646978724796E-2</v>
      </c>
      <c r="T148" s="123">
        <v>2.6281714865025514E-2</v>
      </c>
      <c r="U148" s="123">
        <v>2.4958328095153585E-2</v>
      </c>
      <c r="V148" s="123">
        <v>2.3786191853116315E-2</v>
      </c>
      <c r="W148" s="123">
        <v>3.8985563755882573E-2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2.5630854378458179</v>
      </c>
      <c r="P149" s="99">
        <v>2.4673119110875037</v>
      </c>
      <c r="Q149" s="99">
        <v>2.1730303136749907</v>
      </c>
      <c r="R149" s="99">
        <v>2.2192767489930572</v>
      </c>
      <c r="S149" s="99">
        <v>2.2478511995231285</v>
      </c>
      <c r="T149" s="99">
        <v>2.1678087618217665</v>
      </c>
      <c r="U149" s="99">
        <v>1.9949785583262685</v>
      </c>
      <c r="V149" s="99">
        <v>1.8156007313691371</v>
      </c>
      <c r="W149" s="99">
        <v>3.218339507972598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1.0771389026872435</v>
      </c>
      <c r="P157" s="123">
        <v>1.0236899023257271</v>
      </c>
      <c r="Q157" s="123">
        <v>1.139509927868865</v>
      </c>
      <c r="R157" s="123">
        <v>1.3003923247151452</v>
      </c>
      <c r="S157" s="123">
        <v>1.474892577475053</v>
      </c>
      <c r="T157" s="123">
        <v>1.4464811380095264</v>
      </c>
      <c r="U157" s="123">
        <v>1.4705076866268443</v>
      </c>
      <c r="V157" s="123">
        <v>1.1103151105245563</v>
      </c>
      <c r="W157" s="123">
        <v>0.78733934431983099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2.6686232456595236</v>
      </c>
      <c r="P158" s="99">
        <v>2.451226577981684</v>
      </c>
      <c r="Q158" s="99">
        <v>1.9770553271628439</v>
      </c>
      <c r="R158" s="99">
        <v>2.0957580704921761</v>
      </c>
      <c r="S158" s="99">
        <v>2.2475419345336096</v>
      </c>
      <c r="T158" s="99">
        <v>2.1355744137389063</v>
      </c>
      <c r="U158" s="99">
        <v>2.4372854036989393</v>
      </c>
      <c r="V158" s="99">
        <v>2.2679522309314351</v>
      </c>
      <c r="W158" s="99">
        <v>2.0701213747588452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2.8857420568998648</v>
      </c>
      <c r="C161" s="118">
        <f t="shared" si="54"/>
        <v>2.8472379260256671</v>
      </c>
      <c r="D161" s="118">
        <f t="shared" si="54"/>
        <v>2.7619503754107324</v>
      </c>
      <c r="E161" s="118">
        <f t="shared" si="54"/>
        <v>2.6128635404151268</v>
      </c>
      <c r="F161" s="118">
        <f t="shared" si="54"/>
        <v>2.0922910657380447</v>
      </c>
      <c r="G161" s="118">
        <f t="shared" si="54"/>
        <v>1.910269661321085</v>
      </c>
      <c r="H161" s="118">
        <f t="shared" si="54"/>
        <v>1.5228742267404922</v>
      </c>
      <c r="I161" s="118">
        <f t="shared" si="54"/>
        <v>0.94242913991981714</v>
      </c>
      <c r="J161" s="118">
        <f t="shared" si="54"/>
        <v>0.89402856905675032</v>
      </c>
      <c r="K161" s="118">
        <f t="shared" si="54"/>
        <v>1.1085385576055591</v>
      </c>
      <c r="L161" s="118">
        <f t="shared" si="54"/>
        <v>1.2736159214306608</v>
      </c>
      <c r="M161" s="118">
        <f t="shared" si="54"/>
        <v>1.5388740647750798</v>
      </c>
      <c r="N161" s="118">
        <f t="shared" si="54"/>
        <v>1.5826782719165458</v>
      </c>
      <c r="O161" s="118">
        <f t="shared" si="54"/>
        <v>1.3085437974293186</v>
      </c>
      <c r="P161" s="118">
        <f t="shared" si="54"/>
        <v>1.221766956269551</v>
      </c>
      <c r="Q161" s="118">
        <f t="shared" si="54"/>
        <v>1.1113006268016095</v>
      </c>
      <c r="R161" s="118">
        <f t="shared" ref="R161:V161" si="55">R162+R164+R166+R175</f>
        <v>1.2132889134768259</v>
      </c>
      <c r="S161" s="118">
        <f t="shared" si="55"/>
        <v>1.3092043801456625</v>
      </c>
      <c r="T161" s="118">
        <f t="shared" si="55"/>
        <v>1.2658532159559426</v>
      </c>
      <c r="U161" s="118">
        <f t="shared" si="55"/>
        <v>1.3903441053760155</v>
      </c>
      <c r="V161" s="118">
        <f t="shared" si="55"/>
        <v>1.1751676586522628</v>
      </c>
      <c r="W161" s="118">
        <f t="shared" ref="W161" si="56">W162+W164+W166+W175</f>
        <v>1.0001565519954827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6.8848521228158807E-2</v>
      </c>
      <c r="C166" s="123">
        <v>7.2347774288414879E-2</v>
      </c>
      <c r="D166" s="123">
        <v>7.1569424330617623E-2</v>
      </c>
      <c r="E166" s="123">
        <v>6.3044201270811798E-2</v>
      </c>
      <c r="F166" s="123">
        <v>4.3543727838207126E-2</v>
      </c>
      <c r="G166" s="123">
        <v>3.2621996425176492E-2</v>
      </c>
      <c r="H166" s="123">
        <v>2.5209620998462173E-2</v>
      </c>
      <c r="I166" s="123">
        <v>1.8999391799768135E-2</v>
      </c>
      <c r="J166" s="123">
        <v>1.6000578044938943E-2</v>
      </c>
      <c r="K166" s="123">
        <v>2.6889826856114251E-2</v>
      </c>
      <c r="L166" s="123">
        <v>2.9884018755739629E-2</v>
      </c>
      <c r="M166" s="123">
        <v>3.5106051882738715E-2</v>
      </c>
      <c r="N166" s="123">
        <v>3.3356731544733551E-2</v>
      </c>
      <c r="O166" s="123">
        <v>2.6429128058412302E-2</v>
      </c>
      <c r="P166" s="123">
        <v>2.2556616706812711E-2</v>
      </c>
      <c r="Q166" s="123">
        <v>1.9308283992036074E-2</v>
      </c>
      <c r="R166" s="123">
        <v>1.897618945515922E-2</v>
      </c>
      <c r="S166" s="123">
        <v>1.8170254115390243E-2</v>
      </c>
      <c r="T166" s="123">
        <v>1.7657110146924088E-2</v>
      </c>
      <c r="U166" s="123">
        <v>1.7427416305571073E-2</v>
      </c>
      <c r="V166" s="123">
        <v>1.8306397487970975E-2</v>
      </c>
      <c r="W166" s="123">
        <v>3.3911676661734218E-2</v>
      </c>
      <c r="DA166" s="130" t="s">
        <v>3238</v>
      </c>
    </row>
    <row r="167" spans="1:105" ht="12" customHeight="1" x14ac:dyDescent="0.25">
      <c r="A167" s="97" t="s">
        <v>124</v>
      </c>
      <c r="B167" s="99">
        <v>2.0548635566558167</v>
      </c>
      <c r="C167" s="99">
        <v>2.0757234150385213</v>
      </c>
      <c r="D167" s="99">
        <v>2.1189661703600722</v>
      </c>
      <c r="E167" s="99">
        <v>2.3011133463846307</v>
      </c>
      <c r="F167" s="99">
        <v>2.3810080966849427</v>
      </c>
      <c r="G167" s="99">
        <v>2.7246163264277619</v>
      </c>
      <c r="H167" s="99">
        <v>2.8661047291524357</v>
      </c>
      <c r="I167" s="99">
        <v>2.575011319862325</v>
      </c>
      <c r="J167" s="99">
        <v>2.6696349061132745</v>
      </c>
      <c r="K167" s="99">
        <v>2.7836716485577417</v>
      </c>
      <c r="L167" s="99">
        <v>2.9483301231514938</v>
      </c>
      <c r="M167" s="99">
        <v>3.1659693063923453</v>
      </c>
      <c r="N167" s="99">
        <v>3.2198930153051828</v>
      </c>
      <c r="O167" s="99">
        <v>2.9267685058971651</v>
      </c>
      <c r="P167" s="99">
        <v>2.8586849887458681</v>
      </c>
      <c r="Q167" s="99">
        <v>2.6016966194759199</v>
      </c>
      <c r="R167" s="99">
        <v>2.6642569995043544</v>
      </c>
      <c r="S167" s="99">
        <v>2.5409333827889813</v>
      </c>
      <c r="T167" s="99">
        <v>2.380228186143809</v>
      </c>
      <c r="U167" s="99">
        <v>2.1124518193252939</v>
      </c>
      <c r="V167" s="99">
        <v>1.8845068494513568</v>
      </c>
      <c r="W167" s="99">
        <v>3.334162761846335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2.816893535671706</v>
      </c>
      <c r="C175" s="123">
        <v>2.7748901517372522</v>
      </c>
      <c r="D175" s="123">
        <v>2.6903809510801149</v>
      </c>
      <c r="E175" s="123">
        <v>2.5498193391443151</v>
      </c>
      <c r="F175" s="123">
        <v>2.0487473378998375</v>
      </c>
      <c r="G175" s="123">
        <v>1.8776476648959086</v>
      </c>
      <c r="H175" s="123">
        <v>1.49766460574203</v>
      </c>
      <c r="I175" s="123">
        <v>0.92342974812004897</v>
      </c>
      <c r="J175" s="123">
        <v>0.87802799101181139</v>
      </c>
      <c r="K175" s="123">
        <v>1.0816487307494449</v>
      </c>
      <c r="L175" s="123">
        <v>1.2437319026749212</v>
      </c>
      <c r="M175" s="123">
        <v>1.5037680128923412</v>
      </c>
      <c r="N175" s="123">
        <v>1.5493215403718121</v>
      </c>
      <c r="O175" s="123">
        <v>1.2821146693709062</v>
      </c>
      <c r="P175" s="123">
        <v>1.1992103395627383</v>
      </c>
      <c r="Q175" s="123">
        <v>1.0919923428095735</v>
      </c>
      <c r="R175" s="123">
        <v>1.1943127240216667</v>
      </c>
      <c r="S175" s="123">
        <v>1.2910341260302722</v>
      </c>
      <c r="T175" s="123">
        <v>1.2481961058090185</v>
      </c>
      <c r="U175" s="123">
        <v>1.3729166890704445</v>
      </c>
      <c r="V175" s="123">
        <v>1.1568612611642919</v>
      </c>
      <c r="W175" s="123">
        <v>0.96624487533374859</v>
      </c>
      <c r="DA175" s="130" t="s">
        <v>3247</v>
      </c>
    </row>
    <row r="176" spans="1:105" ht="12" customHeight="1" x14ac:dyDescent="0.25">
      <c r="A176" s="97" t="s">
        <v>50</v>
      </c>
      <c r="B176" s="99">
        <v>2.9903001144750259</v>
      </c>
      <c r="C176" s="99">
        <v>2.9466868502297334</v>
      </c>
      <c r="D176" s="99">
        <v>2.936571176359994</v>
      </c>
      <c r="E176" s="99">
        <v>3.0003453848083756</v>
      </c>
      <c r="F176" s="99">
        <v>2.8850852922753876</v>
      </c>
      <c r="G176" s="99">
        <v>3.1390698451074637</v>
      </c>
      <c r="H176" s="99">
        <v>3.3844946800523719</v>
      </c>
      <c r="I176" s="99">
        <v>2.8575917357093483</v>
      </c>
      <c r="J176" s="99">
        <v>3.0500363749273207</v>
      </c>
      <c r="K176" s="99">
        <v>3.0263177239171348</v>
      </c>
      <c r="L176" s="99">
        <v>2.9823458973550903</v>
      </c>
      <c r="M176" s="99">
        <v>3.222393390571288</v>
      </c>
      <c r="N176" s="99">
        <v>3.2271960026511284</v>
      </c>
      <c r="O176" s="99">
        <v>2.6707198694822809</v>
      </c>
      <c r="P176" s="99">
        <v>2.4523248320668438</v>
      </c>
      <c r="Q176" s="99">
        <v>1.977557461293233</v>
      </c>
      <c r="R176" s="99">
        <v>2.0987327091612507</v>
      </c>
      <c r="S176" s="99">
        <v>2.2549704394025145</v>
      </c>
      <c r="T176" s="99">
        <v>2.1463321826622557</v>
      </c>
      <c r="U176" s="99">
        <v>2.450352407962328</v>
      </c>
      <c r="V176" s="99">
        <v>2.2796148415813859</v>
      </c>
      <c r="W176" s="99">
        <v>2.0830024713611324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0.81941324744653754</v>
      </c>
      <c r="D3" s="117">
        <f t="shared" si="0"/>
        <v>1.7915027119667577</v>
      </c>
      <c r="E3" s="117">
        <f t="shared" si="0"/>
        <v>1.6139369128875631</v>
      </c>
      <c r="F3" s="117">
        <f t="shared" si="0"/>
        <v>1.273919077958372</v>
      </c>
      <c r="G3" s="117">
        <f t="shared" si="0"/>
        <v>2.0390379617150347</v>
      </c>
      <c r="H3" s="117">
        <f t="shared" si="0"/>
        <v>3.6973267277620394</v>
      </c>
      <c r="I3" s="117">
        <f t="shared" si="0"/>
        <v>2.0743889515973386</v>
      </c>
      <c r="J3" s="117">
        <f t="shared" si="0"/>
        <v>2.3795029076110183</v>
      </c>
      <c r="K3" s="117">
        <f t="shared" si="0"/>
        <v>1.2014275093899138</v>
      </c>
      <c r="L3" s="117">
        <f t="shared" si="0"/>
        <v>2.777187845436619</v>
      </c>
      <c r="M3" s="117">
        <f t="shared" si="0"/>
        <v>1.8398414502319869</v>
      </c>
      <c r="N3" s="117">
        <f t="shared" si="0"/>
        <v>1.3028265492290618</v>
      </c>
      <c r="O3" s="117">
        <f t="shared" si="0"/>
        <v>1.1411476818059949</v>
      </c>
      <c r="P3" s="117">
        <f t="shared" si="0"/>
        <v>4.7635745307670285E-2</v>
      </c>
      <c r="Q3" s="117">
        <f t="shared" si="0"/>
        <v>0</v>
      </c>
      <c r="R3" s="117">
        <f t="shared" ref="R3:V3" si="1">R4+R7+R9+R19</f>
        <v>0.42476872084182687</v>
      </c>
      <c r="S3" s="117">
        <f t="shared" si="1"/>
        <v>1.4654858990763922</v>
      </c>
      <c r="T3" s="117">
        <f t="shared" si="1"/>
        <v>1.0828103134258293</v>
      </c>
      <c r="U3" s="117">
        <f t="shared" si="1"/>
        <v>0</v>
      </c>
      <c r="V3" s="117">
        <f t="shared" si="1"/>
        <v>0</v>
      </c>
      <c r="W3" s="117">
        <f t="shared" ref="W3" si="2">W4+W7+W9+W19</f>
        <v>0.66877587474202893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0.71382580881579238</v>
      </c>
      <c r="D4" s="122">
        <f t="shared" si="3"/>
        <v>1.5893731360116763</v>
      </c>
      <c r="E4" s="122">
        <f t="shared" si="3"/>
        <v>1.4432491755920516</v>
      </c>
      <c r="F4" s="122">
        <f t="shared" si="3"/>
        <v>1.1165465398873577</v>
      </c>
      <c r="G4" s="122">
        <f t="shared" si="3"/>
        <v>1.8270412768000235</v>
      </c>
      <c r="H4" s="122">
        <f t="shared" si="3"/>
        <v>3.3052684131181653</v>
      </c>
      <c r="I4" s="122">
        <f t="shared" si="3"/>
        <v>1.8312862450291689</v>
      </c>
      <c r="J4" s="122">
        <f t="shared" si="3"/>
        <v>2.0835256150282695</v>
      </c>
      <c r="K4" s="122">
        <f t="shared" si="3"/>
        <v>1.0371105861295895</v>
      </c>
      <c r="L4" s="122">
        <f t="shared" si="3"/>
        <v>2.4173558338123504</v>
      </c>
      <c r="M4" s="122">
        <f t="shared" si="3"/>
        <v>1.5794245681523897</v>
      </c>
      <c r="N4" s="122">
        <f t="shared" si="3"/>
        <v>1.1400623224065314</v>
      </c>
      <c r="O4" s="122">
        <f t="shared" si="3"/>
        <v>1.0241413575764544</v>
      </c>
      <c r="P4" s="122">
        <f t="shared" si="3"/>
        <v>4.2057025950646108E-2</v>
      </c>
      <c r="Q4" s="122">
        <f t="shared" si="3"/>
        <v>0</v>
      </c>
      <c r="R4" s="122">
        <f t="shared" ref="R4:V4" si="4">SUM(R5:R6)</f>
        <v>0.37482692621186292</v>
      </c>
      <c r="S4" s="122">
        <f t="shared" si="4"/>
        <v>1.2968050929468089</v>
      </c>
      <c r="T4" s="122">
        <f t="shared" si="4"/>
        <v>0.94980267299944598</v>
      </c>
      <c r="U4" s="122">
        <f t="shared" si="4"/>
        <v>0</v>
      </c>
      <c r="V4" s="122">
        <f t="shared" si="4"/>
        <v>0</v>
      </c>
      <c r="W4" s="122">
        <f t="shared" ref="W4" si="5">SUM(W5:W6)</f>
        <v>0.54853053288262432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0.71002471148330015</v>
      </c>
      <c r="D5" s="98">
        <v>1.5810205032340867</v>
      </c>
      <c r="E5" s="98">
        <v>1.4357557796010274</v>
      </c>
      <c r="F5" s="98">
        <v>1.1107935814583034</v>
      </c>
      <c r="G5" s="98">
        <v>1.8176965546262422</v>
      </c>
      <c r="H5" s="98">
        <v>3.2883921499139541</v>
      </c>
      <c r="I5" s="98">
        <v>1.8220366009632625</v>
      </c>
      <c r="J5" s="98">
        <v>2.0730168058222302</v>
      </c>
      <c r="K5" s="98">
        <v>1.0319025093411518</v>
      </c>
      <c r="L5" s="98">
        <v>2.4053412186086973</v>
      </c>
      <c r="M5" s="98">
        <v>1.571574027159496</v>
      </c>
      <c r="N5" s="98">
        <v>1.1343955830686592</v>
      </c>
      <c r="O5" s="98">
        <v>1.019048800032575</v>
      </c>
      <c r="P5" s="98">
        <v>4.1849337764035044E-2</v>
      </c>
      <c r="Q5" s="98">
        <v>0</v>
      </c>
      <c r="R5" s="98">
        <v>0.37297375729326204</v>
      </c>
      <c r="S5" s="98">
        <v>1.2903011444494126</v>
      </c>
      <c r="T5" s="98">
        <v>0.94491245399636181</v>
      </c>
      <c r="U5" s="98">
        <v>0</v>
      </c>
      <c r="V5" s="98">
        <v>0</v>
      </c>
      <c r="W5" s="98">
        <v>0.54561987472801643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3.8010973324922354E-3</v>
      </c>
      <c r="D6" s="98">
        <v>8.3526327775896199E-3</v>
      </c>
      <c r="E6" s="98">
        <v>7.4933959910242305E-3</v>
      </c>
      <c r="F6" s="98">
        <v>5.7529584290543848E-3</v>
      </c>
      <c r="G6" s="98">
        <v>9.3447221737813224E-3</v>
      </c>
      <c r="H6" s="98">
        <v>1.6876263204211414E-2</v>
      </c>
      <c r="I6" s="98">
        <v>9.2496440659064465E-3</v>
      </c>
      <c r="J6" s="98">
        <v>1.0508809206039393E-2</v>
      </c>
      <c r="K6" s="98">
        <v>5.2080767884376987E-3</v>
      </c>
      <c r="L6" s="98">
        <v>1.2014615203652884E-2</v>
      </c>
      <c r="M6" s="98">
        <v>7.8505409928937911E-3</v>
      </c>
      <c r="N6" s="98">
        <v>5.6667393378722238E-3</v>
      </c>
      <c r="O6" s="98">
        <v>5.0925575438794651E-3</v>
      </c>
      <c r="P6" s="98">
        <v>2.0768818661106398E-4</v>
      </c>
      <c r="Q6" s="98">
        <v>0</v>
      </c>
      <c r="R6" s="98">
        <v>1.8531689186008702E-3</v>
      </c>
      <c r="S6" s="98">
        <v>6.5039484973963011E-3</v>
      </c>
      <c r="T6" s="98">
        <v>4.8902190030841279E-3</v>
      </c>
      <c r="U6" s="98">
        <v>0</v>
      </c>
      <c r="V6" s="98">
        <v>0</v>
      </c>
      <c r="W6" s="98">
        <v>2.9106581546078721E-3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1.8888274674764426E-5</v>
      </c>
      <c r="F7" s="122">
        <f t="shared" si="6"/>
        <v>3.2702281107102656E-5</v>
      </c>
      <c r="G7" s="122">
        <f t="shared" si="6"/>
        <v>8.5677343626585872E-5</v>
      </c>
      <c r="H7" s="122">
        <f t="shared" si="6"/>
        <v>3.3649225397953833E-4</v>
      </c>
      <c r="I7" s="122">
        <f t="shared" si="6"/>
        <v>1.9368952055738573E-4</v>
      </c>
      <c r="J7" s="122">
        <f t="shared" si="6"/>
        <v>2.1146765218587994E-4</v>
      </c>
      <c r="K7" s="122">
        <f t="shared" si="6"/>
        <v>1.9844097389991829E-4</v>
      </c>
      <c r="L7" s="122">
        <f t="shared" si="6"/>
        <v>7.7949739244108254E-4</v>
      </c>
      <c r="M7" s="122">
        <f t="shared" si="6"/>
        <v>1.6895943036109376E-4</v>
      </c>
      <c r="N7" s="122">
        <f t="shared" si="6"/>
        <v>2.8355285900491083E-4</v>
      </c>
      <c r="O7" s="122">
        <f t="shared" si="6"/>
        <v>6.7103151727903527E-5</v>
      </c>
      <c r="P7" s="122">
        <f t="shared" si="6"/>
        <v>6.5782613834117948E-6</v>
      </c>
      <c r="Q7" s="122">
        <f t="shared" si="6"/>
        <v>0</v>
      </c>
      <c r="R7" s="122">
        <f t="shared" si="6"/>
        <v>2.7801940138488581E-5</v>
      </c>
      <c r="S7" s="122">
        <f t="shared" si="6"/>
        <v>6.9430529326078579E-5</v>
      </c>
      <c r="T7" s="122">
        <f t="shared" si="6"/>
        <v>5.1616827190735568E-5</v>
      </c>
      <c r="U7" s="122">
        <f t="shared" si="6"/>
        <v>0</v>
      </c>
      <c r="V7" s="122">
        <f t="shared" si="6"/>
        <v>0</v>
      </c>
      <c r="W7" s="122">
        <f t="shared" si="6"/>
        <v>2.9039354246119937E-5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1.8888274674764426E-5</v>
      </c>
      <c r="F8" s="98">
        <v>3.2702281107102656E-5</v>
      </c>
      <c r="G8" s="98">
        <v>8.5677343626585872E-5</v>
      </c>
      <c r="H8" s="98">
        <v>3.3649225397953833E-4</v>
      </c>
      <c r="I8" s="98">
        <v>1.9368952055738573E-4</v>
      </c>
      <c r="J8" s="98">
        <v>2.1146765218587994E-4</v>
      </c>
      <c r="K8" s="98">
        <v>1.9844097389991829E-4</v>
      </c>
      <c r="L8" s="98">
        <v>7.7949739244108254E-4</v>
      </c>
      <c r="M8" s="98">
        <v>1.6895943036109376E-4</v>
      </c>
      <c r="N8" s="98">
        <v>2.8355285900491083E-4</v>
      </c>
      <c r="O8" s="98">
        <v>6.7103151727903527E-5</v>
      </c>
      <c r="P8" s="98">
        <v>6.5782613834117948E-6</v>
      </c>
      <c r="Q8" s="98">
        <v>0</v>
      </c>
      <c r="R8" s="98">
        <v>2.7801940138488581E-5</v>
      </c>
      <c r="S8" s="98">
        <v>6.9430529326078579E-5</v>
      </c>
      <c r="T8" s="98">
        <v>5.1616827190735568E-5</v>
      </c>
      <c r="U8" s="98">
        <v>0</v>
      </c>
      <c r="V8" s="98">
        <v>0</v>
      </c>
      <c r="W8" s="98">
        <v>2.9039354246119937E-5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3.8818432128054019E-2</v>
      </c>
      <c r="D9" s="122">
        <v>8.2021570242951841E-2</v>
      </c>
      <c r="E9" s="122">
        <v>7.2883879507519456E-2</v>
      </c>
      <c r="F9" s="122">
        <v>7.0917769582664728E-2</v>
      </c>
      <c r="G9" s="122">
        <v>9.9034059681813863E-2</v>
      </c>
      <c r="H9" s="122">
        <v>0.19108099287721761</v>
      </c>
      <c r="I9" s="122">
        <v>0.11422109259724939</v>
      </c>
      <c r="J9" s="122">
        <v>0.13741444655361701</v>
      </c>
      <c r="K9" s="122">
        <v>7.2098578099568489E-2</v>
      </c>
      <c r="L9" s="122">
        <v>0.1698803935125337</v>
      </c>
      <c r="M9" s="122">
        <v>0.12408842203175038</v>
      </c>
      <c r="N9" s="122">
        <v>8.1350152589372324E-2</v>
      </c>
      <c r="O9" s="122">
        <v>6.1895126720202594E-2</v>
      </c>
      <c r="P9" s="122">
        <v>2.9869299896706277E-3</v>
      </c>
      <c r="Q9" s="122">
        <v>0</v>
      </c>
      <c r="R9" s="122">
        <v>2.7742737944924125E-2</v>
      </c>
      <c r="S9" s="122">
        <v>9.6007214296696175E-2</v>
      </c>
      <c r="T9" s="122">
        <v>7.088980898220483E-2</v>
      </c>
      <c r="U9" s="122">
        <v>0</v>
      </c>
      <c r="V9" s="122">
        <v>0</v>
      </c>
      <c r="W9" s="122">
        <v>7.6176165444484217E-2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3.5170066623811523E-2</v>
      </c>
      <c r="D10" s="98">
        <v>7.5502615942253354E-2</v>
      </c>
      <c r="E10" s="98">
        <v>5.3993745517380912E-2</v>
      </c>
      <c r="F10" s="98">
        <v>1.9166993040187534E-2</v>
      </c>
      <c r="G10" s="98">
        <v>4.9566699067056068E-2</v>
      </c>
      <c r="H10" s="98">
        <v>0.1020421372174477</v>
      </c>
      <c r="I10" s="98">
        <v>9.3449949235920773E-2</v>
      </c>
      <c r="J10" s="98">
        <v>9.5614607067150539E-2</v>
      </c>
      <c r="K10" s="98">
        <v>5.9891559779499462E-2</v>
      </c>
      <c r="L10" s="98">
        <v>0.10562781859176953</v>
      </c>
      <c r="M10" s="98">
        <v>4.3719930246458559E-2</v>
      </c>
      <c r="N10" s="98">
        <v>4.8655397301052297E-2</v>
      </c>
      <c r="O10" s="98">
        <v>3.9069696332805222E-2</v>
      </c>
      <c r="P10" s="98">
        <v>2.9869299896706277E-3</v>
      </c>
      <c r="Q10" s="98">
        <v>0</v>
      </c>
      <c r="R10" s="98">
        <v>2.0604477825368443E-2</v>
      </c>
      <c r="S10" s="98">
        <v>7.8161629524748089E-2</v>
      </c>
      <c r="T10" s="98">
        <v>3.262739459013661E-2</v>
      </c>
      <c r="U10" s="98">
        <v>0</v>
      </c>
      <c r="V10" s="98">
        <v>0</v>
      </c>
      <c r="W10" s="98">
        <v>3.2384707680010394E-2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1.3838876352555482E-4</v>
      </c>
      <c r="D11" s="98">
        <v>2.3513255820774902E-4</v>
      </c>
      <c r="E11" s="98">
        <v>2.5472702134515975E-4</v>
      </c>
      <c r="F11" s="98">
        <v>1.5813239349161799E-4</v>
      </c>
      <c r="G11" s="98">
        <v>3.6620496608190498E-4</v>
      </c>
      <c r="H11" s="98">
        <v>5.8560199520189945E-4</v>
      </c>
      <c r="I11" s="98">
        <v>1.7609740251606386E-4</v>
      </c>
      <c r="J11" s="98">
        <v>1.2167314643956054E-4</v>
      </c>
      <c r="K11" s="98">
        <v>3.8406854983231292E-4</v>
      </c>
      <c r="L11" s="98">
        <v>1.1431693144936842E-3</v>
      </c>
      <c r="M11" s="98">
        <v>1.2012262843256419E-3</v>
      </c>
      <c r="N11" s="98">
        <v>2.0851493219675637E-4</v>
      </c>
      <c r="O11" s="98">
        <v>1.2206611143609122E-4</v>
      </c>
      <c r="P11" s="98">
        <v>0</v>
      </c>
      <c r="Q11" s="98">
        <v>0</v>
      </c>
      <c r="R11" s="98">
        <v>5.3279018934071971E-5</v>
      </c>
      <c r="S11" s="98">
        <v>2.7064250223053296E-4</v>
      </c>
      <c r="T11" s="98">
        <v>4.1394413801763131E-4</v>
      </c>
      <c r="U11" s="98">
        <v>0</v>
      </c>
      <c r="V11" s="98">
        <v>0</v>
      </c>
      <c r="W11" s="98">
        <v>3.8505802458447836E-4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3.5099767407169445E-3</v>
      </c>
      <c r="D15" s="101">
        <v>6.2838217424907384E-3</v>
      </c>
      <c r="E15" s="101">
        <v>1.8635406968793379E-2</v>
      </c>
      <c r="F15" s="101">
        <v>5.1592644148985574E-2</v>
      </c>
      <c r="G15" s="101">
        <v>4.9101155648675891E-2</v>
      </c>
      <c r="H15" s="101">
        <v>8.8453253664568007E-2</v>
      </c>
      <c r="I15" s="101">
        <v>2.059504595881255E-2</v>
      </c>
      <c r="J15" s="101">
        <v>4.1678166340026898E-2</v>
      </c>
      <c r="K15" s="101">
        <v>1.1822949770236709E-2</v>
      </c>
      <c r="L15" s="101">
        <v>6.3109405606270499E-2</v>
      </c>
      <c r="M15" s="101">
        <v>7.9167265500966186E-2</v>
      </c>
      <c r="N15" s="101">
        <v>3.2486240356123269E-2</v>
      </c>
      <c r="O15" s="101">
        <v>2.2703364275961278E-2</v>
      </c>
      <c r="P15" s="101">
        <v>0</v>
      </c>
      <c r="Q15" s="101">
        <v>0</v>
      </c>
      <c r="R15" s="101">
        <v>7.0849811006216097E-3</v>
      </c>
      <c r="S15" s="101">
        <v>1.7574942269717543E-2</v>
      </c>
      <c r="T15" s="101">
        <v>3.7848470254050588E-2</v>
      </c>
      <c r="U15" s="101">
        <v>0</v>
      </c>
      <c r="V15" s="101">
        <v>0</v>
      </c>
      <c r="W15" s="101">
        <v>4.3406399739889343E-2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6.6769006502691117E-2</v>
      </c>
      <c r="D19" s="122">
        <v>0.12010800571212955</v>
      </c>
      <c r="E19" s="122">
        <v>9.7784969513317221E-2</v>
      </c>
      <c r="F19" s="122">
        <v>8.6422066207242465E-2</v>
      </c>
      <c r="G19" s="122">
        <v>0.11287694788957071</v>
      </c>
      <c r="H19" s="122">
        <v>0.20064082951267692</v>
      </c>
      <c r="I19" s="122">
        <v>0.12868792445036295</v>
      </c>
      <c r="J19" s="122">
        <v>0.15835137837694591</v>
      </c>
      <c r="K19" s="122">
        <v>9.2019904186855878E-2</v>
      </c>
      <c r="L19" s="122">
        <v>0.18917212071929385</v>
      </c>
      <c r="M19" s="122">
        <v>0.13615950061748569</v>
      </c>
      <c r="N19" s="122">
        <v>8.1130521374153386E-2</v>
      </c>
      <c r="O19" s="122">
        <v>5.5044094357610082E-2</v>
      </c>
      <c r="P19" s="122">
        <v>2.5852111059701307E-3</v>
      </c>
      <c r="Q19" s="122">
        <v>0</v>
      </c>
      <c r="R19" s="122">
        <v>2.2171254744901371E-2</v>
      </c>
      <c r="S19" s="122">
        <v>7.2604161303560968E-2</v>
      </c>
      <c r="T19" s="122">
        <v>6.2066214616987921E-2</v>
      </c>
      <c r="U19" s="122">
        <v>0</v>
      </c>
      <c r="V19" s="122">
        <v>0</v>
      </c>
      <c r="W19" s="122">
        <v>4.4040137060674195E-2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1.5425055642695094E-3</v>
      </c>
      <c r="D20" s="98">
        <v>6.112240943317063E-3</v>
      </c>
      <c r="E20" s="98">
        <v>6.1134883780446974E-3</v>
      </c>
      <c r="F20" s="98">
        <v>3.7034887429463073E-3</v>
      </c>
      <c r="G20" s="98">
        <v>5.0849149004364288E-3</v>
      </c>
      <c r="H20" s="98">
        <v>1.0071531956835007E-2</v>
      </c>
      <c r="I20" s="98">
        <v>5.2725988351469731E-3</v>
      </c>
      <c r="J20" s="98">
        <v>1.2832927128752156E-2</v>
      </c>
      <c r="K20" s="98">
        <v>6.4193146073166099E-3</v>
      </c>
      <c r="L20" s="98">
        <v>1.6298303522133614E-2</v>
      </c>
      <c r="M20" s="98">
        <v>1.1039376033663853E-2</v>
      </c>
      <c r="N20" s="98">
        <v>7.3379230682469338E-3</v>
      </c>
      <c r="O20" s="98">
        <v>6.3806511323090849E-3</v>
      </c>
      <c r="P20" s="98">
        <v>4.9644322713263188E-4</v>
      </c>
      <c r="Q20" s="98">
        <v>0</v>
      </c>
      <c r="R20" s="98">
        <v>1.8991708662669316E-3</v>
      </c>
      <c r="S20" s="98">
        <v>9.0961406063079387E-3</v>
      </c>
      <c r="T20" s="98">
        <v>8.0081537208625212E-3</v>
      </c>
      <c r="U20" s="98">
        <v>0</v>
      </c>
      <c r="V20" s="98">
        <v>0</v>
      </c>
      <c r="W20" s="98">
        <v>7.209288314363323E-3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6.2027861790467695E-2</v>
      </c>
      <c r="D21" s="98">
        <v>0.10313399791027648</v>
      </c>
      <c r="E21" s="98">
        <v>7.0048807179416875E-2</v>
      </c>
      <c r="F21" s="98">
        <v>4.2793189506009313E-2</v>
      </c>
      <c r="G21" s="98">
        <v>6.489860125846611E-2</v>
      </c>
      <c r="H21" s="98">
        <v>6.1811691126803153E-2</v>
      </c>
      <c r="I21" s="98">
        <v>1.1977508078664802E-2</v>
      </c>
      <c r="J21" s="98">
        <v>3.2863985889422749E-2</v>
      </c>
      <c r="K21" s="98">
        <v>7.1577449589195971E-2</v>
      </c>
      <c r="L21" s="98">
        <v>0.15183675069880367</v>
      </c>
      <c r="M21" s="98">
        <v>9.7616085061666844E-2</v>
      </c>
      <c r="N21" s="98">
        <v>4.0278976198601261E-2</v>
      </c>
      <c r="O21" s="98">
        <v>2.2565399931796112E-2</v>
      </c>
      <c r="P21" s="98">
        <v>9.727809302268294E-4</v>
      </c>
      <c r="Q21" s="98">
        <v>0</v>
      </c>
      <c r="R21" s="98">
        <v>1.5466427299812629E-2</v>
      </c>
      <c r="S21" s="98">
        <v>5.4990455401321685E-2</v>
      </c>
      <c r="T21" s="98">
        <v>4.0845561240189537E-2</v>
      </c>
      <c r="U21" s="98">
        <v>0</v>
      </c>
      <c r="V21" s="98">
        <v>0</v>
      </c>
      <c r="W21" s="98">
        <v>7.0347856190819073E-3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3.1986391479539187E-3</v>
      </c>
      <c r="D22" s="33">
        <v>1.0861766858536005E-2</v>
      </c>
      <c r="E22" s="33">
        <v>2.1622673955855654E-2</v>
      </c>
      <c r="F22" s="33">
        <v>3.9925387958286838E-2</v>
      </c>
      <c r="G22" s="33">
        <v>4.2893431730668174E-2</v>
      </c>
      <c r="H22" s="33">
        <v>0.12875760642903875</v>
      </c>
      <c r="I22" s="33">
        <v>0.11143781753655119</v>
      </c>
      <c r="J22" s="33">
        <v>0.11265446535877101</v>
      </c>
      <c r="K22" s="33">
        <v>1.4023139990343297E-2</v>
      </c>
      <c r="L22" s="33">
        <v>2.1037066498356582E-2</v>
      </c>
      <c r="M22" s="33">
        <v>2.7504039522155001E-2</v>
      </c>
      <c r="N22" s="33">
        <v>3.3513622107305199E-2</v>
      </c>
      <c r="O22" s="33">
        <v>2.6098043293504885E-2</v>
      </c>
      <c r="P22" s="33">
        <v>1.1159869486106692E-3</v>
      </c>
      <c r="Q22" s="33">
        <v>0</v>
      </c>
      <c r="R22" s="33">
        <v>4.8056565788218136E-3</v>
      </c>
      <c r="S22" s="33">
        <v>8.5175652959313449E-3</v>
      </c>
      <c r="T22" s="33">
        <v>1.3212499655935864E-2</v>
      </c>
      <c r="U22" s="33">
        <v>0</v>
      </c>
      <c r="V22" s="33">
        <v>0</v>
      </c>
      <c r="W22" s="33">
        <v>2.9796063127228968E-2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0.11389838655362933</v>
      </c>
      <c r="D24" s="117">
        <f t="shared" si="7"/>
        <v>6.9915185539518004E-2</v>
      </c>
      <c r="E24" s="117">
        <f t="shared" si="7"/>
        <v>5.1589493643599132E-2</v>
      </c>
      <c r="F24" s="117">
        <f t="shared" si="7"/>
        <v>5.0398129159980086E-3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0.12099566262573164</v>
      </c>
      <c r="K24" s="117">
        <f t="shared" si="7"/>
        <v>0.12219654297732216</v>
      </c>
      <c r="L24" s="117">
        <f t="shared" si="7"/>
        <v>0.15050143729935583</v>
      </c>
      <c r="M24" s="117">
        <f t="shared" si="7"/>
        <v>0.13166348029633185</v>
      </c>
      <c r="N24" s="117">
        <f t="shared" si="7"/>
        <v>0.16724246025264991</v>
      </c>
      <c r="O24" s="117">
        <f t="shared" si="7"/>
        <v>0.11098308243105325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0.10011232802864534</v>
      </c>
      <c r="D25" s="122">
        <f t="shared" si="10"/>
        <v>6.2827387787382963E-2</v>
      </c>
      <c r="E25" s="122">
        <f t="shared" si="10"/>
        <v>4.6480895876608454E-2</v>
      </c>
      <c r="F25" s="122">
        <f t="shared" si="10"/>
        <v>4.4588113952609837E-3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0.10281640261461746</v>
      </c>
      <c r="K25" s="122">
        <f t="shared" si="10"/>
        <v>0.10338877664428626</v>
      </c>
      <c r="L25" s="122">
        <f t="shared" si="10"/>
        <v>0.1306638647001086</v>
      </c>
      <c r="M25" s="122">
        <f t="shared" si="10"/>
        <v>0.11399689895973925</v>
      </c>
      <c r="N25" s="122">
        <f t="shared" si="10"/>
        <v>0.14812607973246295</v>
      </c>
      <c r="O25" s="122">
        <f t="shared" si="10"/>
        <v>9.9806048329594832E-2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9.8876148364714991E-2</v>
      </c>
      <c r="D26" s="98">
        <v>6.2059311102404695E-2</v>
      </c>
      <c r="E26" s="98">
        <v>4.591775085783055E-2</v>
      </c>
      <c r="F26" s="98">
        <v>4.4050571765587862E-3</v>
      </c>
      <c r="G26" s="98">
        <v>0</v>
      </c>
      <c r="H26" s="98">
        <v>0</v>
      </c>
      <c r="I26" s="98">
        <v>0</v>
      </c>
      <c r="J26" s="98">
        <v>0.10159025127036236</v>
      </c>
      <c r="K26" s="98">
        <v>0.10215700702558357</v>
      </c>
      <c r="L26" s="98">
        <v>0.12911680182313248</v>
      </c>
      <c r="M26" s="98">
        <v>0.11263136409503528</v>
      </c>
      <c r="N26" s="98">
        <v>0.14631397093578929</v>
      </c>
      <c r="O26" s="98">
        <v>9.8546284257642974E-2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1.2361796639303398E-3</v>
      </c>
      <c r="D27" s="98">
        <v>7.6807668497826706E-4</v>
      </c>
      <c r="E27" s="98">
        <v>5.6314501877790114E-4</v>
      </c>
      <c r="F27" s="98">
        <v>5.3754218702197086E-5</v>
      </c>
      <c r="G27" s="98">
        <v>0</v>
      </c>
      <c r="H27" s="98">
        <v>0</v>
      </c>
      <c r="I27" s="98">
        <v>0</v>
      </c>
      <c r="J27" s="98">
        <v>1.2261513442550929E-3</v>
      </c>
      <c r="K27" s="98">
        <v>1.2317696187026943E-3</v>
      </c>
      <c r="L27" s="98">
        <v>1.5470628769761058E-3</v>
      </c>
      <c r="M27" s="98">
        <v>1.3655348647039565E-3</v>
      </c>
      <c r="N27" s="98">
        <v>1.8121087966736426E-3</v>
      </c>
      <c r="O27" s="98">
        <v>1.2597640719518553E-3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1.1969867104861129E-5</v>
      </c>
      <c r="K28" s="122">
        <f t="shared" si="13"/>
        <v>1.9080862874992148E-5</v>
      </c>
      <c r="L28" s="122">
        <f t="shared" si="13"/>
        <v>4.4798700715004751E-5</v>
      </c>
      <c r="M28" s="122">
        <f t="shared" si="13"/>
        <v>1.055996439756836E-5</v>
      </c>
      <c r="N28" s="122">
        <f t="shared" si="13"/>
        <v>3.1505873222767868E-5</v>
      </c>
      <c r="O28" s="122">
        <f t="shared" si="13"/>
        <v>4.7930822662788235E-6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1.1969867104861129E-5</v>
      </c>
      <c r="K29" s="98">
        <v>1.9080862874992148E-5</v>
      </c>
      <c r="L29" s="98">
        <v>4.4798700715004751E-5</v>
      </c>
      <c r="M29" s="98">
        <v>1.055996439756836E-5</v>
      </c>
      <c r="N29" s="98">
        <v>3.1505873222767868E-5</v>
      </c>
      <c r="O29" s="98">
        <v>4.7930822662788235E-6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5.6095733340741864E-3</v>
      </c>
      <c r="D30" s="122">
        <v>2.6007141555335037E-3</v>
      </c>
      <c r="E30" s="122">
        <v>1.9945154562290776E-3</v>
      </c>
      <c r="F30" s="122">
        <v>2.706854362486127E-4</v>
      </c>
      <c r="G30" s="122">
        <v>0</v>
      </c>
      <c r="H30" s="122">
        <v>0</v>
      </c>
      <c r="I30" s="122">
        <v>0</v>
      </c>
      <c r="J30" s="122">
        <v>8.7914882123494228E-3</v>
      </c>
      <c r="K30" s="122">
        <v>9.2607341876847719E-3</v>
      </c>
      <c r="L30" s="122">
        <v>8.8860962807223338E-3</v>
      </c>
      <c r="M30" s="122">
        <v>8.2435955679469371E-3</v>
      </c>
      <c r="N30" s="122">
        <v>9.4631166466393832E-3</v>
      </c>
      <c r="O30" s="122">
        <v>5.5762649098852254E-3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2.3064793920925808E-4</v>
      </c>
      <c r="D31" s="98">
        <v>9.4053023283099612E-5</v>
      </c>
      <c r="E31" s="98">
        <v>5.0945404269031948E-5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2.5604569988820858E-4</v>
      </c>
      <c r="L31" s="98">
        <v>1.3449050758749224E-4</v>
      </c>
      <c r="M31" s="98">
        <v>1.4132073933242846E-4</v>
      </c>
      <c r="N31" s="98">
        <v>6.9504977398918789E-5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5.3789253948649286E-3</v>
      </c>
      <c r="D35" s="101">
        <v>2.5066611322504041E-3</v>
      </c>
      <c r="E35" s="101">
        <v>1.9435700519600458E-3</v>
      </c>
      <c r="F35" s="101">
        <v>2.706854362486127E-4</v>
      </c>
      <c r="G35" s="101">
        <v>0</v>
      </c>
      <c r="H35" s="101">
        <v>0</v>
      </c>
      <c r="I35" s="101">
        <v>0</v>
      </c>
      <c r="J35" s="101">
        <v>8.7914882123494228E-3</v>
      </c>
      <c r="K35" s="101">
        <v>9.0046884877965638E-3</v>
      </c>
      <c r="L35" s="101">
        <v>8.7516057731348417E-3</v>
      </c>
      <c r="M35" s="101">
        <v>8.1022748286145082E-3</v>
      </c>
      <c r="N35" s="101">
        <v>9.3936116692404648E-3</v>
      </c>
      <c r="O35" s="101">
        <v>5.5762649098852254E-3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8.1764851909097973E-3</v>
      </c>
      <c r="D39" s="122">
        <v>4.4870835966015314E-3</v>
      </c>
      <c r="E39" s="122">
        <v>3.1140823107616011E-3</v>
      </c>
      <c r="F39" s="122">
        <v>3.103160844884124E-4</v>
      </c>
      <c r="G39" s="122">
        <v>0</v>
      </c>
      <c r="H39" s="122">
        <v>0</v>
      </c>
      <c r="I39" s="122">
        <v>0</v>
      </c>
      <c r="J39" s="122">
        <v>9.3758019316599085E-3</v>
      </c>
      <c r="K39" s="122">
        <v>9.5279512824761239E-3</v>
      </c>
      <c r="L39" s="122">
        <v>1.0906677617809894E-2</v>
      </c>
      <c r="M39" s="122">
        <v>9.4124258042481059E-3</v>
      </c>
      <c r="N39" s="122">
        <v>9.6217580003248281E-3</v>
      </c>
      <c r="O39" s="122">
        <v>5.5959761093069132E-3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7.761846782841697E-3</v>
      </c>
      <c r="D40" s="98">
        <v>4.069323332811685E-3</v>
      </c>
      <c r="E40" s="98">
        <v>2.391910489053259E-3</v>
      </c>
      <c r="F40" s="98">
        <v>1.3207774538891764E-4</v>
      </c>
      <c r="G40" s="98">
        <v>0</v>
      </c>
      <c r="H40" s="98">
        <v>0</v>
      </c>
      <c r="I40" s="98">
        <v>0</v>
      </c>
      <c r="J40" s="98">
        <v>2.090034190336096E-3</v>
      </c>
      <c r="K40" s="98">
        <v>7.9770049240971419E-3</v>
      </c>
      <c r="L40" s="98">
        <v>9.5740127717601556E-3</v>
      </c>
      <c r="M40" s="98">
        <v>7.3730481242486367E-3</v>
      </c>
      <c r="N40" s="98">
        <v>5.2773995790074872E-3</v>
      </c>
      <c r="O40" s="98">
        <v>2.6162782529618677E-3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4.1463840806810063E-4</v>
      </c>
      <c r="D41" s="33">
        <v>4.1776026378984645E-4</v>
      </c>
      <c r="E41" s="33">
        <v>7.2217182170834218E-4</v>
      </c>
      <c r="F41" s="33">
        <v>1.7823833909949479E-4</v>
      </c>
      <c r="G41" s="33">
        <v>0</v>
      </c>
      <c r="H41" s="33">
        <v>0</v>
      </c>
      <c r="I41" s="33">
        <v>0</v>
      </c>
      <c r="J41" s="33">
        <v>7.2857677413238116E-3</v>
      </c>
      <c r="K41" s="33">
        <v>1.550946358378982E-3</v>
      </c>
      <c r="L41" s="33">
        <v>1.3326648460497382E-3</v>
      </c>
      <c r="M41" s="33">
        <v>2.0393776799994688E-3</v>
      </c>
      <c r="N41" s="33">
        <v>4.3443584213173408E-3</v>
      </c>
      <c r="O41" s="33">
        <v>2.9796978563450456E-3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0.39609065573752406</v>
      </c>
      <c r="H43" s="117">
        <f t="shared" si="14"/>
        <v>0.14668962372156319</v>
      </c>
      <c r="I43" s="117">
        <f t="shared" si="14"/>
        <v>0.10160758566441008</v>
      </c>
      <c r="J43" s="117">
        <f t="shared" si="14"/>
        <v>0.39410792557447855</v>
      </c>
      <c r="K43" s="117">
        <f t="shared" si="14"/>
        <v>0.36191653484605302</v>
      </c>
      <c r="L43" s="117">
        <f t="shared" si="14"/>
        <v>0.90964035655304687</v>
      </c>
      <c r="M43" s="117">
        <f t="shared" si="14"/>
        <v>0.49264432026907673</v>
      </c>
      <c r="N43" s="117">
        <f t="shared" si="14"/>
        <v>0.46796452255711957</v>
      </c>
      <c r="O43" s="117">
        <f t="shared" si="14"/>
        <v>0.32879356510636376</v>
      </c>
      <c r="P43" s="117">
        <f t="shared" si="14"/>
        <v>0.60696085344170314</v>
      </c>
      <c r="Q43" s="117">
        <f t="shared" si="14"/>
        <v>0.39527624656704979</v>
      </c>
      <c r="R43" s="117">
        <f t="shared" ref="R43:V43" si="15">R44+R47+R49+R58</f>
        <v>1.2410638225028039</v>
      </c>
      <c r="S43" s="117">
        <f t="shared" si="15"/>
        <v>1.080012955437178</v>
      </c>
      <c r="T43" s="117">
        <f t="shared" si="15"/>
        <v>1.030191435135255</v>
      </c>
      <c r="U43" s="117">
        <f t="shared" si="15"/>
        <v>0.43299582387140068</v>
      </c>
      <c r="V43" s="117">
        <f t="shared" si="15"/>
        <v>0.32473193406208062</v>
      </c>
      <c r="W43" s="117">
        <f t="shared" ref="W43" si="16">W44+W47+W49+W58</f>
        <v>0.54061199367608381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0.36332057801564116</v>
      </c>
      <c r="H44" s="122">
        <f t="shared" si="17"/>
        <v>0.13111762172134456</v>
      </c>
      <c r="I44" s="122">
        <f t="shared" si="17"/>
        <v>8.78663860190248E-2</v>
      </c>
      <c r="J44" s="122">
        <f t="shared" si="17"/>
        <v>0.34275079837163613</v>
      </c>
      <c r="K44" s="122">
        <f t="shared" si="17"/>
        <v>0.31125208416840494</v>
      </c>
      <c r="L44" s="122">
        <f t="shared" si="17"/>
        <v>0.8008875119350487</v>
      </c>
      <c r="M44" s="122">
        <f t="shared" si="17"/>
        <v>0.42499460808809719</v>
      </c>
      <c r="N44" s="122">
        <f t="shared" si="17"/>
        <v>0.41857857876484561</v>
      </c>
      <c r="O44" s="122">
        <f t="shared" si="17"/>
        <v>0.29518182388124009</v>
      </c>
      <c r="P44" s="122">
        <f t="shared" si="17"/>
        <v>0.53882330181759175</v>
      </c>
      <c r="Q44" s="122">
        <f t="shared" si="17"/>
        <v>0.34656147196157117</v>
      </c>
      <c r="R44" s="122">
        <f t="shared" ref="R44:V44" si="18">SUM(R45:R46)</f>
        <v>1.099613965052529</v>
      </c>
      <c r="S44" s="122">
        <f t="shared" si="18"/>
        <v>0.96151203452698408</v>
      </c>
      <c r="T44" s="122">
        <f t="shared" si="18"/>
        <v>0.90565828480928456</v>
      </c>
      <c r="U44" s="122">
        <f t="shared" si="18"/>
        <v>0.37662879043200514</v>
      </c>
      <c r="V44" s="122">
        <f t="shared" si="18"/>
        <v>0.28094392810086694</v>
      </c>
      <c r="W44" s="122">
        <f t="shared" ref="W44" si="19">SUM(W45:W46)</f>
        <v>0.45087325399418876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0.35921777092518409</v>
      </c>
      <c r="H45" s="98">
        <v>0.12963584403561262</v>
      </c>
      <c r="I45" s="98">
        <v>8.6881584665968487E-2</v>
      </c>
      <c r="J45" s="98">
        <v>0.33890390923104163</v>
      </c>
      <c r="K45" s="98">
        <v>0.30776207432743125</v>
      </c>
      <c r="L45" s="98">
        <v>0.79196278522540209</v>
      </c>
      <c r="M45" s="98">
        <v>0.42020257027512081</v>
      </c>
      <c r="N45" s="98">
        <v>0.41375734930535185</v>
      </c>
      <c r="O45" s="98">
        <v>0.29167273231899649</v>
      </c>
      <c r="P45" s="98">
        <v>0.53223624075073794</v>
      </c>
      <c r="Q45" s="98">
        <v>0.34224850548713115</v>
      </c>
      <c r="R45" s="98">
        <v>1.0859337407094583</v>
      </c>
      <c r="S45" s="98">
        <v>0.9495667756260735</v>
      </c>
      <c r="T45" s="98">
        <v>0.89433177300470235</v>
      </c>
      <c r="U45" s="98">
        <v>0.37189850104577604</v>
      </c>
      <c r="V45" s="98">
        <v>0.27744397002619547</v>
      </c>
      <c r="W45" s="98">
        <v>0.44530214756937198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4.1028070904570689E-3</v>
      </c>
      <c r="H46" s="98">
        <v>1.4817776857319466E-3</v>
      </c>
      <c r="I46" s="98">
        <v>9.8480135305631681E-4</v>
      </c>
      <c r="J46" s="98">
        <v>3.846889140594481E-3</v>
      </c>
      <c r="K46" s="98">
        <v>3.4900098409736883E-3</v>
      </c>
      <c r="L46" s="98">
        <v>8.9247267096465594E-3</v>
      </c>
      <c r="M46" s="98">
        <v>4.7920378129764031E-3</v>
      </c>
      <c r="N46" s="98">
        <v>4.8212294594937701E-3</v>
      </c>
      <c r="O46" s="98">
        <v>3.5090915622436273E-3</v>
      </c>
      <c r="P46" s="98">
        <v>6.5870610668537968E-3</v>
      </c>
      <c r="Q46" s="98">
        <v>4.3129664744400286E-3</v>
      </c>
      <c r="R46" s="98">
        <v>1.3680224343070787E-2</v>
      </c>
      <c r="S46" s="98">
        <v>1.1945258900910555E-2</v>
      </c>
      <c r="T46" s="98">
        <v>1.1326511804582226E-2</v>
      </c>
      <c r="U46" s="98">
        <v>4.730289386229115E-3</v>
      </c>
      <c r="V46" s="98">
        <v>3.4999580746714501E-3</v>
      </c>
      <c r="W46" s="98">
        <v>5.57110642481678E-3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1.007968748548069E-5</v>
      </c>
      <c r="H47" s="122">
        <f t="shared" si="20"/>
        <v>1.495521128797948E-5</v>
      </c>
      <c r="I47" s="122">
        <f t="shared" si="20"/>
        <v>1.3206103674367209E-5</v>
      </c>
      <c r="J47" s="122">
        <f t="shared" si="20"/>
        <v>3.9899557016203756E-5</v>
      </c>
      <c r="K47" s="122">
        <f t="shared" si="20"/>
        <v>6.1058761199974862E-5</v>
      </c>
      <c r="L47" s="122">
        <f t="shared" si="20"/>
        <v>2.239935035750238E-4</v>
      </c>
      <c r="M47" s="122">
        <f t="shared" si="20"/>
        <v>4.5759845722796224E-5</v>
      </c>
      <c r="N47" s="122">
        <f t="shared" si="20"/>
        <v>7.5614095734642881E-5</v>
      </c>
      <c r="O47" s="122">
        <f t="shared" si="20"/>
        <v>1.9172329065115294E-5</v>
      </c>
      <c r="P47" s="122">
        <f t="shared" si="20"/>
        <v>7.893913660094152E-5</v>
      </c>
      <c r="Q47" s="122">
        <f t="shared" si="20"/>
        <v>3.0383389772771049E-5</v>
      </c>
      <c r="R47" s="122">
        <f t="shared" si="20"/>
        <v>7.9434114681395943E-5</v>
      </c>
      <c r="S47" s="122">
        <f t="shared" si="20"/>
        <v>5.1159337398163163E-5</v>
      </c>
      <c r="T47" s="122">
        <f t="shared" si="20"/>
        <v>5.1616827190735568E-5</v>
      </c>
      <c r="U47" s="122">
        <f t="shared" si="20"/>
        <v>1.3673369430506969E-5</v>
      </c>
      <c r="V47" s="122">
        <f t="shared" si="20"/>
        <v>1.2667901956611847E-5</v>
      </c>
      <c r="W47" s="122">
        <f t="shared" si="20"/>
        <v>1.9359569497413294E-5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1.007968748548069E-5</v>
      </c>
      <c r="H48" s="98">
        <v>1.495521128797948E-5</v>
      </c>
      <c r="I48" s="98">
        <v>1.3206103674367209E-5</v>
      </c>
      <c r="J48" s="98">
        <v>3.9899557016203756E-5</v>
      </c>
      <c r="K48" s="98">
        <v>6.1058761199974862E-5</v>
      </c>
      <c r="L48" s="98">
        <v>2.239935035750238E-4</v>
      </c>
      <c r="M48" s="98">
        <v>4.5759845722796224E-5</v>
      </c>
      <c r="N48" s="98">
        <v>7.5614095734642881E-5</v>
      </c>
      <c r="O48" s="98">
        <v>1.9172329065115294E-5</v>
      </c>
      <c r="P48" s="98">
        <v>7.893913660094152E-5</v>
      </c>
      <c r="Q48" s="98">
        <v>3.0383389772771049E-5</v>
      </c>
      <c r="R48" s="98">
        <v>7.9434114681395943E-5</v>
      </c>
      <c r="S48" s="98">
        <v>5.1159337398163163E-5</v>
      </c>
      <c r="T48" s="98">
        <v>5.1616827190735568E-5</v>
      </c>
      <c r="U48" s="98">
        <v>1.3673369430506969E-5</v>
      </c>
      <c r="V48" s="98">
        <v>1.2667901956611847E-5</v>
      </c>
      <c r="W48" s="98">
        <v>1.9359569497413294E-5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1.9150195892848214E-2</v>
      </c>
      <c r="H49" s="122">
        <v>7.7379137778727375E-3</v>
      </c>
      <c r="I49" s="122">
        <v>5.517503710254063E-3</v>
      </c>
      <c r="J49" s="122">
        <v>2.2976947903920741E-2</v>
      </c>
      <c r="K49" s="122">
        <v>2.1595590757956772E-2</v>
      </c>
      <c r="L49" s="122">
        <v>5.465800227651333E-2</v>
      </c>
      <c r="M49" s="122">
        <v>3.2260141943683707E-2</v>
      </c>
      <c r="N49" s="122">
        <v>2.7104131368175584E-2</v>
      </c>
      <c r="O49" s="122">
        <v>1.7052235538081415E-2</v>
      </c>
      <c r="P49" s="122">
        <v>3.6220559582520767E-2</v>
      </c>
      <c r="Q49" s="122">
        <v>2.4364545078671293E-2</v>
      </c>
      <c r="R49" s="122">
        <v>7.7607492163845992E-2</v>
      </c>
      <c r="S49" s="122">
        <v>6.6781806000182284E-2</v>
      </c>
      <c r="T49" s="122">
        <v>6.6096840663728645E-2</v>
      </c>
      <c r="U49" s="122">
        <v>2.9056810049475051E-2</v>
      </c>
      <c r="V49" s="122">
        <v>2.4349156052249885E-2</v>
      </c>
      <c r="W49" s="122">
        <v>5.6979928377639322E-2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1.8718537381651062E-2</v>
      </c>
      <c r="H50" s="98">
        <v>7.414855875518581E-3</v>
      </c>
      <c r="I50" s="98">
        <v>5.2507285035336936E-3</v>
      </c>
      <c r="J50" s="98">
        <v>2.2000115880326361E-2</v>
      </c>
      <c r="K50" s="98">
        <v>2.0564519557064037E-2</v>
      </c>
      <c r="L50" s="98">
        <v>5.3027268281519262E-2</v>
      </c>
      <c r="M50" s="98">
        <v>3.1023153420231108E-2</v>
      </c>
      <c r="N50" s="98">
        <v>2.5864696495150802E-2</v>
      </c>
      <c r="O50" s="98">
        <v>1.6369427589932203E-2</v>
      </c>
      <c r="P50" s="98">
        <v>3.4028506300894948E-2</v>
      </c>
      <c r="Q50" s="98">
        <v>2.245197366679105E-2</v>
      </c>
      <c r="R50" s="98">
        <v>7.372615469133155E-2</v>
      </c>
      <c r="S50" s="98">
        <v>6.360855253481662E-2</v>
      </c>
      <c r="T50" s="98">
        <v>6.2760837676592782E-2</v>
      </c>
      <c r="U50" s="98">
        <v>2.7570999220738173E-2</v>
      </c>
      <c r="V50" s="98">
        <v>2.342747958541078E-2</v>
      </c>
      <c r="W50" s="98">
        <v>5.4582241534864483E-2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4.3165851119715071E-4</v>
      </c>
      <c r="H54" s="101">
        <v>3.2305790235415637E-4</v>
      </c>
      <c r="I54" s="101">
        <v>2.6677520672036979E-4</v>
      </c>
      <c r="J54" s="101">
        <v>9.7683202359438032E-4</v>
      </c>
      <c r="K54" s="101">
        <v>1.0310712008927362E-3</v>
      </c>
      <c r="L54" s="101">
        <v>1.6307339949940701E-3</v>
      </c>
      <c r="M54" s="101">
        <v>1.2369885234525967E-3</v>
      </c>
      <c r="N54" s="101">
        <v>1.2394348730247835E-3</v>
      </c>
      <c r="O54" s="101">
        <v>6.8280794814921128E-4</v>
      </c>
      <c r="P54" s="101">
        <v>2.1920532816258175E-3</v>
      </c>
      <c r="Q54" s="101">
        <v>1.9125714118802444E-3</v>
      </c>
      <c r="R54" s="101">
        <v>3.8813374725144476E-3</v>
      </c>
      <c r="S54" s="101">
        <v>3.173253465365667E-3</v>
      </c>
      <c r="T54" s="101">
        <v>3.3360029871358689E-3</v>
      </c>
      <c r="U54" s="101">
        <v>1.4858108287368773E-3</v>
      </c>
      <c r="V54" s="101">
        <v>9.216764668391051E-4</v>
      </c>
      <c r="W54" s="101">
        <v>2.3976868427748399E-3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1.3609802141549209E-2</v>
      </c>
      <c r="H58" s="122">
        <v>7.819133011057907E-3</v>
      </c>
      <c r="I58" s="122">
        <v>8.2104898314568631E-3</v>
      </c>
      <c r="J58" s="122">
        <v>2.8340279741905436E-2</v>
      </c>
      <c r="K58" s="122">
        <v>2.9007801158491331E-2</v>
      </c>
      <c r="L58" s="122">
        <v>5.3870848837909872E-2</v>
      </c>
      <c r="M58" s="122">
        <v>3.5343810391573041E-2</v>
      </c>
      <c r="N58" s="122">
        <v>2.2206198328363753E-2</v>
      </c>
      <c r="O58" s="122">
        <v>1.6540333357977135E-2</v>
      </c>
      <c r="P58" s="122">
        <v>3.1838052904989644E-2</v>
      </c>
      <c r="Q58" s="122">
        <v>2.4319846137034518E-2</v>
      </c>
      <c r="R58" s="122">
        <v>6.3762931171747556E-2</v>
      </c>
      <c r="S58" s="122">
        <v>5.1667955572613444E-2</v>
      </c>
      <c r="T58" s="122">
        <v>5.8384692835051204E-2</v>
      </c>
      <c r="U58" s="122">
        <v>2.7296550020489946E-2</v>
      </c>
      <c r="V58" s="122">
        <v>1.942618200700718E-2</v>
      </c>
      <c r="W58" s="122">
        <v>3.2739451734758396E-2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8.2030670494481778E-3</v>
      </c>
      <c r="H59" s="98">
        <v>2.5261482963699882E-3</v>
      </c>
      <c r="I59" s="98">
        <v>8.0296143544121578E-4</v>
      </c>
      <c r="J59" s="98">
        <v>6.4142428599969848E-3</v>
      </c>
      <c r="K59" s="98">
        <v>2.4290339318421925E-2</v>
      </c>
      <c r="L59" s="98">
        <v>4.7302714953807591E-2</v>
      </c>
      <c r="M59" s="98">
        <v>2.7572127881304798E-2</v>
      </c>
      <c r="N59" s="98">
        <v>1.2106975504781882E-2</v>
      </c>
      <c r="O59" s="98">
        <v>7.6526138899134632E-3</v>
      </c>
      <c r="P59" s="98">
        <v>1.519970203479421E-2</v>
      </c>
      <c r="Q59" s="98">
        <v>1.9740806690910974E-2</v>
      </c>
      <c r="R59" s="98">
        <v>4.8639247232514206E-2</v>
      </c>
      <c r="S59" s="98">
        <v>4.471941546277472E-2</v>
      </c>
      <c r="T59" s="98">
        <v>4.4102166798528984E-2</v>
      </c>
      <c r="U59" s="98">
        <v>1.3198647876585434E-2</v>
      </c>
      <c r="V59" s="98">
        <v>4.1691477643362078E-3</v>
      </c>
      <c r="W59" s="98">
        <v>6.2829764689510161E-3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5.406735092101031E-3</v>
      </c>
      <c r="H60" s="33">
        <v>5.2929847146879197E-3</v>
      </c>
      <c r="I60" s="33">
        <v>7.4075283960156465E-3</v>
      </c>
      <c r="J60" s="33">
        <v>2.1926036881908452E-2</v>
      </c>
      <c r="K60" s="33">
        <v>4.7174618400694038E-3</v>
      </c>
      <c r="L60" s="33">
        <v>6.5681338841022804E-3</v>
      </c>
      <c r="M60" s="33">
        <v>7.7716825102682454E-3</v>
      </c>
      <c r="N60" s="33">
        <v>1.0099222823581871E-2</v>
      </c>
      <c r="O60" s="33">
        <v>8.8877194680636717E-3</v>
      </c>
      <c r="P60" s="33">
        <v>1.6638350870195433E-2</v>
      </c>
      <c r="Q60" s="33">
        <v>4.5790394461235452E-3</v>
      </c>
      <c r="R60" s="33">
        <v>1.5123683939233357E-2</v>
      </c>
      <c r="S60" s="33">
        <v>6.948540109838728E-3</v>
      </c>
      <c r="T60" s="33">
        <v>1.428252603652222E-2</v>
      </c>
      <c r="U60" s="33">
        <v>1.4097902143904512E-2</v>
      </c>
      <c r="V60" s="33">
        <v>1.5257034242670971E-2</v>
      </c>
      <c r="W60" s="33">
        <v>2.6456475265807383E-2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2.2194783764649744</v>
      </c>
      <c r="D62" s="117">
        <f t="shared" si="21"/>
        <v>3.1151729265873431</v>
      </c>
      <c r="E62" s="117">
        <f t="shared" si="21"/>
        <v>3.7628693996520819</v>
      </c>
      <c r="F62" s="117">
        <f t="shared" si="21"/>
        <v>4.4225166241138885</v>
      </c>
      <c r="G62" s="117">
        <f t="shared" si="21"/>
        <v>4.9432367239836683</v>
      </c>
      <c r="H62" s="117">
        <f t="shared" si="21"/>
        <v>5.5273982874222449</v>
      </c>
      <c r="I62" s="117">
        <f t="shared" si="21"/>
        <v>4.3220613531887473</v>
      </c>
      <c r="J62" s="117">
        <f t="shared" si="21"/>
        <v>4.9538332420513074</v>
      </c>
      <c r="K62" s="117">
        <f t="shared" si="21"/>
        <v>3.1055363780748855</v>
      </c>
      <c r="L62" s="117">
        <f t="shared" si="21"/>
        <v>3.8657960886704674</v>
      </c>
      <c r="M62" s="117">
        <f t="shared" si="21"/>
        <v>1.8244680406346376</v>
      </c>
      <c r="N62" s="117">
        <f t="shared" si="21"/>
        <v>1.6820268432268672</v>
      </c>
      <c r="O62" s="117">
        <f t="shared" si="21"/>
        <v>2.6564147974008887</v>
      </c>
      <c r="P62" s="117">
        <f t="shared" si="21"/>
        <v>5.1283599608413448</v>
      </c>
      <c r="Q62" s="117">
        <f t="shared" si="21"/>
        <v>6.5561360224735292</v>
      </c>
      <c r="R62" s="117">
        <f t="shared" ref="R62:V62" si="22">R63+R66+R68+R77</f>
        <v>7.8416306135489338</v>
      </c>
      <c r="S62" s="117">
        <f t="shared" si="22"/>
        <v>5.4965547692254955</v>
      </c>
      <c r="T62" s="117">
        <f t="shared" si="22"/>
        <v>6.040192012623411</v>
      </c>
      <c r="U62" s="117">
        <f t="shared" si="22"/>
        <v>4.5020607360241724</v>
      </c>
      <c r="V62" s="117">
        <f t="shared" si="22"/>
        <v>4.8148585005893176</v>
      </c>
      <c r="W62" s="117">
        <f t="shared" ref="W62" si="23">W63+W66+W68+W77</f>
        <v>9.2723104037708293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1.9447274544492426</v>
      </c>
      <c r="D63" s="122">
        <f t="shared" si="24"/>
        <v>2.7555083130955014</v>
      </c>
      <c r="E63" s="122">
        <f t="shared" si="24"/>
        <v>3.3258324110771693</v>
      </c>
      <c r="F63" s="122">
        <f t="shared" si="24"/>
        <v>3.8848546837975442</v>
      </c>
      <c r="G63" s="122">
        <f t="shared" si="24"/>
        <v>4.4044312023918222</v>
      </c>
      <c r="H63" s="122">
        <f t="shared" si="24"/>
        <v>4.8728958983835344</v>
      </c>
      <c r="I63" s="122">
        <f t="shared" si="24"/>
        <v>3.7668214018305668</v>
      </c>
      <c r="J63" s="122">
        <f t="shared" si="24"/>
        <v>4.2718544766237105</v>
      </c>
      <c r="K63" s="122">
        <f t="shared" si="24"/>
        <v>2.6762801629974926</v>
      </c>
      <c r="L63" s="122">
        <f t="shared" si="24"/>
        <v>3.3476568521858519</v>
      </c>
      <c r="M63" s="122">
        <f t="shared" si="24"/>
        <v>1.5500907186059292</v>
      </c>
      <c r="N63" s="122">
        <f t="shared" si="24"/>
        <v>1.4610148770805278</v>
      </c>
      <c r="O63" s="122">
        <f t="shared" si="24"/>
        <v>2.351167609359575</v>
      </c>
      <c r="P63" s="122">
        <f t="shared" si="24"/>
        <v>4.4740870659738921</v>
      </c>
      <c r="Q63" s="122">
        <f t="shared" si="24"/>
        <v>5.7664533326248106</v>
      </c>
      <c r="R63" s="122">
        <f t="shared" ref="R63:V63" si="25">SUM(R64:R65)</f>
        <v>6.8892806070655617</v>
      </c>
      <c r="S63" s="122">
        <f t="shared" si="25"/>
        <v>4.852841180275921</v>
      </c>
      <c r="T63" s="122">
        <f t="shared" si="25"/>
        <v>5.2254144998672638</v>
      </c>
      <c r="U63" s="122">
        <f t="shared" si="25"/>
        <v>3.8375419217364728</v>
      </c>
      <c r="V63" s="122">
        <f t="shared" si="25"/>
        <v>4.0439090559599951</v>
      </c>
      <c r="W63" s="122">
        <f t="shared" ref="W63" si="26">SUM(W64:W65)</f>
        <v>7.5535267644715507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1.9206566004029182</v>
      </c>
      <c r="D64" s="98">
        <v>2.7215330263431463</v>
      </c>
      <c r="E64" s="98">
        <v>3.2849638007857784</v>
      </c>
      <c r="F64" s="98">
        <v>3.8370995962564334</v>
      </c>
      <c r="G64" s="98">
        <v>4.350282507693481</v>
      </c>
      <c r="H64" s="98">
        <v>4.812674370065416</v>
      </c>
      <c r="I64" s="98">
        <v>3.7204663511224814</v>
      </c>
      <c r="J64" s="98">
        <v>4.2190285277082715</v>
      </c>
      <c r="K64" s="98">
        <v>2.6431239971095302</v>
      </c>
      <c r="L64" s="98">
        <v>3.3063495836256074</v>
      </c>
      <c r="M64" s="98">
        <v>1.5307678676085694</v>
      </c>
      <c r="N64" s="98">
        <v>1.4425179196282947</v>
      </c>
      <c r="O64" s="98">
        <v>2.3207477380198225</v>
      </c>
      <c r="P64" s="98">
        <v>4.4152407056263279</v>
      </c>
      <c r="Q64" s="98">
        <v>5.68987398723156</v>
      </c>
      <c r="R64" s="98">
        <v>6.7979742120933322</v>
      </c>
      <c r="S64" s="98">
        <v>4.788632670416427</v>
      </c>
      <c r="T64" s="98">
        <v>5.1557726472401448</v>
      </c>
      <c r="U64" s="98">
        <v>3.7861267117056592</v>
      </c>
      <c r="V64" s="98">
        <v>3.9901154906747709</v>
      </c>
      <c r="W64" s="98">
        <v>7.453759967560992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2.4070854046324437E-2</v>
      </c>
      <c r="D65" s="98">
        <v>3.3975286752354852E-2</v>
      </c>
      <c r="E65" s="98">
        <v>4.0868610291391001E-2</v>
      </c>
      <c r="F65" s="98">
        <v>4.7755087541110665E-2</v>
      </c>
      <c r="G65" s="98">
        <v>5.4148694698341354E-2</v>
      </c>
      <c r="H65" s="98">
        <v>6.0221528318118119E-2</v>
      </c>
      <c r="I65" s="98">
        <v>4.635505070808537E-2</v>
      </c>
      <c r="J65" s="98">
        <v>5.2825948915438618E-2</v>
      </c>
      <c r="K65" s="98">
        <v>3.3156165887962594E-2</v>
      </c>
      <c r="L65" s="98">
        <v>4.130726856024447E-2</v>
      </c>
      <c r="M65" s="98">
        <v>1.9322850997359808E-2</v>
      </c>
      <c r="N65" s="98">
        <v>1.8496957452233107E-2</v>
      </c>
      <c r="O65" s="98">
        <v>3.041987133975246E-2</v>
      </c>
      <c r="P65" s="98">
        <v>5.884636034756386E-2</v>
      </c>
      <c r="Q65" s="98">
        <v>7.6579345393250661E-2</v>
      </c>
      <c r="R65" s="98">
        <v>9.1306394972229171E-2</v>
      </c>
      <c r="S65" s="98">
        <v>6.4208509859493876E-2</v>
      </c>
      <c r="T65" s="98">
        <v>6.9641852627119083E-2</v>
      </c>
      <c r="U65" s="98">
        <v>5.1415210030813632E-2</v>
      </c>
      <c r="V65" s="98">
        <v>5.3793565285224082E-2</v>
      </c>
      <c r="W65" s="98">
        <v>9.9766796910558259E-2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5.1942755355602168E-5</v>
      </c>
      <c r="F66" s="122">
        <f t="shared" si="27"/>
        <v>1.027785977651798E-4</v>
      </c>
      <c r="G66" s="122">
        <f t="shared" si="27"/>
        <v>1.9655390596687346E-4</v>
      </c>
      <c r="H66" s="122">
        <f t="shared" si="27"/>
        <v>5.159547894352922E-4</v>
      </c>
      <c r="I66" s="122">
        <f t="shared" si="27"/>
        <v>3.9618311023101625E-4</v>
      </c>
      <c r="J66" s="122">
        <f t="shared" si="27"/>
        <v>4.3889512717824143E-4</v>
      </c>
      <c r="K66" s="122">
        <f t="shared" si="27"/>
        <v>4.6175688157480991E-4</v>
      </c>
      <c r="L66" s="122">
        <f t="shared" si="27"/>
        <v>1.0751688171601139E-3</v>
      </c>
      <c r="M66" s="122">
        <f t="shared" si="27"/>
        <v>1.7247941849361656E-4</v>
      </c>
      <c r="N66" s="122">
        <f t="shared" si="27"/>
        <v>3.7807047867321439E-4</v>
      </c>
      <c r="O66" s="122">
        <f t="shared" si="27"/>
        <v>1.7734404385231649E-4</v>
      </c>
      <c r="P66" s="122">
        <f t="shared" si="27"/>
        <v>7.9596962739282725E-4</v>
      </c>
      <c r="Q66" s="122">
        <f t="shared" si="27"/>
        <v>5.0132593125072232E-4</v>
      </c>
      <c r="R66" s="122">
        <f t="shared" si="27"/>
        <v>5.0837833396093408E-4</v>
      </c>
      <c r="S66" s="122">
        <f t="shared" si="27"/>
        <v>2.923390708466466E-4</v>
      </c>
      <c r="T66" s="122">
        <f t="shared" si="27"/>
        <v>3.1400236541030799E-4</v>
      </c>
      <c r="U66" s="122">
        <f t="shared" si="27"/>
        <v>1.743354602389639E-4</v>
      </c>
      <c r="V66" s="122">
        <f t="shared" si="27"/>
        <v>2.077535920884343E-4</v>
      </c>
      <c r="W66" s="122">
        <f t="shared" si="27"/>
        <v>3.6783182045085254E-4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5.1942755355602168E-5</v>
      </c>
      <c r="F67" s="98">
        <v>1.027785977651798E-4</v>
      </c>
      <c r="G67" s="98">
        <v>1.9655390596687346E-4</v>
      </c>
      <c r="H67" s="98">
        <v>5.159547894352922E-4</v>
      </c>
      <c r="I67" s="98">
        <v>3.9618311023101625E-4</v>
      </c>
      <c r="J67" s="98">
        <v>4.3889512717824143E-4</v>
      </c>
      <c r="K67" s="98">
        <v>4.6175688157480991E-4</v>
      </c>
      <c r="L67" s="98">
        <v>1.0751688171601139E-3</v>
      </c>
      <c r="M67" s="98">
        <v>1.7247941849361656E-4</v>
      </c>
      <c r="N67" s="98">
        <v>3.7807047867321439E-4</v>
      </c>
      <c r="O67" s="98">
        <v>1.7734404385231649E-4</v>
      </c>
      <c r="P67" s="98">
        <v>7.9596962739282725E-4</v>
      </c>
      <c r="Q67" s="98">
        <v>5.0132593125072232E-4</v>
      </c>
      <c r="R67" s="98">
        <v>5.0837833396093408E-4</v>
      </c>
      <c r="S67" s="98">
        <v>2.923390708466466E-4</v>
      </c>
      <c r="T67" s="98">
        <v>3.1400236541030799E-4</v>
      </c>
      <c r="U67" s="98">
        <v>1.743354602389639E-4</v>
      </c>
      <c r="V67" s="98">
        <v>2.077535920884343E-4</v>
      </c>
      <c r="W67" s="98">
        <v>3.6783182045085254E-4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0.11337306121593854</v>
      </c>
      <c r="D68" s="122">
        <v>0.14703145882780236</v>
      </c>
      <c r="E68" s="122">
        <v>0.18161337821719198</v>
      </c>
      <c r="F68" s="122">
        <v>0.23974015190171089</v>
      </c>
      <c r="G68" s="122">
        <v>0.24377811838484431</v>
      </c>
      <c r="H68" s="122">
        <v>0.29974221529785033</v>
      </c>
      <c r="I68" s="122">
        <v>0.24422612751831996</v>
      </c>
      <c r="J68" s="122">
        <v>0.30125130929565946</v>
      </c>
      <c r="K68" s="122">
        <v>0.19669545958260759</v>
      </c>
      <c r="L68" s="122">
        <v>0.24666468833296173</v>
      </c>
      <c r="M68" s="122">
        <v>0.12656779906991594</v>
      </c>
      <c r="N68" s="122">
        <v>0.10203831046694876</v>
      </c>
      <c r="O68" s="122">
        <v>0.14293996564590494</v>
      </c>
      <c r="P68" s="122">
        <v>0.31472068498721245</v>
      </c>
      <c r="Q68" s="122">
        <v>0.41254383398689559</v>
      </c>
      <c r="R68" s="122">
        <v>0.49991657934224176</v>
      </c>
      <c r="S68" s="122">
        <v>0.34872834164923033</v>
      </c>
      <c r="T68" s="122">
        <v>0.39604938996439204</v>
      </c>
      <c r="U68" s="122">
        <v>0.30716029545120715</v>
      </c>
      <c r="V68" s="122">
        <v>0.36218353937825104</v>
      </c>
      <c r="W68" s="122">
        <v>0.97531990219806586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0.10411948617223023</v>
      </c>
      <c r="D69" s="98">
        <v>0.14088498838022945</v>
      </c>
      <c r="E69" s="98">
        <v>0.17456317312674868</v>
      </c>
      <c r="F69" s="98">
        <v>0.22755930727052331</v>
      </c>
      <c r="G69" s="98">
        <v>0.22910172900414119</v>
      </c>
      <c r="H69" s="98">
        <v>0.27034394618362212</v>
      </c>
      <c r="I69" s="98">
        <v>0.23110078734767775</v>
      </c>
      <c r="J69" s="98">
        <v>0.28653370680683748</v>
      </c>
      <c r="K69" s="98">
        <v>0.18349774821118056</v>
      </c>
      <c r="L69" s="98">
        <v>0.23530390816783639</v>
      </c>
      <c r="M69" s="98">
        <v>0.11661004145612255</v>
      </c>
      <c r="N69" s="98">
        <v>9.2775165626447748E-2</v>
      </c>
      <c r="O69" s="98">
        <v>0.13127532986502258</v>
      </c>
      <c r="P69" s="98">
        <v>0.28490876035710133</v>
      </c>
      <c r="Q69" s="98">
        <v>0.3910871734598641</v>
      </c>
      <c r="R69" s="98">
        <v>0.47810715925858915</v>
      </c>
      <c r="S69" s="98">
        <v>0.33072623064379048</v>
      </c>
      <c r="T69" s="98">
        <v>0.37348587885140033</v>
      </c>
      <c r="U69" s="98">
        <v>0.29087140636579545</v>
      </c>
      <c r="V69" s="98">
        <v>0.34705720206953866</v>
      </c>
      <c r="W69" s="98">
        <v>0.93315368530788767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9.2535750437083095E-3</v>
      </c>
      <c r="D73" s="101">
        <v>6.1464704475729087E-3</v>
      </c>
      <c r="E73" s="101">
        <v>7.0502050904433016E-3</v>
      </c>
      <c r="F73" s="101">
        <v>1.2180844631187569E-2</v>
      </c>
      <c r="G73" s="101">
        <v>1.4676389380703123E-2</v>
      </c>
      <c r="H73" s="101">
        <v>2.9398269114228225E-2</v>
      </c>
      <c r="I73" s="101">
        <v>1.3125340170642196E-2</v>
      </c>
      <c r="J73" s="101">
        <v>1.4717602488821997E-2</v>
      </c>
      <c r="K73" s="101">
        <v>1.3197711371427024E-2</v>
      </c>
      <c r="L73" s="101">
        <v>1.1360780165125355E-2</v>
      </c>
      <c r="M73" s="101">
        <v>9.9577576137934026E-3</v>
      </c>
      <c r="N73" s="101">
        <v>9.2631448405010117E-3</v>
      </c>
      <c r="O73" s="101">
        <v>1.1664635780882362E-2</v>
      </c>
      <c r="P73" s="101">
        <v>2.981192463011112E-2</v>
      </c>
      <c r="Q73" s="101">
        <v>2.1456660527031494E-2</v>
      </c>
      <c r="R73" s="101">
        <v>2.1809420083652612E-2</v>
      </c>
      <c r="S73" s="101">
        <v>1.8002111005439844E-2</v>
      </c>
      <c r="T73" s="101">
        <v>2.2563511112991697E-2</v>
      </c>
      <c r="U73" s="101">
        <v>1.6288889085411692E-2</v>
      </c>
      <c r="V73" s="101">
        <v>1.5126337308712373E-2</v>
      </c>
      <c r="W73" s="101">
        <v>4.2166216890178215E-2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0.16137786079979313</v>
      </c>
      <c r="D77" s="122">
        <v>0.21263315466403915</v>
      </c>
      <c r="E77" s="122">
        <v>0.25537166760236535</v>
      </c>
      <c r="F77" s="122">
        <v>0.29781900981686898</v>
      </c>
      <c r="G77" s="122">
        <v>0.29483084930103498</v>
      </c>
      <c r="H77" s="122">
        <v>0.35424421895142538</v>
      </c>
      <c r="I77" s="122">
        <v>0.31061764072963038</v>
      </c>
      <c r="J77" s="122">
        <v>0.38028856100475816</v>
      </c>
      <c r="K77" s="122">
        <v>0.23209899861321037</v>
      </c>
      <c r="L77" s="122">
        <v>0.27039937933449371</v>
      </c>
      <c r="M77" s="122">
        <v>0.14763704354029891</v>
      </c>
      <c r="N77" s="122">
        <v>0.11859558520071765</v>
      </c>
      <c r="O77" s="122">
        <v>0.16212987835155668</v>
      </c>
      <c r="P77" s="122">
        <v>0.33875624025284823</v>
      </c>
      <c r="Q77" s="122">
        <v>0.37663752993057181</v>
      </c>
      <c r="R77" s="122">
        <v>0.45192504880716988</v>
      </c>
      <c r="S77" s="122">
        <v>0.29469290822949723</v>
      </c>
      <c r="T77" s="122">
        <v>0.41841412042634502</v>
      </c>
      <c r="U77" s="122">
        <v>0.35718418337625352</v>
      </c>
      <c r="V77" s="122">
        <v>0.40855815165898285</v>
      </c>
      <c r="W77" s="122">
        <v>0.7430959052807623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0.15107113465638605</v>
      </c>
      <c r="D78" s="98">
        <v>0.20806763178119297</v>
      </c>
      <c r="E78" s="98">
        <v>0.25052886832737997</v>
      </c>
      <c r="F78" s="98">
        <v>0.29288774910178295</v>
      </c>
      <c r="G78" s="98">
        <v>0.28838782331628127</v>
      </c>
      <c r="H78" s="98">
        <v>0.33652422664573106</v>
      </c>
      <c r="I78" s="98">
        <v>0.29684223704581181</v>
      </c>
      <c r="J78" s="98">
        <v>0.36619816112766967</v>
      </c>
      <c r="K78" s="98">
        <v>0.22240558387334172</v>
      </c>
      <c r="L78" s="98">
        <v>0.26278415164278091</v>
      </c>
      <c r="M78" s="98">
        <v>0.14328269660192167</v>
      </c>
      <c r="N78" s="98">
        <v>0.11492826965025496</v>
      </c>
      <c r="O78" s="98">
        <v>0.15611910853789512</v>
      </c>
      <c r="P78" s="98">
        <v>0.31734958151131631</v>
      </c>
      <c r="Q78" s="98">
        <v>0.35885117836298447</v>
      </c>
      <c r="R78" s="98">
        <v>0.43906285031679387</v>
      </c>
      <c r="S78" s="98">
        <v>0.28924614936920429</v>
      </c>
      <c r="T78" s="98">
        <v>0.40566684963153365</v>
      </c>
      <c r="U78" s="98">
        <v>0.34748416907315888</v>
      </c>
      <c r="V78" s="98">
        <v>0.40022260124347481</v>
      </c>
      <c r="W78" s="98">
        <v>0.72240780904831947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1.0306726143407073E-2</v>
      </c>
      <c r="D79" s="33">
        <v>4.5655228828461788E-3</v>
      </c>
      <c r="E79" s="33">
        <v>4.8427992749853523E-3</v>
      </c>
      <c r="F79" s="33">
        <v>4.9312607150860232E-3</v>
      </c>
      <c r="G79" s="33">
        <v>6.4430259847537271E-3</v>
      </c>
      <c r="H79" s="33">
        <v>1.7719992305694342E-2</v>
      </c>
      <c r="I79" s="33">
        <v>1.3775403683818573E-2</v>
      </c>
      <c r="J79" s="33">
        <v>1.4090399877088501E-2</v>
      </c>
      <c r="K79" s="33">
        <v>9.6934147398686395E-3</v>
      </c>
      <c r="L79" s="33">
        <v>7.6152276917127882E-3</v>
      </c>
      <c r="M79" s="33">
        <v>4.3543469383772434E-3</v>
      </c>
      <c r="N79" s="33">
        <v>3.6673155504626906E-3</v>
      </c>
      <c r="O79" s="33">
        <v>6.0107698136615565E-3</v>
      </c>
      <c r="P79" s="33">
        <v>2.1406658741531928E-2</v>
      </c>
      <c r="Q79" s="33">
        <v>1.7786351567587323E-2</v>
      </c>
      <c r="R79" s="33">
        <v>1.2862198490376033E-2</v>
      </c>
      <c r="S79" s="33">
        <v>5.4467588602929379E-3</v>
      </c>
      <c r="T79" s="33">
        <v>1.2747270794811361E-2</v>
      </c>
      <c r="U79" s="33">
        <v>9.7000143030946499E-3</v>
      </c>
      <c r="V79" s="33">
        <v>8.3355504155080435E-3</v>
      </c>
      <c r="W79" s="33">
        <v>2.0688096232442818E-2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8.4607528515534707</v>
      </c>
      <c r="D81" s="117">
        <f t="shared" si="28"/>
        <v>8.3934788721196014</v>
      </c>
      <c r="E81" s="117">
        <f t="shared" si="28"/>
        <v>11.10425858750251</v>
      </c>
      <c r="F81" s="117">
        <f t="shared" si="28"/>
        <v>13.997542437174079</v>
      </c>
      <c r="G81" s="117">
        <f t="shared" si="28"/>
        <v>16.499580318167439</v>
      </c>
      <c r="H81" s="117">
        <f t="shared" si="28"/>
        <v>21.65637763170314</v>
      </c>
      <c r="I81" s="117">
        <f t="shared" si="28"/>
        <v>14.018278142473461</v>
      </c>
      <c r="J81" s="117">
        <f t="shared" si="28"/>
        <v>28.894089525263034</v>
      </c>
      <c r="K81" s="117">
        <f t="shared" si="28"/>
        <v>13.7439918458641</v>
      </c>
      <c r="L81" s="117">
        <f t="shared" si="28"/>
        <v>18.631296803618685</v>
      </c>
      <c r="M81" s="117">
        <f t="shared" si="28"/>
        <v>10.790350622400458</v>
      </c>
      <c r="N81" s="117">
        <f t="shared" si="28"/>
        <v>14.333719883008033</v>
      </c>
      <c r="O81" s="117">
        <f t="shared" si="28"/>
        <v>17.635722018864804</v>
      </c>
      <c r="P81" s="117">
        <f t="shared" si="28"/>
        <v>10.898823204667325</v>
      </c>
      <c r="Q81" s="117">
        <f t="shared" si="28"/>
        <v>7.2537631901965307</v>
      </c>
      <c r="R81" s="117">
        <f t="shared" ref="R81:V81" si="29">R82+R85+R87+R100</f>
        <v>3.9464457984581296</v>
      </c>
      <c r="S81" s="117">
        <f t="shared" si="29"/>
        <v>4.9720735071901787</v>
      </c>
      <c r="T81" s="117">
        <f t="shared" si="29"/>
        <v>8.8344275516463622</v>
      </c>
      <c r="U81" s="117">
        <f t="shared" si="29"/>
        <v>8.1128957783274718</v>
      </c>
      <c r="V81" s="117">
        <f t="shared" si="29"/>
        <v>6.1970741313104254</v>
      </c>
      <c r="W81" s="117">
        <f t="shared" ref="W81" si="30">W82+W85+W87+W100</f>
        <v>13.432083763220707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7.4938013166583533</v>
      </c>
      <c r="D82" s="122">
        <f t="shared" si="31"/>
        <v>7.5202282428007781</v>
      </c>
      <c r="E82" s="122">
        <f t="shared" si="31"/>
        <v>9.9958628896745996</v>
      </c>
      <c r="F82" s="122">
        <f t="shared" si="31"/>
        <v>12.452462062634758</v>
      </c>
      <c r="G82" s="122">
        <f t="shared" si="31"/>
        <v>14.940455851774725</v>
      </c>
      <c r="H82" s="122">
        <f t="shared" si="31"/>
        <v>19.353119422021567</v>
      </c>
      <c r="I82" s="122">
        <f t="shared" si="31"/>
        <v>12.421877576381803</v>
      </c>
      <c r="J82" s="122">
        <f t="shared" si="31"/>
        <v>25.372139532717082</v>
      </c>
      <c r="K82" s="122">
        <f t="shared" si="31"/>
        <v>12.034044195800947</v>
      </c>
      <c r="L82" s="122">
        <f t="shared" si="31"/>
        <v>16.183743807088167</v>
      </c>
      <c r="M82" s="122">
        <f t="shared" si="31"/>
        <v>9.2774686955468155</v>
      </c>
      <c r="N82" s="122">
        <f t="shared" si="31"/>
        <v>12.629462875002819</v>
      </c>
      <c r="O82" s="122">
        <f t="shared" si="31"/>
        <v>15.84941260808885</v>
      </c>
      <c r="P82" s="122">
        <f t="shared" si="31"/>
        <v>9.639131840163909</v>
      </c>
      <c r="Q82" s="122">
        <f t="shared" si="31"/>
        <v>6.4373242173091203</v>
      </c>
      <c r="R82" s="122">
        <f t="shared" ref="R82:V82" si="32">SUM(R83:R84)</f>
        <v>3.4932685904842327</v>
      </c>
      <c r="S82" s="122">
        <f t="shared" si="32"/>
        <v>4.3959586515116227</v>
      </c>
      <c r="T82" s="122">
        <f t="shared" si="32"/>
        <v>7.709252114952748</v>
      </c>
      <c r="U82" s="122">
        <f t="shared" si="32"/>
        <v>7.0416360057203056</v>
      </c>
      <c r="V82" s="122">
        <f t="shared" si="32"/>
        <v>5.3491558973292133</v>
      </c>
      <c r="W82" s="122">
        <f t="shared" ref="W82" si="33">SUM(W83:W84)</f>
        <v>10.984655098945893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7.4583709424197568</v>
      </c>
      <c r="D83" s="98">
        <v>7.4846761225204963</v>
      </c>
      <c r="E83" s="98">
        <v>9.94858739378747</v>
      </c>
      <c r="F83" s="98">
        <v>12.393306962767696</v>
      </c>
      <c r="G83" s="98">
        <v>14.869183104116193</v>
      </c>
      <c r="H83" s="98">
        <v>19.259929975116858</v>
      </c>
      <c r="I83" s="98">
        <v>12.362079261622132</v>
      </c>
      <c r="J83" s="98">
        <v>25.248945101726193</v>
      </c>
      <c r="K83" s="98">
        <v>11.975318255471525</v>
      </c>
      <c r="L83" s="98">
        <v>16.104886066047783</v>
      </c>
      <c r="M83" s="98">
        <v>9.2319436870337661</v>
      </c>
      <c r="N83" s="98">
        <v>12.567180821898747</v>
      </c>
      <c r="O83" s="98">
        <v>15.770999750022238</v>
      </c>
      <c r="P83" s="98">
        <v>9.591727285194569</v>
      </c>
      <c r="Q83" s="98">
        <v>6.4058337772524876</v>
      </c>
      <c r="R83" s="98">
        <v>3.4761778710483826</v>
      </c>
      <c r="S83" s="98">
        <v>4.3743285442970796</v>
      </c>
      <c r="T83" s="98">
        <v>7.6706759975765788</v>
      </c>
      <c r="U83" s="98">
        <v>7.0058843189564044</v>
      </c>
      <c r="V83" s="98">
        <v>5.3219961485858471</v>
      </c>
      <c r="W83" s="98">
        <v>10.928929010321271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3.5430374238596594E-2</v>
      </c>
      <c r="D84" s="98">
        <v>3.5552120280281478E-2</v>
      </c>
      <c r="E84" s="98">
        <v>4.7275495887129329E-2</v>
      </c>
      <c r="F84" s="98">
        <v>5.9155099867063257E-2</v>
      </c>
      <c r="G84" s="98">
        <v>7.1272747658532448E-2</v>
      </c>
      <c r="H84" s="98">
        <v>9.3189446904711051E-2</v>
      </c>
      <c r="I84" s="98">
        <v>5.9798314759671248E-2</v>
      </c>
      <c r="J84" s="98">
        <v>0.1231944309908875</v>
      </c>
      <c r="K84" s="98">
        <v>5.8725940329423076E-2</v>
      </c>
      <c r="L84" s="98">
        <v>7.8857741040383622E-2</v>
      </c>
      <c r="M84" s="98">
        <v>4.5525008513049192E-2</v>
      </c>
      <c r="N84" s="98">
        <v>6.228205310407172E-2</v>
      </c>
      <c r="O84" s="98">
        <v>7.8412858066611302E-2</v>
      </c>
      <c r="P84" s="98">
        <v>4.7404554969339742E-2</v>
      </c>
      <c r="Q84" s="98">
        <v>3.1490440056633068E-2</v>
      </c>
      <c r="R84" s="98">
        <v>1.7090719435850103E-2</v>
      </c>
      <c r="S84" s="98">
        <v>2.1630107214542813E-2</v>
      </c>
      <c r="T84" s="98">
        <v>3.8576117376169068E-2</v>
      </c>
      <c r="U84" s="98">
        <v>3.575168676390153E-2</v>
      </c>
      <c r="V84" s="98">
        <v>2.7159748743366293E-2</v>
      </c>
      <c r="W84" s="98">
        <v>5.572608862462157E-2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7.2889096299520954E-6</v>
      </c>
      <c r="E85" s="122">
        <f t="shared" si="34"/>
        <v>1.4166206006073319E-4</v>
      </c>
      <c r="F85" s="122">
        <f t="shared" si="34"/>
        <v>3.0833579329553936E-4</v>
      </c>
      <c r="G85" s="122">
        <f t="shared" si="34"/>
        <v>6.3502031158528343E-4</v>
      </c>
      <c r="H85" s="122">
        <f t="shared" si="34"/>
        <v>1.9366998617933431E-3</v>
      </c>
      <c r="I85" s="122">
        <f t="shared" si="34"/>
        <v>1.3162083328785983E-3</v>
      </c>
      <c r="J85" s="122">
        <f t="shared" si="34"/>
        <v>2.5216520034240775E-3</v>
      </c>
      <c r="K85" s="122">
        <f t="shared" si="34"/>
        <v>1.9386156680992021E-3</v>
      </c>
      <c r="L85" s="122">
        <f t="shared" si="34"/>
        <v>5.4833609675165812E-3</v>
      </c>
      <c r="M85" s="122">
        <f t="shared" si="34"/>
        <v>1.0207965584316081E-3</v>
      </c>
      <c r="N85" s="122">
        <f t="shared" si="34"/>
        <v>3.0560697026084833E-3</v>
      </c>
      <c r="O85" s="122">
        <f t="shared" si="34"/>
        <v>1.0832365921790142E-3</v>
      </c>
      <c r="P85" s="122">
        <f t="shared" si="34"/>
        <v>1.5261566409515365E-3</v>
      </c>
      <c r="Q85" s="122">
        <f t="shared" si="34"/>
        <v>4.911981346597987E-4</v>
      </c>
      <c r="R85" s="122">
        <f t="shared" si="34"/>
        <v>2.4227404977825764E-4</v>
      </c>
      <c r="S85" s="122">
        <f t="shared" si="34"/>
        <v>2.5579668699081577E-4</v>
      </c>
      <c r="T85" s="122">
        <f t="shared" si="34"/>
        <v>4.3874303112125234E-4</v>
      </c>
      <c r="U85" s="122">
        <f t="shared" si="34"/>
        <v>2.9055910039827316E-4</v>
      </c>
      <c r="V85" s="122">
        <f t="shared" si="34"/>
        <v>2.4829087834959225E-4</v>
      </c>
      <c r="W85" s="122">
        <f t="shared" si="34"/>
        <v>5.6142751542498544E-4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7.2889096299520954E-6</v>
      </c>
      <c r="E86" s="98">
        <v>1.4166206006073319E-4</v>
      </c>
      <c r="F86" s="98">
        <v>3.0833579329553936E-4</v>
      </c>
      <c r="G86" s="98">
        <v>6.3502031158528343E-4</v>
      </c>
      <c r="H86" s="98">
        <v>1.9366998617933431E-3</v>
      </c>
      <c r="I86" s="98">
        <v>1.3162083328785983E-3</v>
      </c>
      <c r="J86" s="98">
        <v>2.5216520034240775E-3</v>
      </c>
      <c r="K86" s="98">
        <v>1.9386156680992021E-3</v>
      </c>
      <c r="L86" s="98">
        <v>5.4833609675165812E-3</v>
      </c>
      <c r="M86" s="98">
        <v>1.0207965584316081E-3</v>
      </c>
      <c r="N86" s="98">
        <v>3.0560697026084833E-3</v>
      </c>
      <c r="O86" s="98">
        <v>1.0832365921790142E-3</v>
      </c>
      <c r="P86" s="98">
        <v>1.5261566409515365E-3</v>
      </c>
      <c r="Q86" s="98">
        <v>4.911981346597987E-4</v>
      </c>
      <c r="R86" s="98">
        <v>2.4227404977825764E-4</v>
      </c>
      <c r="S86" s="98">
        <v>2.5579668699081577E-4</v>
      </c>
      <c r="T86" s="98">
        <v>4.3874303112125234E-4</v>
      </c>
      <c r="U86" s="98">
        <v>2.9055910039827316E-4</v>
      </c>
      <c r="V86" s="98">
        <v>2.4829087834959225E-4</v>
      </c>
      <c r="W86" s="98">
        <v>5.6142751542498544E-4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0.39212454702579724</v>
      </c>
      <c r="D87" s="122">
        <v>0.3396995483176134</v>
      </c>
      <c r="E87" s="122">
        <v>0.4352040315948742</v>
      </c>
      <c r="F87" s="122">
        <v>0.71220444262107063</v>
      </c>
      <c r="G87" s="122">
        <v>0.74096336183926526</v>
      </c>
      <c r="H87" s="122">
        <v>1.1461659534047961</v>
      </c>
      <c r="I87" s="122">
        <v>0.72360890320543247</v>
      </c>
      <c r="J87" s="122">
        <v>1.619820284568914</v>
      </c>
      <c r="K87" s="122">
        <v>0.7776792103873259</v>
      </c>
      <c r="L87" s="122">
        <v>1.0994513254030958</v>
      </c>
      <c r="M87" s="122">
        <v>0.68501235826721896</v>
      </c>
      <c r="N87" s="122">
        <v>0.81174398425078209</v>
      </c>
      <c r="O87" s="122">
        <v>0.87810129024376904</v>
      </c>
      <c r="P87" s="122">
        <v>0.65318323222759367</v>
      </c>
      <c r="Q87" s="122">
        <v>0.44122670796909302</v>
      </c>
      <c r="R87" s="122">
        <v>0.24929876509025992</v>
      </c>
      <c r="S87" s="122">
        <v>0.31327490673017233</v>
      </c>
      <c r="T87" s="122">
        <v>0.58701691722663851</v>
      </c>
      <c r="U87" s="122">
        <v>0.54800732593104351</v>
      </c>
      <c r="V87" s="122">
        <v>0.45286407188053668</v>
      </c>
      <c r="W87" s="122">
        <v>1.4859501127599006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0.18238720548522816</v>
      </c>
      <c r="D88" s="98">
        <v>0.15547136157528507</v>
      </c>
      <c r="E88" s="98">
        <v>4.8153648320328271E-2</v>
      </c>
      <c r="F88" s="98">
        <v>1.1028081920439511E-2</v>
      </c>
      <c r="G88" s="98">
        <v>4.8441543773998182E-2</v>
      </c>
      <c r="H88" s="98">
        <v>9.4304861668560974E-2</v>
      </c>
      <c r="I88" s="98">
        <v>0.53433702341281952</v>
      </c>
      <c r="J88" s="98">
        <v>0.86387229403408605</v>
      </c>
      <c r="K88" s="98">
        <v>0.59771225399359096</v>
      </c>
      <c r="L88" s="98">
        <v>0.67732003019691001</v>
      </c>
      <c r="M88" s="98">
        <v>0.45933382285880897</v>
      </c>
      <c r="N88" s="98">
        <v>0.42215953888355784</v>
      </c>
      <c r="O88" s="98">
        <v>0.51923517192602497</v>
      </c>
      <c r="P88" s="98">
        <v>0.13550855901246658</v>
      </c>
      <c r="Q88" s="98">
        <v>0.13980342546002186</v>
      </c>
      <c r="R88" s="98">
        <v>7.6848305743236617E-2</v>
      </c>
      <c r="S88" s="98">
        <v>0.16394720762207202</v>
      </c>
      <c r="T88" s="98">
        <v>0.2474736358270887</v>
      </c>
      <c r="U88" s="98">
        <v>0.32531664776942643</v>
      </c>
      <c r="V88" s="98">
        <v>0.35469800407532531</v>
      </c>
      <c r="W88" s="98">
        <v>0.79925384805000099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8.1188074601658833E-3</v>
      </c>
      <c r="D92" s="101">
        <v>7.1480297695155704E-3</v>
      </c>
      <c r="E92" s="101">
        <v>5.0435950226341624E-3</v>
      </c>
      <c r="F92" s="101">
        <v>2.2665643067131913E-3</v>
      </c>
      <c r="G92" s="101">
        <v>4.9437670421057173E-3</v>
      </c>
      <c r="H92" s="101">
        <v>7.0272239424227917E-3</v>
      </c>
      <c r="I92" s="101">
        <v>1.4087792201285109E-3</v>
      </c>
      <c r="J92" s="101">
        <v>1.703424050153847E-3</v>
      </c>
      <c r="K92" s="101">
        <v>5.4409711226244325E-3</v>
      </c>
      <c r="L92" s="101">
        <v>7.5987136786933125E-3</v>
      </c>
      <c r="M92" s="101">
        <v>3.3916977439782826E-3</v>
      </c>
      <c r="N92" s="101">
        <v>2.2936642541643193E-3</v>
      </c>
      <c r="O92" s="101">
        <v>1.5868594486691857E-3</v>
      </c>
      <c r="P92" s="101">
        <v>1.5400705328880964E-3</v>
      </c>
      <c r="Q92" s="101">
        <v>1.6277136968429094E-3</v>
      </c>
      <c r="R92" s="101">
        <v>1.9180446816265909E-3</v>
      </c>
      <c r="S92" s="101">
        <v>2.3816540196286901E-3</v>
      </c>
      <c r="T92" s="101">
        <v>3.8807262939152942E-3</v>
      </c>
      <c r="U92" s="101">
        <v>2.460495324395501E-3</v>
      </c>
      <c r="V92" s="101">
        <v>1.1189574733291127E-3</v>
      </c>
      <c r="W92" s="101">
        <v>6.0839167884347593E-3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0.20161853408040317</v>
      </c>
      <c r="D96" s="101">
        <v>0.17708015697281279</v>
      </c>
      <c r="E96" s="101">
        <v>0.38200678825191176</v>
      </c>
      <c r="F96" s="101">
        <v>0.69890979639391793</v>
      </c>
      <c r="G96" s="101">
        <v>0.68757805102316139</v>
      </c>
      <c r="H96" s="101">
        <v>1.0448338677938123</v>
      </c>
      <c r="I96" s="101">
        <v>0.18786310057248443</v>
      </c>
      <c r="J96" s="101">
        <v>0.75424456648467419</v>
      </c>
      <c r="K96" s="101">
        <v>0.17452598527111049</v>
      </c>
      <c r="L96" s="101">
        <v>0.41453258152749251</v>
      </c>
      <c r="M96" s="101">
        <v>0.22228683766443164</v>
      </c>
      <c r="N96" s="101">
        <v>0.38729078111305998</v>
      </c>
      <c r="O96" s="101">
        <v>0.35727925886907486</v>
      </c>
      <c r="P96" s="101">
        <v>0.51613460268223899</v>
      </c>
      <c r="Q96" s="101">
        <v>0.29979556881222824</v>
      </c>
      <c r="R96" s="101">
        <v>0.1705324146653967</v>
      </c>
      <c r="S96" s="101">
        <v>0.14694604508847164</v>
      </c>
      <c r="T96" s="101">
        <v>0.33566255510563453</v>
      </c>
      <c r="U96" s="101">
        <v>0.22023018283722159</v>
      </c>
      <c r="V96" s="101">
        <v>9.704711033188225E-2</v>
      </c>
      <c r="W96" s="101">
        <v>0.68061234792146486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0.57482698786932096</v>
      </c>
      <c r="D100" s="122">
        <v>0.53354379209157987</v>
      </c>
      <c r="E100" s="122">
        <v>0.67305000417297434</v>
      </c>
      <c r="F100" s="122">
        <v>0.83256759612495401</v>
      </c>
      <c r="G100" s="122">
        <v>0.81752608424186368</v>
      </c>
      <c r="H100" s="122">
        <v>1.1551555564149836</v>
      </c>
      <c r="I100" s="122">
        <v>0.87147545455334574</v>
      </c>
      <c r="J100" s="122">
        <v>1.8996080559736139</v>
      </c>
      <c r="K100" s="122">
        <v>0.93032982400772846</v>
      </c>
      <c r="L100" s="122">
        <v>1.3426183101599058</v>
      </c>
      <c r="M100" s="122">
        <v>0.82684877202799212</v>
      </c>
      <c r="N100" s="122">
        <v>0.88945695405182246</v>
      </c>
      <c r="O100" s="122">
        <v>0.90712488394000779</v>
      </c>
      <c r="P100" s="122">
        <v>0.60498197563487188</v>
      </c>
      <c r="Q100" s="122">
        <v>0.37472106678365807</v>
      </c>
      <c r="R100" s="122">
        <v>0.20363616883385888</v>
      </c>
      <c r="S100" s="122">
        <v>0.26258415226139192</v>
      </c>
      <c r="T100" s="122">
        <v>0.53771977643585467</v>
      </c>
      <c r="U100" s="122">
        <v>0.52296188757572515</v>
      </c>
      <c r="V100" s="122">
        <v>0.39480587122232491</v>
      </c>
      <c r="W100" s="122">
        <v>0.96091712399948814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2.58243827265244E-2</v>
      </c>
      <c r="D101" s="98">
        <v>3.7970473088877875E-2</v>
      </c>
      <c r="E101" s="98">
        <v>5.767710804393078E-2</v>
      </c>
      <c r="F101" s="98">
        <v>7.4663819954110297E-2</v>
      </c>
      <c r="G101" s="98">
        <v>8.3830858331309335E-2</v>
      </c>
      <c r="H101" s="98">
        <v>0.11755630282370914</v>
      </c>
      <c r="I101" s="98">
        <v>6.0548424369413857E-2</v>
      </c>
      <c r="J101" s="98">
        <v>0.35294040786011349</v>
      </c>
      <c r="K101" s="98">
        <v>0.22948697446024791</v>
      </c>
      <c r="L101" s="98">
        <v>0.27390858571969845</v>
      </c>
      <c r="M101" s="98">
        <v>0.16016038327941756</v>
      </c>
      <c r="N101" s="98">
        <v>0.1636076291676557</v>
      </c>
      <c r="O101" s="98">
        <v>0.22421125862453437</v>
      </c>
      <c r="P101" s="98">
        <v>0.1867680102387394</v>
      </c>
      <c r="Q101" s="98">
        <v>0.15579272659646601</v>
      </c>
      <c r="R101" s="98">
        <v>5.6778895185793099E-2</v>
      </c>
      <c r="S101" s="98">
        <v>6.1957308941369596E-2</v>
      </c>
      <c r="T101" s="98">
        <v>4.3706249079607275E-2</v>
      </c>
      <c r="U101" s="98">
        <v>8.6030630556074544E-2</v>
      </c>
      <c r="V101" s="98">
        <v>0.12183459160092652</v>
      </c>
      <c r="W101" s="98">
        <v>0.40644276305748039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0.52205110861837001</v>
      </c>
      <c r="D102" s="98">
        <v>0.44842608923213362</v>
      </c>
      <c r="E102" s="98">
        <v>0.4703862827472452</v>
      </c>
      <c r="F102" s="98">
        <v>0.39233694267777985</v>
      </c>
      <c r="G102" s="98">
        <v>0.44173153093709877</v>
      </c>
      <c r="H102" s="98">
        <v>0.33645137622277782</v>
      </c>
      <c r="I102" s="98">
        <v>7.8556393767332283E-2</v>
      </c>
      <c r="J102" s="98">
        <v>0.34939606050859973</v>
      </c>
      <c r="K102" s="98">
        <v>0.58620206455730073</v>
      </c>
      <c r="L102" s="98">
        <v>0.93853692608499195</v>
      </c>
      <c r="M102" s="98">
        <v>0.52018390568266681</v>
      </c>
      <c r="N102" s="98">
        <v>0.39596018606023825</v>
      </c>
      <c r="O102" s="98">
        <v>0.31630804078308988</v>
      </c>
      <c r="P102" s="98">
        <v>0.19978488354533508</v>
      </c>
      <c r="Q102" s="98">
        <v>0.17771698517208018</v>
      </c>
      <c r="R102" s="98">
        <v>0.11205159916174599</v>
      </c>
      <c r="S102" s="98">
        <v>0.17368443941026054</v>
      </c>
      <c r="T102" s="98">
        <v>0.3732401150083266</v>
      </c>
      <c r="U102" s="98">
        <v>0.2112415174506137</v>
      </c>
      <c r="V102" s="98">
        <v>5.8368068700706911E-2</v>
      </c>
      <c r="W102" s="98">
        <v>0.10605879082203638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2.6951496524426542E-2</v>
      </c>
      <c r="D103" s="33">
        <v>4.7147229770568379E-2</v>
      </c>
      <c r="E103" s="33">
        <v>0.14498661338179833</v>
      </c>
      <c r="F103" s="33">
        <v>0.36556683349306385</v>
      </c>
      <c r="G103" s="33">
        <v>0.29196369497345559</v>
      </c>
      <c r="H103" s="33">
        <v>0.70114787736849649</v>
      </c>
      <c r="I103" s="33">
        <v>0.73237063641659961</v>
      </c>
      <c r="J103" s="33">
        <v>1.1972715876049007</v>
      </c>
      <c r="K103" s="33">
        <v>0.11464078499017978</v>
      </c>
      <c r="L103" s="33">
        <v>0.13017279835521547</v>
      </c>
      <c r="M103" s="33">
        <v>0.1465044830659078</v>
      </c>
      <c r="N103" s="33">
        <v>0.32988913882392845</v>
      </c>
      <c r="O103" s="33">
        <v>0.36660558453238357</v>
      </c>
      <c r="P103" s="33">
        <v>0.21842908185079737</v>
      </c>
      <c r="Q103" s="33">
        <v>4.121135501511191E-2</v>
      </c>
      <c r="R103" s="33">
        <v>3.4805674486319757E-2</v>
      </c>
      <c r="S103" s="33">
        <v>2.6942403909761777E-2</v>
      </c>
      <c r="T103" s="33">
        <v>0.1207734123479208</v>
      </c>
      <c r="U103" s="33">
        <v>0.22568973956903693</v>
      </c>
      <c r="V103" s="33">
        <v>0.21460321092069146</v>
      </c>
      <c r="W103" s="33">
        <v>0.44841557011997135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14.700656908999166</v>
      </c>
      <c r="D124" s="117">
        <f t="shared" si="42"/>
        <v>13.220481413913308</v>
      </c>
      <c r="E124" s="117">
        <f t="shared" si="42"/>
        <v>11.940164582769023</v>
      </c>
      <c r="F124" s="117">
        <f t="shared" si="42"/>
        <v>10.619865039169728</v>
      </c>
      <c r="G124" s="117">
        <f t="shared" si="42"/>
        <v>10.428110099856315</v>
      </c>
      <c r="H124" s="117">
        <f t="shared" si="42"/>
        <v>4.4892714487188483</v>
      </c>
      <c r="I124" s="117">
        <f t="shared" si="42"/>
        <v>9.0320438399502656</v>
      </c>
      <c r="J124" s="117">
        <f t="shared" si="42"/>
        <v>26.573139935561183</v>
      </c>
      <c r="K124" s="117">
        <f t="shared" si="42"/>
        <v>11.275407329380876</v>
      </c>
      <c r="L124" s="117">
        <f t="shared" si="42"/>
        <v>17.324689396456023</v>
      </c>
      <c r="M124" s="117">
        <f t="shared" si="42"/>
        <v>11.523809624295197</v>
      </c>
      <c r="N124" s="117">
        <f t="shared" si="42"/>
        <v>12.81683240161229</v>
      </c>
      <c r="O124" s="117">
        <f t="shared" si="42"/>
        <v>20.159609374562294</v>
      </c>
      <c r="P124" s="117">
        <f t="shared" si="42"/>
        <v>8.3760838970339542</v>
      </c>
      <c r="Q124" s="117">
        <f t="shared" si="42"/>
        <v>14.263438721140762</v>
      </c>
      <c r="R124" s="117">
        <f t="shared" ref="R124:V124" si="43">R125+R128+R130+R139</f>
        <v>16.154255182525219</v>
      </c>
      <c r="S124" s="117">
        <f t="shared" si="43"/>
        <v>10.196472873828055</v>
      </c>
      <c r="T124" s="117">
        <f t="shared" si="43"/>
        <v>5.1870027628116828</v>
      </c>
      <c r="U124" s="117">
        <f t="shared" si="43"/>
        <v>6.2235493139840514</v>
      </c>
      <c r="V124" s="117">
        <f t="shared" si="43"/>
        <v>4.7132489879862485</v>
      </c>
      <c r="W124" s="117">
        <f t="shared" ref="W124" si="44">W125+W128+W130+W139</f>
        <v>18.386821275625255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12.660098461201914</v>
      </c>
      <c r="D125" s="122">
        <f t="shared" si="45"/>
        <v>11.578156905584834</v>
      </c>
      <c r="E125" s="122">
        <f t="shared" si="45"/>
        <v>10.491007696528245</v>
      </c>
      <c r="F125" s="122">
        <f t="shared" si="45"/>
        <v>9.2714632234110379</v>
      </c>
      <c r="G125" s="122">
        <f t="shared" si="45"/>
        <v>9.287553046325435</v>
      </c>
      <c r="H125" s="122">
        <f t="shared" si="45"/>
        <v>3.9529327941476979</v>
      </c>
      <c r="I125" s="122">
        <f t="shared" si="45"/>
        <v>7.8545734857672675</v>
      </c>
      <c r="J125" s="122">
        <f t="shared" si="45"/>
        <v>22.971858159883922</v>
      </c>
      <c r="K125" s="122">
        <f t="shared" si="45"/>
        <v>9.7236218854686189</v>
      </c>
      <c r="L125" s="122">
        <f t="shared" si="45"/>
        <v>14.905359613368617</v>
      </c>
      <c r="M125" s="122">
        <f t="shared" si="45"/>
        <v>9.7092343788977828</v>
      </c>
      <c r="N125" s="122">
        <f t="shared" si="45"/>
        <v>11.153175212053981</v>
      </c>
      <c r="O125" s="122">
        <f t="shared" si="45"/>
        <v>17.887484281342193</v>
      </c>
      <c r="P125" s="122">
        <f t="shared" si="45"/>
        <v>7.3212887288221937</v>
      </c>
      <c r="Q125" s="122">
        <f t="shared" si="45"/>
        <v>12.497455686357929</v>
      </c>
      <c r="R125" s="122">
        <f t="shared" ref="R125:V125" si="46">SUM(R126:R127)</f>
        <v>14.150038588506009</v>
      </c>
      <c r="S125" s="122">
        <f t="shared" si="46"/>
        <v>8.9225997519286278</v>
      </c>
      <c r="T125" s="122">
        <f t="shared" si="46"/>
        <v>4.457461299435904</v>
      </c>
      <c r="U125" s="122">
        <f t="shared" si="46"/>
        <v>5.3002234176518783</v>
      </c>
      <c r="V125" s="122">
        <f t="shared" si="46"/>
        <v>3.9659102694962525</v>
      </c>
      <c r="W125" s="122">
        <f t="shared" ref="W125" si="47">SUM(W126:W127)</f>
        <v>14.958718685348856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12.618381034883793</v>
      </c>
      <c r="D126" s="98">
        <v>11.540565433557957</v>
      </c>
      <c r="E126" s="98">
        <v>10.457417343133164</v>
      </c>
      <c r="F126" s="98">
        <v>9.2420639640335693</v>
      </c>
      <c r="G126" s="98">
        <v>9.2583825964243758</v>
      </c>
      <c r="H126" s="98">
        <v>3.940567277041612</v>
      </c>
      <c r="I126" s="98">
        <v>7.8303257805747979</v>
      </c>
      <c r="J126" s="98">
        <v>22.901208645941612</v>
      </c>
      <c r="K126" s="98">
        <v>9.6939131191528887</v>
      </c>
      <c r="L126" s="98">
        <v>14.860375401848984</v>
      </c>
      <c r="M126" s="98">
        <v>9.679908094503002</v>
      </c>
      <c r="N126" s="98">
        <v>11.119332776056359</v>
      </c>
      <c r="O126" s="98">
        <v>17.83269224763708</v>
      </c>
      <c r="P126" s="98">
        <v>7.2987643845246115</v>
      </c>
      <c r="Q126" s="98">
        <v>12.458941076913195</v>
      </c>
      <c r="R126" s="98">
        <v>14.106556103582626</v>
      </c>
      <c r="S126" s="98">
        <v>8.8951699497926313</v>
      </c>
      <c r="T126" s="98">
        <v>4.4436045702804199</v>
      </c>
      <c r="U126" s="98">
        <v>5.2835821478431599</v>
      </c>
      <c r="V126" s="98">
        <v>3.9534883327660468</v>
      </c>
      <c r="W126" s="98">
        <v>14.911933204349827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4.1717426318120761E-2</v>
      </c>
      <c r="D127" s="98">
        <v>3.7591472026877473E-2</v>
      </c>
      <c r="E127" s="98">
        <v>3.3590353395080229E-2</v>
      </c>
      <c r="F127" s="98">
        <v>2.9399259377468154E-2</v>
      </c>
      <c r="G127" s="98">
        <v>2.9170449901059273E-2</v>
      </c>
      <c r="H127" s="98">
        <v>1.2365517106086021E-2</v>
      </c>
      <c r="I127" s="98">
        <v>2.4247705192469278E-2</v>
      </c>
      <c r="J127" s="98">
        <v>7.0649513942309311E-2</v>
      </c>
      <c r="K127" s="98">
        <v>2.970876631573019E-2</v>
      </c>
      <c r="L127" s="98">
        <v>4.4984211519634137E-2</v>
      </c>
      <c r="M127" s="98">
        <v>2.9326284394780012E-2</v>
      </c>
      <c r="N127" s="98">
        <v>3.3842435997622218E-2</v>
      </c>
      <c r="O127" s="98">
        <v>5.4792033705111425E-2</v>
      </c>
      <c r="P127" s="98">
        <v>2.2524344297582329E-2</v>
      </c>
      <c r="Q127" s="98">
        <v>3.8514609444733755E-2</v>
      </c>
      <c r="R127" s="98">
        <v>4.3482484923382296E-2</v>
      </c>
      <c r="S127" s="98">
        <v>2.7429802135996027E-2</v>
      </c>
      <c r="T127" s="98">
        <v>1.3856729155483869E-2</v>
      </c>
      <c r="U127" s="98">
        <v>1.6641269808718391E-2</v>
      </c>
      <c r="V127" s="98">
        <v>1.2421936730205731E-2</v>
      </c>
      <c r="W127" s="98">
        <v>4.6785480999028274E-2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1.4577819259904191E-5</v>
      </c>
      <c r="E128" s="122">
        <f t="shared" si="48"/>
        <v>1.9832688408502646E-4</v>
      </c>
      <c r="F128" s="122">
        <f t="shared" si="48"/>
        <v>3.0833579329553936E-4</v>
      </c>
      <c r="G128" s="122">
        <f t="shared" si="48"/>
        <v>5.291835929877363E-4</v>
      </c>
      <c r="H128" s="122">
        <f t="shared" si="48"/>
        <v>4.935219725033229E-4</v>
      </c>
      <c r="I128" s="122">
        <f t="shared" si="48"/>
        <v>1.0520862593912544E-3</v>
      </c>
      <c r="J128" s="122">
        <f t="shared" si="48"/>
        <v>2.9166576178844949E-3</v>
      </c>
      <c r="K128" s="122">
        <f t="shared" si="48"/>
        <v>1.9500641858241977E-3</v>
      </c>
      <c r="L128" s="122">
        <f t="shared" si="48"/>
        <v>5.9044687542376259E-3</v>
      </c>
      <c r="M128" s="122">
        <f t="shared" si="48"/>
        <v>1.3164755615635224E-3</v>
      </c>
      <c r="N128" s="122">
        <f t="shared" si="48"/>
        <v>3.2829119898124112E-3</v>
      </c>
      <c r="O128" s="122">
        <f t="shared" si="48"/>
        <v>1.5337863252092236E-3</v>
      </c>
      <c r="P128" s="122">
        <f t="shared" si="48"/>
        <v>1.4537957657340065E-3</v>
      </c>
      <c r="Q128" s="122">
        <f t="shared" si="48"/>
        <v>1.220399489206304E-3</v>
      </c>
      <c r="R128" s="122">
        <f t="shared" si="48"/>
        <v>1.2073985431572181E-3</v>
      </c>
      <c r="S128" s="122">
        <f t="shared" si="48"/>
        <v>6.139120487779579E-4</v>
      </c>
      <c r="T128" s="122">
        <f t="shared" si="48"/>
        <v>3.0109815861262409E-4</v>
      </c>
      <c r="U128" s="122">
        <f t="shared" si="48"/>
        <v>2.7004904625251274E-4</v>
      </c>
      <c r="V128" s="122">
        <f t="shared" si="48"/>
        <v>2.4069013717562511E-4</v>
      </c>
      <c r="W128" s="122">
        <f t="shared" si="48"/>
        <v>8.9538008925536491E-4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1.4577819259904191E-5</v>
      </c>
      <c r="E129" s="98">
        <v>1.9832688408502646E-4</v>
      </c>
      <c r="F129" s="98">
        <v>3.0833579329553936E-4</v>
      </c>
      <c r="G129" s="98">
        <v>5.291835929877363E-4</v>
      </c>
      <c r="H129" s="98">
        <v>4.935219725033229E-4</v>
      </c>
      <c r="I129" s="98">
        <v>1.0520862593912544E-3</v>
      </c>
      <c r="J129" s="98">
        <v>2.9166576178844949E-3</v>
      </c>
      <c r="K129" s="98">
        <v>1.9500641858241977E-3</v>
      </c>
      <c r="L129" s="98">
        <v>5.9044687542376259E-3</v>
      </c>
      <c r="M129" s="98">
        <v>1.3164755615635224E-3</v>
      </c>
      <c r="N129" s="98">
        <v>3.2829119898124112E-3</v>
      </c>
      <c r="O129" s="98">
        <v>1.5337863252092236E-3</v>
      </c>
      <c r="P129" s="98">
        <v>1.4537957657340065E-3</v>
      </c>
      <c r="Q129" s="98">
        <v>1.220399489206304E-3</v>
      </c>
      <c r="R129" s="98">
        <v>1.2073985431572181E-3</v>
      </c>
      <c r="S129" s="98">
        <v>6.139120487779579E-4</v>
      </c>
      <c r="T129" s="98">
        <v>3.0109815861262409E-4</v>
      </c>
      <c r="U129" s="98">
        <v>2.7004904625251274E-4</v>
      </c>
      <c r="V129" s="98">
        <v>2.4069013717562511E-4</v>
      </c>
      <c r="W129" s="98">
        <v>8.9538008925536491E-4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0.68409995998989859</v>
      </c>
      <c r="D130" s="122">
        <v>0.56665657693443217</v>
      </c>
      <c r="E130" s="122">
        <v>0.52394137072281399</v>
      </c>
      <c r="F130" s="122">
        <v>0.52388541451492243</v>
      </c>
      <c r="G130" s="122">
        <v>0.47381092527550905</v>
      </c>
      <c r="H130" s="122">
        <v>0.245618011902657</v>
      </c>
      <c r="I130" s="122">
        <v>0.486561538460341</v>
      </c>
      <c r="J130" s="122">
        <v>1.4542046415363323</v>
      </c>
      <c r="K130" s="122">
        <v>0.6354473149236336</v>
      </c>
      <c r="L130" s="122">
        <v>0.98564814844866488</v>
      </c>
      <c r="M130" s="122">
        <v>0.75714061205622807</v>
      </c>
      <c r="N130" s="122">
        <v>0.7217178718924272</v>
      </c>
      <c r="O130" s="122">
        <v>1.0259228366198561</v>
      </c>
      <c r="P130" s="122">
        <v>0.49531382512990418</v>
      </c>
      <c r="Q130" s="122">
        <v>0.89003409031299718</v>
      </c>
      <c r="R130" s="122">
        <v>1.025227151748044</v>
      </c>
      <c r="S130" s="122">
        <v>0.6519294593138304</v>
      </c>
      <c r="T130" s="122">
        <v>0.35548307729121992</v>
      </c>
      <c r="U130" s="122">
        <v>0.44953538365722923</v>
      </c>
      <c r="V130" s="122">
        <v>0.39439514581828183</v>
      </c>
      <c r="W130" s="122">
        <v>2.0548475924482177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0.6385158464740941</v>
      </c>
      <c r="D131" s="98">
        <v>0.55000273242564524</v>
      </c>
      <c r="E131" s="98">
        <v>0.51102234625978549</v>
      </c>
      <c r="F131" s="98">
        <v>0.4990906285545495</v>
      </c>
      <c r="G131" s="98">
        <v>0.43431417150096974</v>
      </c>
      <c r="H131" s="98">
        <v>0.13965501993049373</v>
      </c>
      <c r="I131" s="98">
        <v>0.35962989510278909</v>
      </c>
      <c r="J131" s="98">
        <v>1.4542046415363323</v>
      </c>
      <c r="K131" s="98">
        <v>0.6354473149236336</v>
      </c>
      <c r="L131" s="98">
        <v>0.98564814844866488</v>
      </c>
      <c r="M131" s="98">
        <v>0.60437252940983244</v>
      </c>
      <c r="N131" s="98">
        <v>0.70619231927243253</v>
      </c>
      <c r="O131" s="98">
        <v>1.0259228366198561</v>
      </c>
      <c r="P131" s="98">
        <v>0.47971893178348052</v>
      </c>
      <c r="Q131" s="98">
        <v>0.81096121600307336</v>
      </c>
      <c r="R131" s="98">
        <v>0.99922835153532819</v>
      </c>
      <c r="S131" s="98">
        <v>0.62459066022760312</v>
      </c>
      <c r="T131" s="98">
        <v>0.30859707167201944</v>
      </c>
      <c r="U131" s="98">
        <v>0.40017344612474853</v>
      </c>
      <c r="V131" s="98">
        <v>0.31437194199154544</v>
      </c>
      <c r="W131" s="98">
        <v>2.0548475924482177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4.5584113515804478E-2</v>
      </c>
      <c r="D135" s="101">
        <v>1.665384450878693E-2</v>
      </c>
      <c r="E135" s="101">
        <v>1.2919024463028539E-2</v>
      </c>
      <c r="F135" s="101">
        <v>2.4794785960372923E-2</v>
      </c>
      <c r="G135" s="101">
        <v>3.9496753774539289E-2</v>
      </c>
      <c r="H135" s="101">
        <v>0.10596299197216327</v>
      </c>
      <c r="I135" s="101">
        <v>0.12693164335755194</v>
      </c>
      <c r="J135" s="101">
        <v>0</v>
      </c>
      <c r="K135" s="101">
        <v>0</v>
      </c>
      <c r="L135" s="101">
        <v>0</v>
      </c>
      <c r="M135" s="101">
        <v>0.15276808264639569</v>
      </c>
      <c r="N135" s="101">
        <v>1.5525552619994656E-2</v>
      </c>
      <c r="O135" s="101">
        <v>0</v>
      </c>
      <c r="P135" s="101">
        <v>1.5594893346423673E-2</v>
      </c>
      <c r="Q135" s="101">
        <v>7.9072874309923852E-2</v>
      </c>
      <c r="R135" s="101">
        <v>2.5998800212715827E-2</v>
      </c>
      <c r="S135" s="101">
        <v>2.733879908622729E-2</v>
      </c>
      <c r="T135" s="101">
        <v>4.6886005619200491E-2</v>
      </c>
      <c r="U135" s="101">
        <v>4.93619375324807E-2</v>
      </c>
      <c r="V135" s="101">
        <v>8.0023203826736417E-2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1.3564584878073533</v>
      </c>
      <c r="D139" s="122">
        <v>1.0756533535747828</v>
      </c>
      <c r="E139" s="122">
        <v>0.92501718863387894</v>
      </c>
      <c r="F139" s="122">
        <v>0.82420806545047176</v>
      </c>
      <c r="G139" s="122">
        <v>0.66621694466238246</v>
      </c>
      <c r="H139" s="122">
        <v>0.29022712069598988</v>
      </c>
      <c r="I139" s="122">
        <v>0.68985672946326493</v>
      </c>
      <c r="J139" s="122">
        <v>2.1441604765230449</v>
      </c>
      <c r="K139" s="122">
        <v>0.91438806480279955</v>
      </c>
      <c r="L139" s="122">
        <v>1.4277771658845015</v>
      </c>
      <c r="M139" s="122">
        <v>1.0561181577796228</v>
      </c>
      <c r="N139" s="122">
        <v>0.93865640567607067</v>
      </c>
      <c r="O139" s="122">
        <v>1.2446684702750384</v>
      </c>
      <c r="P139" s="122">
        <v>0.55802754731612203</v>
      </c>
      <c r="Q139" s="122">
        <v>0.87472854498062802</v>
      </c>
      <c r="R139" s="122">
        <v>0.97778204372800992</v>
      </c>
      <c r="S139" s="122">
        <v>0.62132975053681971</v>
      </c>
      <c r="T139" s="122">
        <v>0.37375728792594642</v>
      </c>
      <c r="U139" s="122">
        <v>0.4735204636286906</v>
      </c>
      <c r="V139" s="122">
        <v>0.35270288253453874</v>
      </c>
      <c r="W139" s="122">
        <v>1.3723596177389259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1.2899386403415709</v>
      </c>
      <c r="D140" s="98">
        <v>0.97330208894627035</v>
      </c>
      <c r="E140" s="98">
        <v>0.70704874056414346</v>
      </c>
      <c r="F140" s="98">
        <v>0.42667715647889842</v>
      </c>
      <c r="G140" s="98">
        <v>0.4011517567721295</v>
      </c>
      <c r="H140" s="98">
        <v>9.409902403978207E-2</v>
      </c>
      <c r="I140" s="98">
        <v>6.6779626047527782E-2</v>
      </c>
      <c r="J140" s="98">
        <v>0.48431137100201943</v>
      </c>
      <c r="K140" s="98">
        <v>0.76478636398416022</v>
      </c>
      <c r="L140" s="98">
        <v>1.253911998648084</v>
      </c>
      <c r="M140" s="98">
        <v>0.82401493046941288</v>
      </c>
      <c r="N140" s="98">
        <v>0.51206297679840296</v>
      </c>
      <c r="O140" s="98">
        <v>0.57649691304014761</v>
      </c>
      <c r="P140" s="98">
        <v>0.2666027736902904</v>
      </c>
      <c r="Q140" s="98">
        <v>0.71007234142621856</v>
      </c>
      <c r="R140" s="98">
        <v>0.74601512093027256</v>
      </c>
      <c r="S140" s="98">
        <v>0.5379024399277238</v>
      </c>
      <c r="T140" s="98">
        <v>0.28238633960109422</v>
      </c>
      <c r="U140" s="98">
        <v>0.22892391651972344</v>
      </c>
      <c r="V140" s="98">
        <v>7.5396982104333668E-2</v>
      </c>
      <c r="W140" s="98">
        <v>0.26248879470284248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6.6519847465782433E-2</v>
      </c>
      <c r="D141" s="33">
        <v>0.10235126462851236</v>
      </c>
      <c r="E141" s="33">
        <v>0.2179684480697355</v>
      </c>
      <c r="F141" s="33">
        <v>0.39753090897157328</v>
      </c>
      <c r="G141" s="33">
        <v>0.26506518789025302</v>
      </c>
      <c r="H141" s="33">
        <v>0.19612809665620778</v>
      </c>
      <c r="I141" s="33">
        <v>0.62307710341573719</v>
      </c>
      <c r="J141" s="33">
        <v>1.6598491055210256</v>
      </c>
      <c r="K141" s="33">
        <v>0.14960170081863933</v>
      </c>
      <c r="L141" s="33">
        <v>0.17386516723641762</v>
      </c>
      <c r="M141" s="33">
        <v>0.23210322731020983</v>
      </c>
      <c r="N141" s="33">
        <v>0.42659342887766766</v>
      </c>
      <c r="O141" s="33">
        <v>0.66817155723489075</v>
      </c>
      <c r="P141" s="33">
        <v>0.29142477362583158</v>
      </c>
      <c r="Q141" s="33">
        <v>0.16465620355440946</v>
      </c>
      <c r="R141" s="33">
        <v>0.23176692279773739</v>
      </c>
      <c r="S141" s="33">
        <v>8.3427310609095945E-2</v>
      </c>
      <c r="T141" s="33">
        <v>9.1370948324852236E-2</v>
      </c>
      <c r="U141" s="33">
        <v>0.24459654710896719</v>
      </c>
      <c r="V141" s="33">
        <v>0.27730590043020509</v>
      </c>
      <c r="W141" s="33">
        <v>1.1098708230360834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0.41538351913831939</v>
      </c>
      <c r="P143" s="117">
        <f t="shared" si="49"/>
        <v>0.65889741330973983</v>
      </c>
      <c r="Q143" s="117">
        <f t="shared" si="49"/>
        <v>0.83497577496885977</v>
      </c>
      <c r="R143" s="117">
        <f t="shared" ref="R143:V143" si="50">R144+R146+R148+R157</f>
        <v>1.0976193186117642</v>
      </c>
      <c r="S143" s="117">
        <f t="shared" si="50"/>
        <v>1.1831010021869033</v>
      </c>
      <c r="T143" s="117">
        <f t="shared" si="50"/>
        <v>1.3364221471150015</v>
      </c>
      <c r="U143" s="117">
        <f t="shared" si="50"/>
        <v>1.0258289293326186</v>
      </c>
      <c r="V143" s="117">
        <f t="shared" si="50"/>
        <v>1.0232872809575502</v>
      </c>
      <c r="W143" s="117">
        <f t="shared" ref="W143" si="51">W144+W146+W148+W157</f>
        <v>4.120443320143238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0.27427206231923301</v>
      </c>
      <c r="P144" s="122">
        <f t="shared" si="52"/>
        <v>0.38579176688654726</v>
      </c>
      <c r="Q144" s="122">
        <f t="shared" si="52"/>
        <v>0.48691956441069506</v>
      </c>
      <c r="R144" s="122">
        <f t="shared" si="52"/>
        <v>0.6471062195077667</v>
      </c>
      <c r="S144" s="122">
        <f t="shared" si="52"/>
        <v>0.75639415773133001</v>
      </c>
      <c r="T144" s="122">
        <f t="shared" si="52"/>
        <v>0.83305642522922496</v>
      </c>
      <c r="U144" s="122">
        <f t="shared" si="52"/>
        <v>0.58687108786273512</v>
      </c>
      <c r="V144" s="122">
        <f t="shared" si="52"/>
        <v>0.55654065424421684</v>
      </c>
      <c r="W144" s="122">
        <f t="shared" si="52"/>
        <v>2.3619648667988704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0.27427206231923301</v>
      </c>
      <c r="P145" s="98">
        <v>0.38579176688654726</v>
      </c>
      <c r="Q145" s="98">
        <v>0.48691956441069506</v>
      </c>
      <c r="R145" s="98">
        <v>0.6471062195077667</v>
      </c>
      <c r="S145" s="98">
        <v>0.75639415773133001</v>
      </c>
      <c r="T145" s="98">
        <v>0.83305642522922496</v>
      </c>
      <c r="U145" s="98">
        <v>0.58687108786273512</v>
      </c>
      <c r="V145" s="98">
        <v>0.55654065424421684</v>
      </c>
      <c r="W145" s="98">
        <v>2.3619648667988704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3.6906733450346941E-4</v>
      </c>
      <c r="P146" s="122">
        <f t="shared" si="53"/>
        <v>1.1051479124131816E-3</v>
      </c>
      <c r="Q146" s="122">
        <f t="shared" si="53"/>
        <v>1.2912940653427695E-3</v>
      </c>
      <c r="R146" s="122">
        <f t="shared" si="53"/>
        <v>1.3900970069244292E-3</v>
      </c>
      <c r="S146" s="122">
        <f t="shared" si="53"/>
        <v>1.2753291965684958E-3</v>
      </c>
      <c r="T146" s="122">
        <f t="shared" si="53"/>
        <v>1.785081940346272E-3</v>
      </c>
      <c r="U146" s="122">
        <f t="shared" si="53"/>
        <v>1.1827464557388531E-3</v>
      </c>
      <c r="V146" s="122">
        <f t="shared" si="53"/>
        <v>1.2845252584004411E-3</v>
      </c>
      <c r="W146" s="122">
        <f t="shared" si="53"/>
        <v>4.021950563087612E-3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3.6906733450346941E-4</v>
      </c>
      <c r="P147" s="98">
        <v>1.1051479124131816E-3</v>
      </c>
      <c r="Q147" s="98">
        <v>1.2912940653427695E-3</v>
      </c>
      <c r="R147" s="98">
        <v>1.3900970069244292E-3</v>
      </c>
      <c r="S147" s="98">
        <v>1.2753291965684958E-3</v>
      </c>
      <c r="T147" s="98">
        <v>1.785081940346272E-3</v>
      </c>
      <c r="U147" s="98">
        <v>1.1827464557388531E-3</v>
      </c>
      <c r="V147" s="98">
        <v>1.2845252584004411E-3</v>
      </c>
      <c r="W147" s="98">
        <v>4.021950563087612E-3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7.0292979963884381E-2</v>
      </c>
      <c r="P148" s="122">
        <v>0.1446990135703031</v>
      </c>
      <c r="Q148" s="122">
        <v>0.19412726580381023</v>
      </c>
      <c r="R148" s="122">
        <v>0.2532008592463425</v>
      </c>
      <c r="S148" s="122">
        <v>0.23872490407383612</v>
      </c>
      <c r="T148" s="122">
        <v>0.26793147519646809</v>
      </c>
      <c r="U148" s="122">
        <v>0.23037945683293704</v>
      </c>
      <c r="V148" s="122">
        <v>0.26644939854052752</v>
      </c>
      <c r="W148" s="122">
        <v>1.1355957957852822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3.0516527859022807E-4</v>
      </c>
      <c r="P149" s="98">
        <v>3.9927754556358061E-4</v>
      </c>
      <c r="Q149" s="98">
        <v>1.0173210605268184E-3</v>
      </c>
      <c r="R149" s="98">
        <v>2.8237880035058144E-3</v>
      </c>
      <c r="S149" s="98">
        <v>3.8431235316735675E-3</v>
      </c>
      <c r="T149" s="98">
        <v>3.0528380178800312E-3</v>
      </c>
      <c r="U149" s="98">
        <v>2.5551297599491741E-3</v>
      </c>
      <c r="V149" s="98">
        <v>3.0125778128091505E-3</v>
      </c>
      <c r="W149" s="98">
        <v>1.0088520244113332E-2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6.998781468529415E-2</v>
      </c>
      <c r="P153" s="101">
        <v>0.14429973602473953</v>
      </c>
      <c r="Q153" s="101">
        <v>0.19310994474328341</v>
      </c>
      <c r="R153" s="101">
        <v>0.2503770712428367</v>
      </c>
      <c r="S153" s="101">
        <v>0.23488178054216255</v>
      </c>
      <c r="T153" s="101">
        <v>0.26487863717858806</v>
      </c>
      <c r="U153" s="101">
        <v>0.22782432707298786</v>
      </c>
      <c r="V153" s="101">
        <v>0.26343682072771835</v>
      </c>
      <c r="W153" s="101">
        <v>1.1255072755411688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7.0449409520698503E-2</v>
      </c>
      <c r="P157" s="122">
        <v>0.12730148494047627</v>
      </c>
      <c r="Q157" s="122">
        <v>0.15263765068901167</v>
      </c>
      <c r="R157" s="122">
        <v>0.19592214285073054</v>
      </c>
      <c r="S157" s="122">
        <v>0.18670661118516882</v>
      </c>
      <c r="T157" s="122">
        <v>0.23364916474896205</v>
      </c>
      <c r="U157" s="122">
        <v>0.2073956381812076</v>
      </c>
      <c r="V157" s="122">
        <v>0.19901270291440537</v>
      </c>
      <c r="W157" s="122">
        <v>0.61886070699599705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3.2638071205699302E-2</v>
      </c>
      <c r="P158" s="98">
        <v>6.079880813917684E-2</v>
      </c>
      <c r="Q158" s="98">
        <v>0.12391458507241852</v>
      </c>
      <c r="R158" s="98">
        <v>0.1494910197288786</v>
      </c>
      <c r="S158" s="98">
        <v>0.16162462285320256</v>
      </c>
      <c r="T158" s="98">
        <v>0.17651906060287317</v>
      </c>
      <c r="U158" s="98">
        <v>0.10028446329195055</v>
      </c>
      <c r="V158" s="98">
        <v>4.2572283509066902E-2</v>
      </c>
      <c r="W158" s="98">
        <v>0.11835624049203454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3.78113383149992E-2</v>
      </c>
      <c r="P159" s="33">
        <v>6.6502676801299426E-2</v>
      </c>
      <c r="Q159" s="33">
        <v>2.8723065616593144E-2</v>
      </c>
      <c r="R159" s="33">
        <v>4.6431123121851936E-2</v>
      </c>
      <c r="S159" s="33">
        <v>2.5081988331966249E-2</v>
      </c>
      <c r="T159" s="33">
        <v>5.7130104146088878E-2</v>
      </c>
      <c r="U159" s="33">
        <v>0.10711117488925703</v>
      </c>
      <c r="V159" s="33">
        <v>0.15644041940533845</v>
      </c>
      <c r="W159" s="33">
        <v>0.50050446650396252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3.636272272758808E-2</v>
      </c>
      <c r="D161" s="117">
        <f t="shared" si="54"/>
        <v>5.0362693133129882E-2</v>
      </c>
      <c r="E161" s="117">
        <f t="shared" si="54"/>
        <v>8.6983937432509623E-2</v>
      </c>
      <c r="F161" s="117">
        <f t="shared" si="54"/>
        <v>0.17713216605095738</v>
      </c>
      <c r="G161" s="117">
        <f t="shared" si="54"/>
        <v>0.44180582468069252</v>
      </c>
      <c r="H161" s="117">
        <f t="shared" si="54"/>
        <v>1.0656231015284556</v>
      </c>
      <c r="I161" s="117">
        <f t="shared" si="54"/>
        <v>0.76564279543310099</v>
      </c>
      <c r="J161" s="117">
        <f t="shared" si="54"/>
        <v>1.0241333909388739</v>
      </c>
      <c r="K161" s="117">
        <f t="shared" si="54"/>
        <v>0.40763349037164404</v>
      </c>
      <c r="L161" s="117">
        <f t="shared" si="54"/>
        <v>0.31783698133255894</v>
      </c>
      <c r="M161" s="117">
        <f t="shared" si="54"/>
        <v>0.23459362565764094</v>
      </c>
      <c r="N161" s="117">
        <f t="shared" si="54"/>
        <v>0.37644478233941031</v>
      </c>
      <c r="O161" s="117">
        <f t="shared" si="54"/>
        <v>0.59839359527647629</v>
      </c>
      <c r="P161" s="117">
        <f t="shared" si="54"/>
        <v>1.549028174957036</v>
      </c>
      <c r="Q161" s="117">
        <f t="shared" si="54"/>
        <v>0.86192172831531078</v>
      </c>
      <c r="R161" s="117">
        <f t="shared" ref="R161:V161" si="55">R162+R164+R166+R175</f>
        <v>0.24850226288621158</v>
      </c>
      <c r="S161" s="117">
        <f t="shared" si="55"/>
        <v>0.27758336205564599</v>
      </c>
      <c r="T161" s="117">
        <f t="shared" si="55"/>
        <v>6.1068561142897111E-2</v>
      </c>
      <c r="U161" s="117">
        <f t="shared" si="55"/>
        <v>0.17798724377920241</v>
      </c>
      <c r="V161" s="117">
        <f t="shared" si="55"/>
        <v>0.19657113348078434</v>
      </c>
      <c r="W161" s="117">
        <f t="shared" ref="W161" si="56">W162+W164+W166+W175</f>
        <v>1.277973823309166E-3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3.1209824074889956E-2</v>
      </c>
      <c r="D162" s="122">
        <f t="shared" si="57"/>
        <v>4.4211635404539151E-2</v>
      </c>
      <c r="E162" s="122">
        <f t="shared" si="57"/>
        <v>7.5899111251439069E-2</v>
      </c>
      <c r="F162" s="122">
        <f t="shared" si="57"/>
        <v>0.14722526692952378</v>
      </c>
      <c r="G162" s="122">
        <f t="shared" si="57"/>
        <v>0.38333298453172315</v>
      </c>
      <c r="H162" s="122">
        <f t="shared" si="57"/>
        <v>0.92990313261904667</v>
      </c>
      <c r="I162" s="122">
        <f t="shared" si="57"/>
        <v>0.66538059181109088</v>
      </c>
      <c r="J162" s="122">
        <f t="shared" si="57"/>
        <v>0.8872834243775245</v>
      </c>
      <c r="K162" s="122">
        <f t="shared" si="57"/>
        <v>0.34856952411830916</v>
      </c>
      <c r="L162" s="122">
        <f t="shared" si="57"/>
        <v>0.27017797430333607</v>
      </c>
      <c r="M162" s="122">
        <f t="shared" si="57"/>
        <v>0.19711877226321914</v>
      </c>
      <c r="N162" s="122">
        <f t="shared" si="57"/>
        <v>0.32921341401151438</v>
      </c>
      <c r="O162" s="122">
        <f t="shared" si="57"/>
        <v>0.50937994700512379</v>
      </c>
      <c r="P162" s="122">
        <f t="shared" si="57"/>
        <v>1.3331366651609371</v>
      </c>
      <c r="Q162" s="122">
        <f t="shared" si="57"/>
        <v>0.7694809645945524</v>
      </c>
      <c r="R162" s="122">
        <f t="shared" si="57"/>
        <v>0.22290931737233172</v>
      </c>
      <c r="S162" s="122">
        <f t="shared" si="57"/>
        <v>0.250058617604905</v>
      </c>
      <c r="T162" s="122">
        <f t="shared" si="57"/>
        <v>5.1189375294143372E-2</v>
      </c>
      <c r="U162" s="122">
        <f t="shared" si="57"/>
        <v>0.14726681643570805</v>
      </c>
      <c r="V162" s="122">
        <f t="shared" si="57"/>
        <v>0.16913618810367126</v>
      </c>
      <c r="W162" s="122">
        <f t="shared" si="57"/>
        <v>8.9982344058428206E-4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3.1209824074889956E-2</v>
      </c>
      <c r="D163" s="33">
        <v>4.4211635404539151E-2</v>
      </c>
      <c r="E163" s="33">
        <v>7.5899111251439069E-2</v>
      </c>
      <c r="F163" s="33">
        <v>0.14722526692952378</v>
      </c>
      <c r="G163" s="33">
        <v>0.38333298453172315</v>
      </c>
      <c r="H163" s="33">
        <v>0.92990313261904667</v>
      </c>
      <c r="I163" s="33">
        <v>0.66538059181109088</v>
      </c>
      <c r="J163" s="33">
        <v>0.8872834243775245</v>
      </c>
      <c r="K163" s="33">
        <v>0.34856952411830916</v>
      </c>
      <c r="L163" s="33">
        <v>0.27017797430333607</v>
      </c>
      <c r="M163" s="33">
        <v>0.19711877226321914</v>
      </c>
      <c r="N163" s="33">
        <v>0.32921341401151438</v>
      </c>
      <c r="O163" s="33">
        <v>0.50937994700512379</v>
      </c>
      <c r="P163" s="33">
        <v>1.3331366651609371</v>
      </c>
      <c r="Q163" s="33">
        <v>0.7694809645945524</v>
      </c>
      <c r="R163" s="33">
        <v>0.22290931737233172</v>
      </c>
      <c r="S163" s="33">
        <v>0.250058617604905</v>
      </c>
      <c r="T163" s="33">
        <v>5.1189375294143372E-2</v>
      </c>
      <c r="U163" s="33">
        <v>0.14726681643570805</v>
      </c>
      <c r="V163" s="33">
        <v>0.16913618810367126</v>
      </c>
      <c r="W163" s="33">
        <v>8.9982344058428206E-4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4.6717544438718086E-6</v>
      </c>
      <c r="G164" s="122">
        <f t="shared" si="58"/>
        <v>2.5199218713701725E-5</v>
      </c>
      <c r="H164" s="122">
        <f t="shared" si="58"/>
        <v>1.121640846598461E-4</v>
      </c>
      <c r="I164" s="122">
        <f t="shared" si="58"/>
        <v>8.3638656604325654E-5</v>
      </c>
      <c r="J164" s="122">
        <f t="shared" si="58"/>
        <v>1.2368862675023168E-4</v>
      </c>
      <c r="K164" s="122">
        <f t="shared" si="58"/>
        <v>6.4874933774973294E-5</v>
      </c>
      <c r="L164" s="122">
        <f t="shared" si="58"/>
        <v>1.6127532257401709E-4</v>
      </c>
      <c r="M164" s="122">
        <f t="shared" si="58"/>
        <v>5.27998219878418E-5</v>
      </c>
      <c r="N164" s="122">
        <f t="shared" si="58"/>
        <v>1.3232466753562505E-4</v>
      </c>
      <c r="O164" s="122">
        <f t="shared" si="58"/>
        <v>2.348610310476623E-4</v>
      </c>
      <c r="P164" s="122">
        <f t="shared" si="58"/>
        <v>8.5517397984353333E-4</v>
      </c>
      <c r="Q164" s="122">
        <f t="shared" si="58"/>
        <v>2.8357830454586318E-4</v>
      </c>
      <c r="R164" s="122">
        <f t="shared" si="58"/>
        <v>7.1490703213256351E-5</v>
      </c>
      <c r="S164" s="122">
        <f t="shared" si="58"/>
        <v>6.2122052554912407E-5</v>
      </c>
      <c r="T164" s="122">
        <f t="shared" si="58"/>
        <v>1.7205609063578521E-5</v>
      </c>
      <c r="U164" s="122">
        <f t="shared" si="58"/>
        <v>4.1020108291520909E-5</v>
      </c>
      <c r="V164" s="122">
        <f t="shared" si="58"/>
        <v>4.0537286261157914E-5</v>
      </c>
      <c r="W164" s="122">
        <f t="shared" si="58"/>
        <v>0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4.6717544438718086E-6</v>
      </c>
      <c r="G165" s="98">
        <v>2.5199218713701725E-5</v>
      </c>
      <c r="H165" s="98">
        <v>1.121640846598461E-4</v>
      </c>
      <c r="I165" s="98">
        <v>8.3638656604325654E-5</v>
      </c>
      <c r="J165" s="98">
        <v>1.2368862675023168E-4</v>
      </c>
      <c r="K165" s="98">
        <v>6.4874933774973294E-5</v>
      </c>
      <c r="L165" s="98">
        <v>1.6127532257401709E-4</v>
      </c>
      <c r="M165" s="98">
        <v>5.27998219878418E-5</v>
      </c>
      <c r="N165" s="98">
        <v>1.3232466753562505E-4</v>
      </c>
      <c r="O165" s="98">
        <v>2.348610310476623E-4</v>
      </c>
      <c r="P165" s="98">
        <v>8.5517397984353333E-4</v>
      </c>
      <c r="Q165" s="98">
        <v>2.8357830454586318E-4</v>
      </c>
      <c r="R165" s="98">
        <v>7.1490703213256351E-5</v>
      </c>
      <c r="S165" s="98">
        <v>6.2122052554912407E-5</v>
      </c>
      <c r="T165" s="98">
        <v>1.7205609063578521E-5</v>
      </c>
      <c r="U165" s="98">
        <v>4.1020108291520909E-5</v>
      </c>
      <c r="V165" s="98">
        <v>4.0537286261157914E-5</v>
      </c>
      <c r="W165" s="98">
        <v>0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2.0979601703791E-3</v>
      </c>
      <c r="D166" s="122">
        <v>2.2573359182389277E-3</v>
      </c>
      <c r="E166" s="122">
        <v>4.3191776752401125E-3</v>
      </c>
      <c r="F166" s="122">
        <v>1.3857668046509787E-2</v>
      </c>
      <c r="G166" s="122">
        <v>2.8079033769156818E-2</v>
      </c>
      <c r="H166" s="122">
        <v>6.8620685615217364E-2</v>
      </c>
      <c r="I166" s="122">
        <v>4.5117074492710178E-2</v>
      </c>
      <c r="J166" s="122">
        <v>6.6155517941419661E-2</v>
      </c>
      <c r="K166" s="122">
        <v>2.9078772774010189E-2</v>
      </c>
      <c r="L166" s="122">
        <v>2.1331224458519708E-2</v>
      </c>
      <c r="M166" s="122">
        <v>1.7476781954655952E-2</v>
      </c>
      <c r="N166" s="122">
        <v>2.3362105470420096E-2</v>
      </c>
      <c r="O166" s="122">
        <v>4.433801314746981E-2</v>
      </c>
      <c r="P166" s="122">
        <v>0.11439163863450058</v>
      </c>
      <c r="Q166" s="122">
        <v>5.1594919102792028E-2</v>
      </c>
      <c r="R166" s="122">
        <v>1.4391407789355191E-2</v>
      </c>
      <c r="S166" s="122">
        <v>1.5404620567820637E-2</v>
      </c>
      <c r="T166" s="122">
        <v>5.2680385971373813E-3</v>
      </c>
      <c r="U166" s="122">
        <v>1.6147977772355288E-2</v>
      </c>
      <c r="V166" s="122">
        <v>1.5677998451588154E-2</v>
      </c>
      <c r="W166" s="122">
        <v>2.4803656994222485E-4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9.2259175683703234E-5</v>
      </c>
      <c r="D167" s="98">
        <v>9.4053023283099612E-5</v>
      </c>
      <c r="E167" s="98">
        <v>5.0945404269031948E-5</v>
      </c>
      <c r="F167" s="98">
        <v>5.271079783053932E-5</v>
      </c>
      <c r="G167" s="98">
        <v>1.8310248304095249E-4</v>
      </c>
      <c r="H167" s="98">
        <v>4.5546821849036615E-4</v>
      </c>
      <c r="I167" s="98">
        <v>3.5219480503212772E-4</v>
      </c>
      <c r="J167" s="98">
        <v>1.2167314643956054E-4</v>
      </c>
      <c r="K167" s="98">
        <v>8.9615994960873019E-4</v>
      </c>
      <c r="L167" s="98">
        <v>4.0347152276247678E-4</v>
      </c>
      <c r="M167" s="98">
        <v>2.8264147866485692E-4</v>
      </c>
      <c r="N167" s="98">
        <v>1.3900995479783758E-4</v>
      </c>
      <c r="O167" s="98">
        <v>1.8309916715413682E-4</v>
      </c>
      <c r="P167" s="98">
        <v>3.4223789619735473E-4</v>
      </c>
      <c r="Q167" s="98">
        <v>2.5433026513170461E-4</v>
      </c>
      <c r="R167" s="98">
        <v>1.5983705680221592E-4</v>
      </c>
      <c r="S167" s="98">
        <v>2.7064250223053296E-4</v>
      </c>
      <c r="T167" s="98">
        <v>5.1743017252203913E-5</v>
      </c>
      <c r="U167" s="98">
        <v>1.8926887110734623E-4</v>
      </c>
      <c r="V167" s="98">
        <v>1.7214730358909428E-4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2.0057009946953968E-3</v>
      </c>
      <c r="D171" s="101">
        <v>2.1632828949558281E-3</v>
      </c>
      <c r="E171" s="101">
        <v>4.2682322709710809E-3</v>
      </c>
      <c r="F171" s="101">
        <v>1.3804957248679249E-2</v>
      </c>
      <c r="G171" s="101">
        <v>2.7895931286115866E-2</v>
      </c>
      <c r="H171" s="101">
        <v>6.8165217396726999E-2</v>
      </c>
      <c r="I171" s="101">
        <v>4.4764879687678054E-2</v>
      </c>
      <c r="J171" s="101">
        <v>6.6033844794980104E-2</v>
      </c>
      <c r="K171" s="101">
        <v>2.818261282440146E-2</v>
      </c>
      <c r="L171" s="101">
        <v>2.092775293575723E-2</v>
      </c>
      <c r="M171" s="101">
        <v>1.7194140475991094E-2</v>
      </c>
      <c r="N171" s="101">
        <v>2.3223095515622259E-2</v>
      </c>
      <c r="O171" s="101">
        <v>4.4154913980315673E-2</v>
      </c>
      <c r="P171" s="101">
        <v>0.11404940073830322</v>
      </c>
      <c r="Q171" s="101">
        <v>5.1340588837660323E-2</v>
      </c>
      <c r="R171" s="101">
        <v>1.4231570732552976E-2</v>
      </c>
      <c r="S171" s="101">
        <v>1.5133978065590104E-2</v>
      </c>
      <c r="T171" s="101">
        <v>5.2162955798851773E-3</v>
      </c>
      <c r="U171" s="101">
        <v>1.5958708901247943E-2</v>
      </c>
      <c r="V171" s="101">
        <v>1.550585114799906E-2</v>
      </c>
      <c r="W171" s="101">
        <v>2.4803656994222485E-4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3.0549384823190273E-3</v>
      </c>
      <c r="D175" s="122">
        <v>3.893721810351801E-3</v>
      </c>
      <c r="E175" s="122">
        <v>6.7656485058304435E-3</v>
      </c>
      <c r="F175" s="122">
        <v>1.604455932047992E-2</v>
      </c>
      <c r="G175" s="122">
        <v>3.0368607161098855E-2</v>
      </c>
      <c r="H175" s="122">
        <v>6.6987119209531681E-2</v>
      </c>
      <c r="I175" s="122">
        <v>5.5061490472695568E-2</v>
      </c>
      <c r="J175" s="122">
        <v>7.0570759993179522E-2</v>
      </c>
      <c r="K175" s="122">
        <v>2.9920318545549707E-2</v>
      </c>
      <c r="L175" s="122">
        <v>2.616650724812911E-2</v>
      </c>
      <c r="M175" s="122">
        <v>1.9945271617778006E-2</v>
      </c>
      <c r="N175" s="122">
        <v>2.3736938189940202E-2</v>
      </c>
      <c r="O175" s="122">
        <v>4.4440774092835075E-2</v>
      </c>
      <c r="P175" s="122">
        <v>0.10064469718175495</v>
      </c>
      <c r="Q175" s="122">
        <v>4.0562266313420546E-2</v>
      </c>
      <c r="R175" s="122">
        <v>1.1130047021311431E-2</v>
      </c>
      <c r="S175" s="122">
        <v>1.2058001830365414E-2</v>
      </c>
      <c r="T175" s="122">
        <v>4.5939416425527799E-3</v>
      </c>
      <c r="U175" s="122">
        <v>1.4531429462847561E-2</v>
      </c>
      <c r="V175" s="122">
        <v>1.1716409639263764E-2</v>
      </c>
      <c r="W175" s="122">
        <v>1.3011381278265924E-4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2.8772363074326983E-3</v>
      </c>
      <c r="D176" s="98">
        <v>3.5356415842462182E-3</v>
      </c>
      <c r="E176" s="98">
        <v>5.1938627762299341E-3</v>
      </c>
      <c r="F176" s="98">
        <v>8.320897959501812E-3</v>
      </c>
      <c r="G176" s="98">
        <v>1.8293565455406557E-2</v>
      </c>
      <c r="H176" s="98">
        <v>2.1709086921929591E-2</v>
      </c>
      <c r="I176" s="98">
        <v>5.3530762362747723E-3</v>
      </c>
      <c r="J176" s="98">
        <v>1.5927501933250938E-2</v>
      </c>
      <c r="K176" s="98">
        <v>2.5008988410682931E-2</v>
      </c>
      <c r="L176" s="98">
        <v>2.2977630652224378E-2</v>
      </c>
      <c r="M176" s="98">
        <v>1.5590924679400764E-2</v>
      </c>
      <c r="N176" s="98">
        <v>1.2960672495503683E-2</v>
      </c>
      <c r="O176" s="98">
        <v>2.0603191242074711E-2</v>
      </c>
      <c r="P176" s="98">
        <v>4.8091857238088877E-2</v>
      </c>
      <c r="Q176" s="98">
        <v>3.2917919469478758E-2</v>
      </c>
      <c r="R176" s="98">
        <v>8.4798687609317532E-3</v>
      </c>
      <c r="S176" s="98">
        <v>1.0444147353241581E-2</v>
      </c>
      <c r="T176" s="98">
        <v>3.4773923758539744E-3</v>
      </c>
      <c r="U176" s="98">
        <v>7.0098082023970481E-3</v>
      </c>
      <c r="V176" s="98">
        <v>2.5249768150205202E-3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1.7770217488632888E-4</v>
      </c>
      <c r="D177" s="33">
        <v>3.580802261055827E-4</v>
      </c>
      <c r="E177" s="33">
        <v>1.5717857296005092E-3</v>
      </c>
      <c r="F177" s="33">
        <v>7.7236613609781091E-3</v>
      </c>
      <c r="G177" s="33">
        <v>1.20750417056923E-2</v>
      </c>
      <c r="H177" s="33">
        <v>4.5278032287602098E-2</v>
      </c>
      <c r="I177" s="33">
        <v>4.9708414236420792E-2</v>
      </c>
      <c r="J177" s="33">
        <v>5.4643258059928576E-2</v>
      </c>
      <c r="K177" s="33">
        <v>4.9113301348667768E-3</v>
      </c>
      <c r="L177" s="33">
        <v>3.1888765959047307E-3</v>
      </c>
      <c r="M177" s="33">
        <v>4.3543469383772434E-3</v>
      </c>
      <c r="N177" s="33">
        <v>1.0776265694436521E-2</v>
      </c>
      <c r="O177" s="33">
        <v>2.3837582850760364E-2</v>
      </c>
      <c r="P177" s="33">
        <v>5.2552839943666066E-2</v>
      </c>
      <c r="Q177" s="33">
        <v>7.644346843941786E-3</v>
      </c>
      <c r="R177" s="33">
        <v>2.650178260379677E-3</v>
      </c>
      <c r="S177" s="33">
        <v>1.6138544771238338E-3</v>
      </c>
      <c r="T177" s="33">
        <v>1.1165492666988053E-3</v>
      </c>
      <c r="U177" s="33">
        <v>7.5216212604505119E-3</v>
      </c>
      <c r="V177" s="33">
        <v>9.1914328242432442E-3</v>
      </c>
      <c r="W177" s="33">
        <v>1.3011381278265924E-4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0.48632880816627388</v>
      </c>
      <c r="D3" s="117">
        <f t="shared" si="0"/>
        <v>1.0720258567793799</v>
      </c>
      <c r="E3" s="117">
        <f t="shared" si="0"/>
        <v>0.97520933322397585</v>
      </c>
      <c r="F3" s="117">
        <f t="shared" si="0"/>
        <v>0.77915084737683449</v>
      </c>
      <c r="G3" s="117">
        <f t="shared" si="0"/>
        <v>1.2544625217526602</v>
      </c>
      <c r="H3" s="117">
        <f t="shared" si="0"/>
        <v>2.3028551609240933</v>
      </c>
      <c r="I3" s="117">
        <f t="shared" si="0"/>
        <v>1.3096124272921883</v>
      </c>
      <c r="J3" s="117">
        <f t="shared" si="0"/>
        <v>1.511736581247368</v>
      </c>
      <c r="K3" s="117">
        <f t="shared" si="0"/>
        <v>0.76240790806496184</v>
      </c>
      <c r="L3" s="117">
        <f t="shared" si="0"/>
        <v>1.7772713052091444</v>
      </c>
      <c r="M3" s="117">
        <f t="shared" si="0"/>
        <v>1.1879274791287191</v>
      </c>
      <c r="N3" s="117">
        <f t="shared" si="0"/>
        <v>0.85337799279468562</v>
      </c>
      <c r="O3" s="117">
        <f t="shared" si="0"/>
        <v>0.75403107448340223</v>
      </c>
      <c r="P3" s="117">
        <f t="shared" si="0"/>
        <v>3.1768165564519599E-2</v>
      </c>
      <c r="Q3" s="117">
        <f t="shared" si="0"/>
        <v>0</v>
      </c>
      <c r="R3" s="117">
        <f t="shared" ref="R3:V3" si="1">R4+R7+R9+R19</f>
        <v>0.29210928954161991</v>
      </c>
      <c r="S3" s="117">
        <f t="shared" si="1"/>
        <v>1.0333057491386357</v>
      </c>
      <c r="T3" s="117">
        <f t="shared" si="1"/>
        <v>0.78501223958834376</v>
      </c>
      <c r="U3" s="117">
        <f t="shared" si="1"/>
        <v>0</v>
      </c>
      <c r="V3" s="117">
        <f t="shared" si="1"/>
        <v>0</v>
      </c>
      <c r="W3" s="117">
        <f t="shared" ref="W3" si="2">W4+W7+W9+W19</f>
        <v>0.51760015119550762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0.42359937871492409</v>
      </c>
      <c r="D4" s="122">
        <f t="shared" si="3"/>
        <v>0.95043753757988436</v>
      </c>
      <c r="E4" s="122">
        <f t="shared" si="3"/>
        <v>0.86998745683300527</v>
      </c>
      <c r="F4" s="122">
        <f t="shared" si="3"/>
        <v>0.67860968979508973</v>
      </c>
      <c r="G4" s="122">
        <f t="shared" si="3"/>
        <v>1.1198908314335998</v>
      </c>
      <c r="H4" s="122">
        <f t="shared" si="3"/>
        <v>2.0437224093233355</v>
      </c>
      <c r="I4" s="122">
        <f t="shared" si="3"/>
        <v>1.1424458009073959</v>
      </c>
      <c r="J4" s="122">
        <f t="shared" si="3"/>
        <v>1.3117366525965315</v>
      </c>
      <c r="K4" s="122">
        <f t="shared" si="3"/>
        <v>0.65905070516824216</v>
      </c>
      <c r="L4" s="122">
        <f t="shared" si="3"/>
        <v>1.5507061128709518</v>
      </c>
      <c r="M4" s="122">
        <f t="shared" si="3"/>
        <v>1.0229331077600046</v>
      </c>
      <c r="N4" s="122">
        <f t="shared" si="3"/>
        <v>0.74522659198279584</v>
      </c>
      <c r="O4" s="122">
        <f t="shared" si="3"/>
        <v>0.67534316398612471</v>
      </c>
      <c r="P4" s="122">
        <f t="shared" si="3"/>
        <v>2.7985985983590842E-2</v>
      </c>
      <c r="Q4" s="122">
        <f t="shared" si="3"/>
        <v>0</v>
      </c>
      <c r="R4" s="122">
        <f t="shared" ref="R4:V4" si="4">SUM(R5:R6)</f>
        <v>0.25838889101162937</v>
      </c>
      <c r="S4" s="122">
        <f t="shared" si="4"/>
        <v>0.91890092124688882</v>
      </c>
      <c r="T4" s="122">
        <f t="shared" si="4"/>
        <v>0.69218802488470754</v>
      </c>
      <c r="U4" s="122">
        <f t="shared" si="4"/>
        <v>0</v>
      </c>
      <c r="V4" s="122">
        <f t="shared" si="4"/>
        <v>0</v>
      </c>
      <c r="W4" s="122">
        <f t="shared" ref="W4" si="5">SUM(W5:W6)</f>
        <v>0.42373546753901253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0.41979828138243186</v>
      </c>
      <c r="D5" s="98">
        <v>0.94208490480229479</v>
      </c>
      <c r="E5" s="98">
        <v>0.86249406084198099</v>
      </c>
      <c r="F5" s="98">
        <v>0.6728567313660353</v>
      </c>
      <c r="G5" s="98">
        <v>1.1105461092598186</v>
      </c>
      <c r="H5" s="98">
        <v>2.0268461461191243</v>
      </c>
      <c r="I5" s="98">
        <v>1.1331961568414894</v>
      </c>
      <c r="J5" s="98">
        <v>1.301227843390492</v>
      </c>
      <c r="K5" s="98">
        <v>0.65384262837980445</v>
      </c>
      <c r="L5" s="98">
        <v>1.538691497667299</v>
      </c>
      <c r="M5" s="98">
        <v>1.0150825667671108</v>
      </c>
      <c r="N5" s="98">
        <v>0.73955985264492363</v>
      </c>
      <c r="O5" s="98">
        <v>0.67025060644224521</v>
      </c>
      <c r="P5" s="98">
        <v>2.7778297796979778E-2</v>
      </c>
      <c r="Q5" s="98">
        <v>0</v>
      </c>
      <c r="R5" s="98">
        <v>0.2565357220930285</v>
      </c>
      <c r="S5" s="98">
        <v>0.9123969727494925</v>
      </c>
      <c r="T5" s="98">
        <v>0.68729780588162337</v>
      </c>
      <c r="U5" s="98">
        <v>0</v>
      </c>
      <c r="V5" s="98">
        <v>0</v>
      </c>
      <c r="W5" s="98">
        <v>0.42082480938440464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3.8010973324922354E-3</v>
      </c>
      <c r="D6" s="98">
        <v>8.3526327775896199E-3</v>
      </c>
      <c r="E6" s="98">
        <v>7.4933959910242305E-3</v>
      </c>
      <c r="F6" s="98">
        <v>5.7529584290543848E-3</v>
      </c>
      <c r="G6" s="98">
        <v>9.3447221737813224E-3</v>
      </c>
      <c r="H6" s="98">
        <v>1.6876263204211414E-2</v>
      </c>
      <c r="I6" s="98">
        <v>9.2496440659064465E-3</v>
      </c>
      <c r="J6" s="98">
        <v>1.0508809206039393E-2</v>
      </c>
      <c r="K6" s="98">
        <v>5.2080767884376987E-3</v>
      </c>
      <c r="L6" s="98">
        <v>1.2014615203652884E-2</v>
      </c>
      <c r="M6" s="98">
        <v>7.8505409928937911E-3</v>
      </c>
      <c r="N6" s="98">
        <v>5.6667393378722238E-3</v>
      </c>
      <c r="O6" s="98">
        <v>5.0925575438794651E-3</v>
      </c>
      <c r="P6" s="98">
        <v>2.0768818661106398E-4</v>
      </c>
      <c r="Q6" s="98">
        <v>0</v>
      </c>
      <c r="R6" s="98">
        <v>1.8531689186008702E-3</v>
      </c>
      <c r="S6" s="98">
        <v>6.5039484973963011E-3</v>
      </c>
      <c r="T6" s="98">
        <v>4.8902190030841279E-3</v>
      </c>
      <c r="U6" s="98">
        <v>0</v>
      </c>
      <c r="V6" s="98">
        <v>0</v>
      </c>
      <c r="W6" s="98">
        <v>2.9106581546078721E-3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5.3672570970692537E-5</v>
      </c>
      <c r="F7" s="122">
        <f t="shared" si="6"/>
        <v>9.6121636993064358E-5</v>
      </c>
      <c r="G7" s="122">
        <f t="shared" si="6"/>
        <v>2.6028230259201641E-4</v>
      </c>
      <c r="H7" s="122">
        <f t="shared" si="6"/>
        <v>1.0557108538310253E-3</v>
      </c>
      <c r="I7" s="122">
        <f t="shared" si="6"/>
        <v>6.2714417914708535E-4</v>
      </c>
      <c r="J7" s="122">
        <f t="shared" si="6"/>
        <v>7.0634603536862085E-4</v>
      </c>
      <c r="K7" s="122">
        <f t="shared" si="6"/>
        <v>6.8364188598095139E-4</v>
      </c>
      <c r="L7" s="122">
        <f t="shared" si="6"/>
        <v>2.7692593870201525E-3</v>
      </c>
      <c r="M7" s="122">
        <f t="shared" si="6"/>
        <v>6.2195472640702619E-4</v>
      </c>
      <c r="N7" s="122">
        <f t="shared" si="6"/>
        <v>1.0878293083197198E-3</v>
      </c>
      <c r="O7" s="122">
        <f t="shared" si="6"/>
        <v>2.6988376897887358E-4</v>
      </c>
      <c r="P7" s="122">
        <f t="shared" si="6"/>
        <v>2.7780611711540371E-5</v>
      </c>
      <c r="Q7" s="122">
        <f t="shared" si="6"/>
        <v>0</v>
      </c>
      <c r="R7" s="122">
        <f t="shared" si="6"/>
        <v>1.2523199853933074E-4</v>
      </c>
      <c r="S7" s="122">
        <f t="shared" si="6"/>
        <v>3.1873901038136798E-4</v>
      </c>
      <c r="T7" s="122">
        <f t="shared" si="6"/>
        <v>2.4068368224259656E-4</v>
      </c>
      <c r="U7" s="122">
        <f t="shared" si="6"/>
        <v>0</v>
      </c>
      <c r="V7" s="122">
        <f t="shared" si="6"/>
        <v>0</v>
      </c>
      <c r="W7" s="122">
        <f t="shared" si="6"/>
        <v>1.4116198419839579E-4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5.3672570970692537E-5</v>
      </c>
      <c r="F8" s="98">
        <v>9.6121636993064358E-5</v>
      </c>
      <c r="G8" s="98">
        <v>2.6028230259201641E-4</v>
      </c>
      <c r="H8" s="98">
        <v>1.0557108538310253E-3</v>
      </c>
      <c r="I8" s="98">
        <v>6.2714417914708535E-4</v>
      </c>
      <c r="J8" s="98">
        <v>7.0634603536862085E-4</v>
      </c>
      <c r="K8" s="98">
        <v>6.8364188598095139E-4</v>
      </c>
      <c r="L8" s="98">
        <v>2.7692593870201525E-3</v>
      </c>
      <c r="M8" s="98">
        <v>6.2195472640702619E-4</v>
      </c>
      <c r="N8" s="98">
        <v>1.0878293083197198E-3</v>
      </c>
      <c r="O8" s="98">
        <v>2.6988376897887358E-4</v>
      </c>
      <c r="P8" s="98">
        <v>2.7780611711540371E-5</v>
      </c>
      <c r="Q8" s="98">
        <v>0</v>
      </c>
      <c r="R8" s="98">
        <v>1.2523199853933074E-4</v>
      </c>
      <c r="S8" s="98">
        <v>3.1873901038136798E-4</v>
      </c>
      <c r="T8" s="98">
        <v>2.4068368224259656E-4</v>
      </c>
      <c r="U8" s="98">
        <v>0</v>
      </c>
      <c r="V8" s="98">
        <v>0</v>
      </c>
      <c r="W8" s="98">
        <v>1.4116198419839579E-4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2.3660249461338993E-2</v>
      </c>
      <c r="D9" s="122">
        <v>5.0346461017750074E-2</v>
      </c>
      <c r="E9" s="122">
        <v>4.4939586835438743E-2</v>
      </c>
      <c r="F9" s="122">
        <v>4.3632261302641279E-2</v>
      </c>
      <c r="G9" s="122">
        <v>6.1543188121340894E-2</v>
      </c>
      <c r="H9" s="122">
        <v>0.11957536515837214</v>
      </c>
      <c r="I9" s="122">
        <v>7.2596526809292919E-2</v>
      </c>
      <c r="J9" s="122">
        <v>8.7642663472925236E-2</v>
      </c>
      <c r="K9" s="122">
        <v>4.6568026231532902E-2</v>
      </c>
      <c r="L9" s="122">
        <v>0.10965271636218393</v>
      </c>
      <c r="M9" s="122">
        <v>7.9937979900466527E-2</v>
      </c>
      <c r="N9" s="122">
        <v>5.3589494830300871E-2</v>
      </c>
      <c r="O9" s="122">
        <v>4.1395183849421348E-2</v>
      </c>
      <c r="P9" s="122">
        <v>2.0285811619277605E-3</v>
      </c>
      <c r="Q9" s="122">
        <v>0</v>
      </c>
      <c r="R9" s="122">
        <v>1.9576679844782098E-2</v>
      </c>
      <c r="S9" s="122">
        <v>6.9357744507824406E-2</v>
      </c>
      <c r="T9" s="122">
        <v>5.262335295731449E-2</v>
      </c>
      <c r="U9" s="122">
        <v>0</v>
      </c>
      <c r="V9" s="122">
        <v>0</v>
      </c>
      <c r="W9" s="122">
        <v>5.9368982382687598E-2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2.1457387061380877E-2</v>
      </c>
      <c r="D10" s="98">
        <v>4.6397017663381869E-2</v>
      </c>
      <c r="E10" s="98">
        <v>3.3429121819635699E-2</v>
      </c>
      <c r="F10" s="98">
        <v>1.195844739298382E-2</v>
      </c>
      <c r="G10" s="98">
        <v>3.1171381949368266E-2</v>
      </c>
      <c r="H10" s="98">
        <v>6.4696669328125331E-2</v>
      </c>
      <c r="I10" s="98">
        <v>5.9745110523968935E-2</v>
      </c>
      <c r="J10" s="98">
        <v>6.1653235581680309E-2</v>
      </c>
      <c r="K10" s="98">
        <v>3.8956836260564009E-2</v>
      </c>
      <c r="L10" s="98">
        <v>6.9316654161562297E-2</v>
      </c>
      <c r="M10" s="98">
        <v>2.8948782761165196E-2</v>
      </c>
      <c r="N10" s="98">
        <v>3.2496551505346569E-2</v>
      </c>
      <c r="O10" s="98">
        <v>2.6309340314117011E-2</v>
      </c>
      <c r="P10" s="98">
        <v>2.0285811619277605E-3</v>
      </c>
      <c r="Q10" s="98">
        <v>0</v>
      </c>
      <c r="R10" s="98">
        <v>1.4465228796010889E-2</v>
      </c>
      <c r="S10" s="98">
        <v>5.6309620043414658E-2</v>
      </c>
      <c r="T10" s="98">
        <v>2.4134558517988208E-2</v>
      </c>
      <c r="U10" s="98">
        <v>0</v>
      </c>
      <c r="V10" s="98">
        <v>0</v>
      </c>
      <c r="W10" s="98">
        <v>2.5308960429824025E-2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7.4877506320956009E-5</v>
      </c>
      <c r="D11" s="98">
        <v>1.2792089515354543E-4</v>
      </c>
      <c r="E11" s="98">
        <v>1.3946308653877443E-4</v>
      </c>
      <c r="F11" s="98">
        <v>8.7135699827211967E-5</v>
      </c>
      <c r="G11" s="98">
        <v>2.0324846834847811E-4</v>
      </c>
      <c r="H11" s="98">
        <v>3.2758658120416036E-4</v>
      </c>
      <c r="I11" s="98">
        <v>9.937013513324336E-5</v>
      </c>
      <c r="J11" s="98">
        <v>6.9362258913855976E-5</v>
      </c>
      <c r="K11" s="98">
        <v>2.2163502945234567E-4</v>
      </c>
      <c r="L11" s="98">
        <v>6.6919163438039302E-4</v>
      </c>
      <c r="M11" s="98">
        <v>7.2417521020797383E-4</v>
      </c>
      <c r="N11" s="98">
        <v>1.3178300123224682E-4</v>
      </c>
      <c r="O11" s="98">
        <v>8.2382149702483535E-5</v>
      </c>
      <c r="P11" s="98">
        <v>0</v>
      </c>
      <c r="Q11" s="98">
        <v>0</v>
      </c>
      <c r="R11" s="98">
        <v>4.2976440984995438E-5</v>
      </c>
      <c r="S11" s="98">
        <v>2.2665981106538552E-4</v>
      </c>
      <c r="T11" s="98">
        <v>3.582416819451125E-4</v>
      </c>
      <c r="U11" s="98">
        <v>0</v>
      </c>
      <c r="V11" s="98">
        <v>0</v>
      </c>
      <c r="W11" s="98">
        <v>3.5177013133015124E-4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2.1279848936371594E-3</v>
      </c>
      <c r="D15" s="101">
        <v>3.8215224592146597E-3</v>
      </c>
      <c r="E15" s="101">
        <v>1.1371001929264268E-2</v>
      </c>
      <c r="F15" s="101">
        <v>3.1586678209830243E-2</v>
      </c>
      <c r="G15" s="101">
        <v>3.0168557703624154E-2</v>
      </c>
      <c r="H15" s="101">
        <v>5.4551109249042655E-2</v>
      </c>
      <c r="I15" s="101">
        <v>1.2752046150190733E-2</v>
      </c>
      <c r="J15" s="101">
        <v>2.5920065632331075E-2</v>
      </c>
      <c r="K15" s="101">
        <v>7.3895549415165466E-3</v>
      </c>
      <c r="L15" s="101">
        <v>3.9666870566241234E-2</v>
      </c>
      <c r="M15" s="101">
        <v>5.0265021929093351E-2</v>
      </c>
      <c r="N15" s="101">
        <v>2.0961160323722056E-2</v>
      </c>
      <c r="O15" s="101">
        <v>1.5003461385601853E-2</v>
      </c>
      <c r="P15" s="101">
        <v>0</v>
      </c>
      <c r="Q15" s="101">
        <v>0</v>
      </c>
      <c r="R15" s="101">
        <v>5.0684746077862119E-3</v>
      </c>
      <c r="S15" s="101">
        <v>1.2821464653344357E-2</v>
      </c>
      <c r="T15" s="101">
        <v>2.8130552757381164E-2</v>
      </c>
      <c r="U15" s="101">
        <v>0</v>
      </c>
      <c r="V15" s="101">
        <v>0</v>
      </c>
      <c r="W15" s="101">
        <v>3.3708251821533419E-2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3.9069179990010819E-2</v>
      </c>
      <c r="D19" s="122">
        <v>7.1241858181745651E-2</v>
      </c>
      <c r="E19" s="122">
        <v>6.022861698456114E-2</v>
      </c>
      <c r="F19" s="122">
        <v>5.6812774642110403E-2</v>
      </c>
      <c r="G19" s="122">
        <v>7.2768219895127412E-2</v>
      </c>
      <c r="H19" s="122">
        <v>0.13850167558855472</v>
      </c>
      <c r="I19" s="122">
        <v>9.3942955396352487E-2</v>
      </c>
      <c r="J19" s="122">
        <v>0.11165091914254256</v>
      </c>
      <c r="K19" s="122">
        <v>5.6105534779205865E-2</v>
      </c>
      <c r="L19" s="122">
        <v>0.11414321658898868</v>
      </c>
      <c r="M19" s="122">
        <v>8.4434436741840979E-2</v>
      </c>
      <c r="N19" s="122">
        <v>5.3474076673269248E-2</v>
      </c>
      <c r="O19" s="122">
        <v>3.7022842878877381E-2</v>
      </c>
      <c r="P19" s="122">
        <v>1.7258178072894538E-3</v>
      </c>
      <c r="Q19" s="122">
        <v>0</v>
      </c>
      <c r="R19" s="122">
        <v>1.4018486686669118E-2</v>
      </c>
      <c r="S19" s="122">
        <v>4.4728344373541173E-2</v>
      </c>
      <c r="T19" s="122">
        <v>3.9960178064079144E-2</v>
      </c>
      <c r="U19" s="122">
        <v>0</v>
      </c>
      <c r="V19" s="122">
        <v>0</v>
      </c>
      <c r="W19" s="122">
        <v>3.4354539289609048E-2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8.9537104105289964E-4</v>
      </c>
      <c r="D20" s="98">
        <v>3.5503296140550508E-3</v>
      </c>
      <c r="E20" s="98">
        <v>3.5534065313953872E-3</v>
      </c>
      <c r="F20" s="98">
        <v>2.1540395821063769E-3</v>
      </c>
      <c r="G20" s="98">
        <v>2.9594377762548829E-3</v>
      </c>
      <c r="H20" s="98">
        <v>5.8654368380898231E-3</v>
      </c>
      <c r="I20" s="98">
        <v>3.0725892287527122E-3</v>
      </c>
      <c r="J20" s="98">
        <v>7.482950197270165E-3</v>
      </c>
      <c r="K20" s="98">
        <v>3.7453533762075416E-3</v>
      </c>
      <c r="L20" s="98">
        <v>9.5146429153094951E-3</v>
      </c>
      <c r="M20" s="98">
        <v>6.446543495611144E-3</v>
      </c>
      <c r="N20" s="98">
        <v>4.2850465535960603E-3</v>
      </c>
      <c r="O20" s="98">
        <v>3.7260389472483029E-3</v>
      </c>
      <c r="P20" s="98">
        <v>2.8990251324466511E-4</v>
      </c>
      <c r="Q20" s="98">
        <v>0</v>
      </c>
      <c r="R20" s="98">
        <v>1.1111720717436767E-3</v>
      </c>
      <c r="S20" s="98">
        <v>5.3387086947605782E-3</v>
      </c>
      <c r="T20" s="98">
        <v>4.7173144584986516E-3</v>
      </c>
      <c r="U20" s="98">
        <v>0</v>
      </c>
      <c r="V20" s="98">
        <v>0</v>
      </c>
      <c r="W20" s="98">
        <v>4.2914399156691787E-3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3.5796350821583875E-2</v>
      </c>
      <c r="D21" s="98">
        <v>5.9601956719179672E-2</v>
      </c>
      <c r="E21" s="98">
        <v>4.0537479600539918E-2</v>
      </c>
      <c r="F21" s="98">
        <v>2.4798533946539903E-2</v>
      </c>
      <c r="G21" s="98">
        <v>3.7659398575639436E-2</v>
      </c>
      <c r="H21" s="98">
        <v>3.5915966339957257E-2</v>
      </c>
      <c r="I21" s="98">
        <v>6.9687176836063132E-3</v>
      </c>
      <c r="J21" s="98">
        <v>1.9145204149971666E-2</v>
      </c>
      <c r="K21" s="98">
        <v>4.1749147274739461E-2</v>
      </c>
      <c r="L21" s="98">
        <v>8.8665919927889775E-2</v>
      </c>
      <c r="M21" s="98">
        <v>5.7039349950730837E-2</v>
      </c>
      <c r="N21" s="98">
        <v>2.3535943052805163E-2</v>
      </c>
      <c r="O21" s="98">
        <v>1.3185488259181966E-2</v>
      </c>
      <c r="P21" s="98">
        <v>5.6841853337544755E-4</v>
      </c>
      <c r="Q21" s="98">
        <v>0</v>
      </c>
      <c r="R21" s="98">
        <v>9.0733197366367792E-3</v>
      </c>
      <c r="S21" s="98">
        <v>3.2468813949430214E-2</v>
      </c>
      <c r="T21" s="98">
        <v>2.4298044474161777E-2</v>
      </c>
      <c r="U21" s="98">
        <v>0</v>
      </c>
      <c r="V21" s="98">
        <v>0</v>
      </c>
      <c r="W21" s="98">
        <v>4.2750084626219679E-3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2.3774581273740395E-3</v>
      </c>
      <c r="D22" s="33">
        <v>8.0895718485109337E-3</v>
      </c>
      <c r="E22" s="33">
        <v>1.613773085262583E-2</v>
      </c>
      <c r="F22" s="33">
        <v>2.9860201113464126E-2</v>
      </c>
      <c r="G22" s="33">
        <v>3.2149383543233101E-2</v>
      </c>
      <c r="H22" s="33">
        <v>9.6720272410507638E-2</v>
      </c>
      <c r="I22" s="33">
        <v>8.3901648483993466E-2</v>
      </c>
      <c r="J22" s="33">
        <v>8.5022764795300729E-2</v>
      </c>
      <c r="K22" s="33">
        <v>1.0611034128258864E-2</v>
      </c>
      <c r="L22" s="33">
        <v>1.5962653745789413E-2</v>
      </c>
      <c r="M22" s="33">
        <v>2.0948543295498997E-2</v>
      </c>
      <c r="N22" s="33">
        <v>2.5653087066868023E-2</v>
      </c>
      <c r="O22" s="33">
        <v>2.0111315672447113E-2</v>
      </c>
      <c r="P22" s="33">
        <v>8.6749676066934114E-4</v>
      </c>
      <c r="Q22" s="33">
        <v>0</v>
      </c>
      <c r="R22" s="33">
        <v>3.8339948782886604E-3</v>
      </c>
      <c r="S22" s="33">
        <v>6.9208217293503784E-3</v>
      </c>
      <c r="T22" s="33">
        <v>1.0944819131418716E-2</v>
      </c>
      <c r="U22" s="33">
        <v>0</v>
      </c>
      <c r="V22" s="33">
        <v>0</v>
      </c>
      <c r="W22" s="33">
        <v>2.5788090911317899E-2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6.4019738276696755E-2</v>
      </c>
      <c r="D24" s="117">
        <f t="shared" si="7"/>
        <v>3.9658742529751378E-2</v>
      </c>
      <c r="E24" s="117">
        <f t="shared" si="7"/>
        <v>2.9627480548118264E-2</v>
      </c>
      <c r="F24" s="117">
        <f t="shared" si="7"/>
        <v>2.9441223735343553E-3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7.4180029540667658E-2</v>
      </c>
      <c r="K24" s="117">
        <f t="shared" si="7"/>
        <v>7.4756187867261389E-2</v>
      </c>
      <c r="L24" s="117">
        <f t="shared" si="7"/>
        <v>9.3139590298009167E-2</v>
      </c>
      <c r="M24" s="117">
        <f t="shared" si="7"/>
        <v>8.3121450466911079E-2</v>
      </c>
      <c r="N24" s="117">
        <f t="shared" si="7"/>
        <v>0.10904559433270375</v>
      </c>
      <c r="O24" s="117">
        <f t="shared" si="7"/>
        <v>7.5109938812305765E-2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5.5846314896391275E-2</v>
      </c>
      <c r="D25" s="122">
        <f t="shared" si="10"/>
        <v>3.5420310054559048E-2</v>
      </c>
      <c r="E25" s="122">
        <f t="shared" si="10"/>
        <v>2.6490467406142977E-2</v>
      </c>
      <c r="F25" s="122">
        <f t="shared" si="10"/>
        <v>2.5685568781777272E-3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6.1956239333233895E-2</v>
      </c>
      <c r="K25" s="122">
        <f t="shared" si="10"/>
        <v>6.3088268112654833E-2</v>
      </c>
      <c r="L25" s="122">
        <f t="shared" si="10"/>
        <v>8.0798955836014832E-2</v>
      </c>
      <c r="M25" s="122">
        <f t="shared" si="10"/>
        <v>7.1991527989426388E-2</v>
      </c>
      <c r="N25" s="122">
        <f t="shared" si="10"/>
        <v>9.6410630785351545E-2</v>
      </c>
      <c r="O25" s="122">
        <f t="shared" si="10"/>
        <v>6.7580674610483268E-2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5.4610135232460937E-2</v>
      </c>
      <c r="D26" s="98">
        <v>3.465223336958078E-2</v>
      </c>
      <c r="E26" s="98">
        <v>2.5927322387365077E-2</v>
      </c>
      <c r="F26" s="98">
        <v>2.5148026594755302E-3</v>
      </c>
      <c r="G26" s="98">
        <v>0</v>
      </c>
      <c r="H26" s="98">
        <v>0</v>
      </c>
      <c r="I26" s="98">
        <v>0</v>
      </c>
      <c r="J26" s="98">
        <v>6.0730087988978804E-2</v>
      </c>
      <c r="K26" s="98">
        <v>6.1856498493952139E-2</v>
      </c>
      <c r="L26" s="98">
        <v>7.9251892959038728E-2</v>
      </c>
      <c r="M26" s="98">
        <v>7.0625993124722425E-2</v>
      </c>
      <c r="N26" s="98">
        <v>9.4598521988677908E-2</v>
      </c>
      <c r="O26" s="98">
        <v>6.6320910538531411E-2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1.2361796639303398E-3</v>
      </c>
      <c r="D27" s="98">
        <v>7.6807668497826706E-4</v>
      </c>
      <c r="E27" s="98">
        <v>5.6314501877790114E-4</v>
      </c>
      <c r="F27" s="98">
        <v>5.3754218702197086E-5</v>
      </c>
      <c r="G27" s="98">
        <v>0</v>
      </c>
      <c r="H27" s="98">
        <v>0</v>
      </c>
      <c r="I27" s="98">
        <v>0</v>
      </c>
      <c r="J27" s="98">
        <v>1.2261513442550929E-3</v>
      </c>
      <c r="K27" s="98">
        <v>1.2317696187026943E-3</v>
      </c>
      <c r="L27" s="98">
        <v>1.5470628769761058E-3</v>
      </c>
      <c r="M27" s="98">
        <v>1.3655348647039565E-3</v>
      </c>
      <c r="N27" s="98">
        <v>1.8121087966736426E-3</v>
      </c>
      <c r="O27" s="98">
        <v>1.2597640719518553E-3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3.9981851058601178E-5</v>
      </c>
      <c r="K28" s="122">
        <f t="shared" si="13"/>
        <v>6.5734796728937644E-5</v>
      </c>
      <c r="L28" s="122">
        <f t="shared" si="13"/>
        <v>1.5915283833449156E-4</v>
      </c>
      <c r="M28" s="122">
        <f t="shared" si="13"/>
        <v>3.8872170400439137E-5</v>
      </c>
      <c r="N28" s="122">
        <f t="shared" si="13"/>
        <v>1.2086992314663552E-4</v>
      </c>
      <c r="O28" s="122">
        <f t="shared" si="13"/>
        <v>1.9277412069919543E-5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3.9981851058601178E-5</v>
      </c>
      <c r="K29" s="98">
        <v>6.5734796728937644E-5</v>
      </c>
      <c r="L29" s="98">
        <v>1.5915283833449156E-4</v>
      </c>
      <c r="M29" s="98">
        <v>3.8872170400439137E-5</v>
      </c>
      <c r="N29" s="98">
        <v>1.2086992314663552E-4</v>
      </c>
      <c r="O29" s="98">
        <v>1.9277412069919543E-5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3.3858636029485828E-3</v>
      </c>
      <c r="D30" s="122">
        <v>1.5756008144694519E-3</v>
      </c>
      <c r="E30" s="122">
        <v>1.213825333856789E-3</v>
      </c>
      <c r="F30" s="122">
        <v>1.6572234107990684E-4</v>
      </c>
      <c r="G30" s="122">
        <v>0</v>
      </c>
      <c r="H30" s="122">
        <v>0</v>
      </c>
      <c r="I30" s="122">
        <v>0</v>
      </c>
      <c r="J30" s="122">
        <v>5.4675138443198356E-3</v>
      </c>
      <c r="K30" s="122">
        <v>5.7758479498984695E-3</v>
      </c>
      <c r="L30" s="122">
        <v>5.5794744750890992E-3</v>
      </c>
      <c r="M30" s="122">
        <v>5.229507921609527E-3</v>
      </c>
      <c r="N30" s="122">
        <v>6.1049860739368061E-3</v>
      </c>
      <c r="O30" s="122">
        <v>3.6850606912004549E-3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1.2479584386826002E-4</v>
      </c>
      <c r="D31" s="98">
        <v>5.1168358061418164E-5</v>
      </c>
      <c r="E31" s="98">
        <v>2.7892617307754881E-5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1.4775668630156376E-4</v>
      </c>
      <c r="L31" s="98">
        <v>7.8728427574163869E-5</v>
      </c>
      <c r="M31" s="98">
        <v>8.5197083553879274E-5</v>
      </c>
      <c r="N31" s="98">
        <v>4.3927667077415605E-5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3.2610677590803228E-3</v>
      </c>
      <c r="D35" s="101">
        <v>1.5244324564080338E-3</v>
      </c>
      <c r="E35" s="101">
        <v>1.1859327165490341E-3</v>
      </c>
      <c r="F35" s="101">
        <v>1.6572234107990684E-4</v>
      </c>
      <c r="G35" s="101">
        <v>0</v>
      </c>
      <c r="H35" s="101">
        <v>0</v>
      </c>
      <c r="I35" s="101">
        <v>0</v>
      </c>
      <c r="J35" s="101">
        <v>5.4675138443198356E-3</v>
      </c>
      <c r="K35" s="101">
        <v>5.6280912635969056E-3</v>
      </c>
      <c r="L35" s="101">
        <v>5.5007460475149355E-3</v>
      </c>
      <c r="M35" s="101">
        <v>5.1443108380556475E-3</v>
      </c>
      <c r="N35" s="101">
        <v>6.0610584068593902E-3</v>
      </c>
      <c r="O35" s="101">
        <v>3.6850606912004549E-3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4.787559777356897E-3</v>
      </c>
      <c r="D39" s="122">
        <v>2.6628316607228792E-3</v>
      </c>
      <c r="E39" s="122">
        <v>1.9231878081184986E-3</v>
      </c>
      <c r="F39" s="122">
        <v>2.0984315427672115E-4</v>
      </c>
      <c r="G39" s="122">
        <v>0</v>
      </c>
      <c r="H39" s="122">
        <v>0</v>
      </c>
      <c r="I39" s="122">
        <v>0</v>
      </c>
      <c r="J39" s="122">
        <v>6.7162945120553281E-3</v>
      </c>
      <c r="K39" s="122">
        <v>5.8263370079791477E-3</v>
      </c>
      <c r="L39" s="122">
        <v>6.6020071485707469E-3</v>
      </c>
      <c r="M39" s="122">
        <v>5.861542385474712E-3</v>
      </c>
      <c r="N39" s="122">
        <v>6.409107550268754E-3</v>
      </c>
      <c r="O39" s="122">
        <v>3.824926098552118E-3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4.4793707608454473E-3</v>
      </c>
      <c r="D40" s="98">
        <v>2.3516942819339971E-3</v>
      </c>
      <c r="E40" s="98">
        <v>1.384206620506241E-3</v>
      </c>
      <c r="F40" s="98">
        <v>7.6538685020184882E-5</v>
      </c>
      <c r="G40" s="98">
        <v>0</v>
      </c>
      <c r="H40" s="98">
        <v>0</v>
      </c>
      <c r="I40" s="98">
        <v>0</v>
      </c>
      <c r="J40" s="98">
        <v>1.2175678077832857E-3</v>
      </c>
      <c r="K40" s="98">
        <v>4.652766413148675E-3</v>
      </c>
      <c r="L40" s="98">
        <v>5.590798313995852E-3</v>
      </c>
      <c r="M40" s="98">
        <v>4.3082435840048469E-3</v>
      </c>
      <c r="N40" s="98">
        <v>3.0837073749340098E-3</v>
      </c>
      <c r="O40" s="98">
        <v>1.5287522619341408E-3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3.0818901651144965E-4</v>
      </c>
      <c r="D41" s="33">
        <v>3.1113737878888211E-4</v>
      </c>
      <c r="E41" s="33">
        <v>5.3898118761225766E-4</v>
      </c>
      <c r="F41" s="33">
        <v>1.3330446925653627E-4</v>
      </c>
      <c r="G41" s="33">
        <v>0</v>
      </c>
      <c r="H41" s="33">
        <v>0</v>
      </c>
      <c r="I41" s="33">
        <v>0</v>
      </c>
      <c r="J41" s="33">
        <v>5.4987267042720424E-3</v>
      </c>
      <c r="K41" s="33">
        <v>1.1735705948304732E-3</v>
      </c>
      <c r="L41" s="33">
        <v>1.0112088345748949E-3</v>
      </c>
      <c r="M41" s="33">
        <v>1.5532988014698653E-3</v>
      </c>
      <c r="N41" s="33">
        <v>3.3254001753347442E-3</v>
      </c>
      <c r="O41" s="33">
        <v>2.296173836617977E-3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0.21908489900260331</v>
      </c>
      <c r="H43" s="117">
        <f t="shared" si="14"/>
        <v>8.267227435758627E-2</v>
      </c>
      <c r="I43" s="117">
        <f t="shared" si="14"/>
        <v>5.857063179118932E-2</v>
      </c>
      <c r="J43" s="117">
        <f t="shared" si="14"/>
        <v>0.22836833212579888</v>
      </c>
      <c r="K43" s="117">
        <f t="shared" si="14"/>
        <v>0.20955673416130993</v>
      </c>
      <c r="L43" s="117">
        <f t="shared" si="14"/>
        <v>0.53233570350785908</v>
      </c>
      <c r="M43" s="117">
        <f t="shared" si="14"/>
        <v>0.29458921880193023</v>
      </c>
      <c r="N43" s="117">
        <f t="shared" si="14"/>
        <v>0.28872339837158195</v>
      </c>
      <c r="O43" s="117">
        <f t="shared" si="14"/>
        <v>0.21090004300097198</v>
      </c>
      <c r="P43" s="117">
        <f t="shared" si="14"/>
        <v>0.40629694685312323</v>
      </c>
      <c r="Q43" s="117">
        <f t="shared" si="14"/>
        <v>0.2720081157668377</v>
      </c>
      <c r="R43" s="117">
        <f t="shared" ref="R43:V43" si="15">R44+R47+R49+R58</f>
        <v>0.87013972595723299</v>
      </c>
      <c r="S43" s="117">
        <f t="shared" si="15"/>
        <v>0.76580155498719105</v>
      </c>
      <c r="T43" s="117">
        <f t="shared" si="15"/>
        <v>0.73836752991040777</v>
      </c>
      <c r="U43" s="117">
        <f t="shared" si="15"/>
        <v>0.31445599364086169</v>
      </c>
      <c r="V43" s="117">
        <f t="shared" si="15"/>
        <v>0.23895876518051173</v>
      </c>
      <c r="W43" s="117">
        <f t="shared" ref="W43" si="16">W44+W47+W49+W58</f>
        <v>0.40125449757046666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0.19913723900260344</v>
      </c>
      <c r="H44" s="122">
        <f t="shared" si="17"/>
        <v>7.2666621282663726E-2</v>
      </c>
      <c r="I44" s="122">
        <f t="shared" si="17"/>
        <v>4.924495495827956E-2</v>
      </c>
      <c r="J44" s="122">
        <f t="shared" si="17"/>
        <v>0.19437958079137843</v>
      </c>
      <c r="K44" s="122">
        <f t="shared" si="17"/>
        <v>0.17874988408550391</v>
      </c>
      <c r="L44" s="122">
        <f t="shared" si="17"/>
        <v>0.46611460335129729</v>
      </c>
      <c r="M44" s="122">
        <f t="shared" si="17"/>
        <v>0.25263809314313784</v>
      </c>
      <c r="N44" s="122">
        <f t="shared" si="17"/>
        <v>0.25650654872596296</v>
      </c>
      <c r="O44" s="122">
        <f t="shared" si="17"/>
        <v>0.18824697443462421</v>
      </c>
      <c r="P44" s="122">
        <f t="shared" si="17"/>
        <v>0.35899486414448634</v>
      </c>
      <c r="Q44" s="122">
        <f t="shared" si="17"/>
        <v>0.23906894612989055</v>
      </c>
      <c r="R44" s="122">
        <f t="shared" ref="R44:V44" si="18">SUM(R45:R46)</f>
        <v>0.77118617968661551</v>
      </c>
      <c r="S44" s="122">
        <f t="shared" si="18"/>
        <v>0.68223458018091721</v>
      </c>
      <c r="T44" s="122">
        <f t="shared" si="18"/>
        <v>0.6480821832108794</v>
      </c>
      <c r="U44" s="122">
        <f t="shared" si="18"/>
        <v>0.27128583175657367</v>
      </c>
      <c r="V44" s="122">
        <f t="shared" si="18"/>
        <v>0.20349983059306354</v>
      </c>
      <c r="W44" s="122">
        <f t="shared" ref="W44" si="19">SUM(W45:W46)</f>
        <v>0.32776075216830342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0.19503443191214637</v>
      </c>
      <c r="H45" s="98">
        <v>7.1184843596931779E-2</v>
      </c>
      <c r="I45" s="98">
        <v>4.8260153605223247E-2</v>
      </c>
      <c r="J45" s="98">
        <v>0.19053269165078396</v>
      </c>
      <c r="K45" s="98">
        <v>0.17525987424453021</v>
      </c>
      <c r="L45" s="98">
        <v>0.45718987664165073</v>
      </c>
      <c r="M45" s="98">
        <v>0.24784605533016146</v>
      </c>
      <c r="N45" s="98">
        <v>0.2516853192664692</v>
      </c>
      <c r="O45" s="98">
        <v>0.18473788287238058</v>
      </c>
      <c r="P45" s="98">
        <v>0.35240780307763253</v>
      </c>
      <c r="Q45" s="98">
        <v>0.23475597965545053</v>
      </c>
      <c r="R45" s="98">
        <v>0.7575059553435447</v>
      </c>
      <c r="S45" s="98">
        <v>0.67028932128000662</v>
      </c>
      <c r="T45" s="98">
        <v>0.63675567140629719</v>
      </c>
      <c r="U45" s="98">
        <v>0.26655554237034457</v>
      </c>
      <c r="V45" s="98">
        <v>0.19999987251839207</v>
      </c>
      <c r="W45" s="98">
        <v>0.32218964574348663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4.1028070904570689E-3</v>
      </c>
      <c r="H46" s="98">
        <v>1.4817776857319466E-3</v>
      </c>
      <c r="I46" s="98">
        <v>9.8480135305631681E-4</v>
      </c>
      <c r="J46" s="98">
        <v>3.846889140594481E-3</v>
      </c>
      <c r="K46" s="98">
        <v>3.4900098409736883E-3</v>
      </c>
      <c r="L46" s="98">
        <v>8.9247267096465594E-3</v>
      </c>
      <c r="M46" s="98">
        <v>4.7920378129764031E-3</v>
      </c>
      <c r="N46" s="98">
        <v>4.8212294594937701E-3</v>
      </c>
      <c r="O46" s="98">
        <v>3.5090915622436273E-3</v>
      </c>
      <c r="P46" s="98">
        <v>6.5870610668537968E-3</v>
      </c>
      <c r="Q46" s="98">
        <v>4.3129664744400286E-3</v>
      </c>
      <c r="R46" s="98">
        <v>1.3680224343070787E-2</v>
      </c>
      <c r="S46" s="98">
        <v>1.1945258900910555E-2</v>
      </c>
      <c r="T46" s="98">
        <v>1.1326511804582226E-2</v>
      </c>
      <c r="U46" s="98">
        <v>4.730289386229115E-3</v>
      </c>
      <c r="V46" s="98">
        <v>3.4999580746714501E-3</v>
      </c>
      <c r="W46" s="98">
        <v>5.57110642481678E-3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3.0621447363766634E-5</v>
      </c>
      <c r="H47" s="122">
        <f t="shared" si="20"/>
        <v>4.6920482392490006E-5</v>
      </c>
      <c r="I47" s="122">
        <f t="shared" si="20"/>
        <v>4.2759830396392187E-5</v>
      </c>
      <c r="J47" s="122">
        <f t="shared" si="20"/>
        <v>1.3327283686200391E-4</v>
      </c>
      <c r="K47" s="122">
        <f t="shared" si="20"/>
        <v>2.1035134953260043E-4</v>
      </c>
      <c r="L47" s="122">
        <f t="shared" si="20"/>
        <v>7.9576419167245798E-4</v>
      </c>
      <c r="M47" s="122">
        <f t="shared" si="20"/>
        <v>1.6844607173523626E-4</v>
      </c>
      <c r="N47" s="122">
        <f t="shared" si="20"/>
        <v>2.9008781555192522E-4</v>
      </c>
      <c r="O47" s="122">
        <f t="shared" si="20"/>
        <v>7.7109648279678172E-5</v>
      </c>
      <c r="P47" s="122">
        <f t="shared" si="20"/>
        <v>3.3336734053848434E-4</v>
      </c>
      <c r="Q47" s="122">
        <f t="shared" si="20"/>
        <v>1.3356462272307007E-4</v>
      </c>
      <c r="R47" s="122">
        <f t="shared" si="20"/>
        <v>3.5780571011237352E-4</v>
      </c>
      <c r="S47" s="122">
        <f t="shared" si="20"/>
        <v>2.3486032343890271E-4</v>
      </c>
      <c r="T47" s="122">
        <f t="shared" si="20"/>
        <v>2.4068368224259656E-4</v>
      </c>
      <c r="U47" s="122">
        <f t="shared" si="20"/>
        <v>6.4655308574871232E-5</v>
      </c>
      <c r="V47" s="122">
        <f t="shared" si="20"/>
        <v>6.074905161647313E-5</v>
      </c>
      <c r="W47" s="122">
        <f t="shared" si="20"/>
        <v>9.410798946559721E-5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3.0621447363766634E-5</v>
      </c>
      <c r="H48" s="98">
        <v>4.6920482392490006E-5</v>
      </c>
      <c r="I48" s="98">
        <v>4.2759830396392187E-5</v>
      </c>
      <c r="J48" s="98">
        <v>1.3327283686200391E-4</v>
      </c>
      <c r="K48" s="98">
        <v>2.1035134953260043E-4</v>
      </c>
      <c r="L48" s="98">
        <v>7.9576419167245798E-4</v>
      </c>
      <c r="M48" s="98">
        <v>1.6844607173523626E-4</v>
      </c>
      <c r="N48" s="98">
        <v>2.9008781555192522E-4</v>
      </c>
      <c r="O48" s="98">
        <v>7.7109648279678172E-5</v>
      </c>
      <c r="P48" s="98">
        <v>3.3336734053848434E-4</v>
      </c>
      <c r="Q48" s="98">
        <v>1.3356462272307007E-4</v>
      </c>
      <c r="R48" s="98">
        <v>3.5780571011237352E-4</v>
      </c>
      <c r="S48" s="98">
        <v>2.3486032343890271E-4</v>
      </c>
      <c r="T48" s="98">
        <v>2.4068368224259656E-4</v>
      </c>
      <c r="U48" s="98">
        <v>6.4655308574871232E-5</v>
      </c>
      <c r="V48" s="98">
        <v>6.074905161647313E-5</v>
      </c>
      <c r="W48" s="98">
        <v>9.410798946559721E-5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1.1104514668277452E-2</v>
      </c>
      <c r="H49" s="122">
        <v>4.5149127999734532E-3</v>
      </c>
      <c r="I49" s="122">
        <v>3.2386045804308865E-3</v>
      </c>
      <c r="J49" s="122">
        <v>1.3570749987523254E-2</v>
      </c>
      <c r="K49" s="122">
        <v>1.2859004854887028E-2</v>
      </c>
      <c r="L49" s="122">
        <v>3.2818835991260599E-2</v>
      </c>
      <c r="M49" s="122">
        <v>1.9752315819311545E-2</v>
      </c>
      <c r="N49" s="122">
        <v>1.7121898590593859E-2</v>
      </c>
      <c r="O49" s="122">
        <v>1.1255426246136424E-2</v>
      </c>
      <c r="P49" s="122">
        <v>2.5153587715945985E-2</v>
      </c>
      <c r="Q49" s="122">
        <v>1.7671423403793265E-2</v>
      </c>
      <c r="R49" s="122">
        <v>5.799590694316939E-2</v>
      </c>
      <c r="S49" s="122">
        <v>5.128184643288413E-2</v>
      </c>
      <c r="T49" s="122">
        <v>5.1978146695556518E-2</v>
      </c>
      <c r="U49" s="122">
        <v>2.3301953311941712E-2</v>
      </c>
      <c r="V49" s="122">
        <v>1.981995617724654E-2</v>
      </c>
      <c r="W49" s="122">
        <v>4.6683777440248569E-2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1.0839296578575261E-2</v>
      </c>
      <c r="H50" s="98">
        <v>4.3156757318615372E-3</v>
      </c>
      <c r="I50" s="98">
        <v>3.0734226354802293E-3</v>
      </c>
      <c r="J50" s="98">
        <v>1.2963248449265495E-2</v>
      </c>
      <c r="K50" s="98">
        <v>1.2214566923940818E-2</v>
      </c>
      <c r="L50" s="98">
        <v>3.1793852255698807E-2</v>
      </c>
      <c r="M50" s="98">
        <v>1.896692485166946E-2</v>
      </c>
      <c r="N50" s="98">
        <v>1.6322175606355467E-2</v>
      </c>
      <c r="O50" s="98">
        <v>1.080419432476494E-2</v>
      </c>
      <c r="P50" s="98">
        <v>2.3660445836331423E-2</v>
      </c>
      <c r="Q50" s="98">
        <v>1.6330530977642845E-2</v>
      </c>
      <c r="R50" s="98">
        <v>5.5219264331947376E-2</v>
      </c>
      <c r="S50" s="98">
        <v>4.8966859759363622E-2</v>
      </c>
      <c r="T50" s="98">
        <v>4.9498690923671963E-2</v>
      </c>
      <c r="U50" s="98">
        <v>2.2178500941123724E-2</v>
      </c>
      <c r="V50" s="98">
        <v>1.9112509855764116E-2</v>
      </c>
      <c r="W50" s="98">
        <v>4.4821797815821011E-2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2.652180897021904E-4</v>
      </c>
      <c r="H54" s="101">
        <v>1.992370681119162E-4</v>
      </c>
      <c r="I54" s="101">
        <v>1.6518194495065714E-4</v>
      </c>
      <c r="J54" s="101">
        <v>6.0750153825775953E-4</v>
      </c>
      <c r="K54" s="101">
        <v>6.4443793094621051E-4</v>
      </c>
      <c r="L54" s="101">
        <v>1.0249837355617894E-3</v>
      </c>
      <c r="M54" s="101">
        <v>7.8539096764208361E-4</v>
      </c>
      <c r="N54" s="101">
        <v>7.9972298423839174E-4</v>
      </c>
      <c r="O54" s="101">
        <v>4.5123192137148428E-4</v>
      </c>
      <c r="P54" s="101">
        <v>1.4931418796145614E-3</v>
      </c>
      <c r="Q54" s="101">
        <v>1.3408924261504218E-3</v>
      </c>
      <c r="R54" s="101">
        <v>2.776642611222012E-3</v>
      </c>
      <c r="S54" s="101">
        <v>2.3149866735205087E-3</v>
      </c>
      <c r="T54" s="101">
        <v>2.4794557718845578E-3</v>
      </c>
      <c r="U54" s="101">
        <v>1.1234523708179873E-3</v>
      </c>
      <c r="V54" s="101">
        <v>7.0744632148242372E-4</v>
      </c>
      <c r="W54" s="101">
        <v>1.8619796244275606E-3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8.8125238843586515E-3</v>
      </c>
      <c r="H58" s="122">
        <v>5.4438197925565871E-3</v>
      </c>
      <c r="I58" s="122">
        <v>6.0443124220824753E-3</v>
      </c>
      <c r="J58" s="122">
        <v>2.0284728510035193E-2</v>
      </c>
      <c r="K58" s="122">
        <v>1.7737493871386401E-2</v>
      </c>
      <c r="L58" s="122">
        <v>3.2606499973628793E-2</v>
      </c>
      <c r="M58" s="122">
        <v>2.2030363767745632E-2</v>
      </c>
      <c r="N58" s="122">
        <v>1.4804863239473229E-2</v>
      </c>
      <c r="O58" s="122">
        <v>1.1320532671931675E-2</v>
      </c>
      <c r="P58" s="122">
        <v>2.1815127652152454E-2</v>
      </c>
      <c r="Q58" s="122">
        <v>1.513418161043082E-2</v>
      </c>
      <c r="R58" s="122">
        <v>4.059983361733574E-2</v>
      </c>
      <c r="S58" s="122">
        <v>3.2050268049950793E-2</v>
      </c>
      <c r="T58" s="122">
        <v>3.8066516321729159E-2</v>
      </c>
      <c r="U58" s="122">
        <v>1.9803553263771444E-2</v>
      </c>
      <c r="V58" s="122">
        <v>1.5578229358585195E-2</v>
      </c>
      <c r="W58" s="122">
        <v>2.6715859972449133E-2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4.7600805805897723E-3</v>
      </c>
      <c r="H59" s="98">
        <v>1.4678300419905901E-3</v>
      </c>
      <c r="I59" s="98">
        <v>4.6717660448757406E-4</v>
      </c>
      <c r="J59" s="98">
        <v>3.7366736169900843E-3</v>
      </c>
      <c r="K59" s="98">
        <v>1.4167883312110378E-2</v>
      </c>
      <c r="L59" s="98">
        <v>2.7622685003223953E-2</v>
      </c>
      <c r="M59" s="98">
        <v>1.6111035902684794E-2</v>
      </c>
      <c r="N59" s="98">
        <v>7.0743875072015513E-3</v>
      </c>
      <c r="O59" s="98">
        <v>4.4716003661573614E-3</v>
      </c>
      <c r="P59" s="98">
        <v>8.8815395839913682E-3</v>
      </c>
      <c r="Q59" s="98">
        <v>1.1535012702479024E-2</v>
      </c>
      <c r="R59" s="98">
        <v>2.853402620625084E-2</v>
      </c>
      <c r="S59" s="98">
        <v>2.6404334533901799E-2</v>
      </c>
      <c r="T59" s="98">
        <v>2.6235320993047657E-2</v>
      </c>
      <c r="U59" s="98">
        <v>7.9121373393481603E-3</v>
      </c>
      <c r="V59" s="98">
        <v>2.5170769161870976E-3</v>
      </c>
      <c r="W59" s="98">
        <v>3.8181373292119868E-3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4.0524433037688792E-3</v>
      </c>
      <c r="H60" s="33">
        <v>3.9759897505659975E-3</v>
      </c>
      <c r="I60" s="33">
        <v>5.5771358175949011E-3</v>
      </c>
      <c r="J60" s="33">
        <v>1.654805489304511E-2</v>
      </c>
      <c r="K60" s="33">
        <v>3.569610559276023E-3</v>
      </c>
      <c r="L60" s="33">
        <v>4.9838149704048386E-3</v>
      </c>
      <c r="M60" s="33">
        <v>5.9193278650608375E-3</v>
      </c>
      <c r="N60" s="33">
        <v>7.7304757322716779E-3</v>
      </c>
      <c r="O60" s="33">
        <v>6.8489323057743124E-3</v>
      </c>
      <c r="P60" s="33">
        <v>1.2933588068161087E-2</v>
      </c>
      <c r="Q60" s="33">
        <v>3.5991689079517965E-3</v>
      </c>
      <c r="R60" s="33">
        <v>1.2065807411084904E-2</v>
      </c>
      <c r="S60" s="33">
        <v>5.6459335160489923E-3</v>
      </c>
      <c r="T60" s="33">
        <v>1.18311953286815E-2</v>
      </c>
      <c r="U60" s="33">
        <v>1.1891415924423283E-2</v>
      </c>
      <c r="V60" s="33">
        <v>1.3061152442398099E-2</v>
      </c>
      <c r="W60" s="33">
        <v>2.2897722643237146E-2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1.243426124375441</v>
      </c>
      <c r="D62" s="117">
        <f t="shared" si="21"/>
        <v>1.7704242622985307</v>
      </c>
      <c r="E62" s="117">
        <f t="shared" si="21"/>
        <v>2.1714741162175901</v>
      </c>
      <c r="F62" s="117">
        <f t="shared" si="21"/>
        <v>2.5901998148625234</v>
      </c>
      <c r="G62" s="117">
        <f t="shared" si="21"/>
        <v>2.939981294183855</v>
      </c>
      <c r="H62" s="117">
        <f t="shared" si="21"/>
        <v>3.3376705389616301</v>
      </c>
      <c r="I62" s="117">
        <f t="shared" si="21"/>
        <v>2.6457487525778141</v>
      </c>
      <c r="J62" s="117">
        <f t="shared" si="21"/>
        <v>3.0743526460813682</v>
      </c>
      <c r="K62" s="117">
        <f t="shared" si="21"/>
        <v>1.9562362336451686</v>
      </c>
      <c r="L62" s="117">
        <f t="shared" si="21"/>
        <v>2.4728066076319051</v>
      </c>
      <c r="M62" s="117">
        <f t="shared" si="21"/>
        <v>1.1866067321509861</v>
      </c>
      <c r="N62" s="117">
        <f t="shared" si="21"/>
        <v>1.122488213941718</v>
      </c>
      <c r="O62" s="117">
        <f t="shared" si="21"/>
        <v>1.8266804167912127</v>
      </c>
      <c r="P62" s="117">
        <f t="shared" si="21"/>
        <v>3.6399494431779331</v>
      </c>
      <c r="Q62" s="117">
        <f t="shared" si="21"/>
        <v>4.7830724123103616</v>
      </c>
      <c r="R62" s="117">
        <f t="shared" ref="R62:V62" si="22">R63+R66+R68+R77</f>
        <v>5.8070990603510442</v>
      </c>
      <c r="S62" s="117">
        <f t="shared" si="22"/>
        <v>4.1226426492281485</v>
      </c>
      <c r="T62" s="117">
        <f t="shared" si="22"/>
        <v>4.5620982885523675</v>
      </c>
      <c r="U62" s="117">
        <f t="shared" si="22"/>
        <v>3.4223214423717376</v>
      </c>
      <c r="V62" s="117">
        <f t="shared" si="22"/>
        <v>3.6845007708874249</v>
      </c>
      <c r="W62" s="117">
        <f t="shared" ref="W62" si="23">W63+W66+W68+W77</f>
        <v>7.1598846752979703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1.0874378006042491</v>
      </c>
      <c r="D63" s="122">
        <f t="shared" si="24"/>
        <v>1.5667904188434156</v>
      </c>
      <c r="E63" s="122">
        <f t="shared" si="24"/>
        <v>1.9224685520754483</v>
      </c>
      <c r="F63" s="122">
        <f t="shared" si="24"/>
        <v>2.2818982683248592</v>
      </c>
      <c r="G63" s="122">
        <f t="shared" si="24"/>
        <v>2.6282058405581377</v>
      </c>
      <c r="H63" s="122">
        <f t="shared" si="24"/>
        <v>2.9532736479253026</v>
      </c>
      <c r="I63" s="122">
        <f t="shared" si="24"/>
        <v>2.3179825831107359</v>
      </c>
      <c r="J63" s="122">
        <f t="shared" si="24"/>
        <v>2.6692440124497363</v>
      </c>
      <c r="K63" s="122">
        <f t="shared" si="24"/>
        <v>1.6981788244870837</v>
      </c>
      <c r="L63" s="122">
        <f t="shared" si="24"/>
        <v>2.1573681443570347</v>
      </c>
      <c r="M63" s="122">
        <f t="shared" si="24"/>
        <v>1.0187082031871271</v>
      </c>
      <c r="N63" s="122">
        <f t="shared" si="24"/>
        <v>0.98410390085467503</v>
      </c>
      <c r="O63" s="122">
        <f t="shared" si="24"/>
        <v>1.6318892342431748</v>
      </c>
      <c r="P63" s="122">
        <f t="shared" si="24"/>
        <v>3.2071269605614035</v>
      </c>
      <c r="Q63" s="122">
        <f t="shared" si="24"/>
        <v>4.2448146784767911</v>
      </c>
      <c r="R63" s="122">
        <f t="shared" ref="R63:V63" si="25">SUM(R64:R65)</f>
        <v>5.1471546192337367</v>
      </c>
      <c r="S63" s="122">
        <f t="shared" si="25"/>
        <v>3.6671675458365267</v>
      </c>
      <c r="T63" s="122">
        <f t="shared" si="25"/>
        <v>3.984778780275009</v>
      </c>
      <c r="U63" s="122">
        <f t="shared" si="25"/>
        <v>2.9487028972803335</v>
      </c>
      <c r="V63" s="122">
        <f t="shared" si="25"/>
        <v>3.12774644409637</v>
      </c>
      <c r="W63" s="122">
        <f t="shared" ref="W63" si="26">SUM(W64:W65)</f>
        <v>5.8695056068512201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1.0633669465579247</v>
      </c>
      <c r="D64" s="98">
        <v>1.5328151320910608</v>
      </c>
      <c r="E64" s="98">
        <v>1.8815999417840572</v>
      </c>
      <c r="F64" s="98">
        <v>2.2341431807837484</v>
      </c>
      <c r="G64" s="98">
        <v>2.5740571458597965</v>
      </c>
      <c r="H64" s="98">
        <v>2.8930521196071846</v>
      </c>
      <c r="I64" s="98">
        <v>2.2716275324026505</v>
      </c>
      <c r="J64" s="98">
        <v>2.6164180635342977</v>
      </c>
      <c r="K64" s="98">
        <v>1.665022658599121</v>
      </c>
      <c r="L64" s="98">
        <v>2.1160608757967903</v>
      </c>
      <c r="M64" s="98">
        <v>0.99938535218976721</v>
      </c>
      <c r="N64" s="98">
        <v>0.96560694340244191</v>
      </c>
      <c r="O64" s="98">
        <v>1.6014693629034222</v>
      </c>
      <c r="P64" s="98">
        <v>3.1482806002138397</v>
      </c>
      <c r="Q64" s="98">
        <v>4.1682353330835404</v>
      </c>
      <c r="R64" s="98">
        <v>5.0558482242615073</v>
      </c>
      <c r="S64" s="98">
        <v>3.6029590359770327</v>
      </c>
      <c r="T64" s="98">
        <v>3.91513692764789</v>
      </c>
      <c r="U64" s="98">
        <v>2.8972876872495199</v>
      </c>
      <c r="V64" s="98">
        <v>3.0739528788111459</v>
      </c>
      <c r="W64" s="98">
        <v>5.7697388099406615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2.4070854046324437E-2</v>
      </c>
      <c r="D65" s="98">
        <v>3.3975286752354852E-2</v>
      </c>
      <c r="E65" s="98">
        <v>4.0868610291391001E-2</v>
      </c>
      <c r="F65" s="98">
        <v>4.7755087541110665E-2</v>
      </c>
      <c r="G65" s="98">
        <v>5.4148694698341354E-2</v>
      </c>
      <c r="H65" s="98">
        <v>6.0221528318118119E-2</v>
      </c>
      <c r="I65" s="98">
        <v>4.635505070808537E-2</v>
      </c>
      <c r="J65" s="98">
        <v>5.2825948915438618E-2</v>
      </c>
      <c r="K65" s="98">
        <v>3.3156165887962594E-2</v>
      </c>
      <c r="L65" s="98">
        <v>4.130726856024447E-2</v>
      </c>
      <c r="M65" s="98">
        <v>1.9322850997359808E-2</v>
      </c>
      <c r="N65" s="98">
        <v>1.8496957452233107E-2</v>
      </c>
      <c r="O65" s="98">
        <v>3.041987133975246E-2</v>
      </c>
      <c r="P65" s="98">
        <v>5.884636034756386E-2</v>
      </c>
      <c r="Q65" s="98">
        <v>7.6579345393250661E-2</v>
      </c>
      <c r="R65" s="98">
        <v>9.1306394972229171E-2</v>
      </c>
      <c r="S65" s="98">
        <v>6.4208509859493876E-2</v>
      </c>
      <c r="T65" s="98">
        <v>6.9641852627119083E-2</v>
      </c>
      <c r="U65" s="98">
        <v>5.1415210030813632E-2</v>
      </c>
      <c r="V65" s="98">
        <v>5.3793565285224082E-2</v>
      </c>
      <c r="W65" s="98">
        <v>9.9766796910558259E-2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1.4759957016940447E-4</v>
      </c>
      <c r="F66" s="122">
        <f t="shared" si="27"/>
        <v>3.0209657340677374E-4</v>
      </c>
      <c r="G66" s="122">
        <f t="shared" si="27"/>
        <v>5.9711822359344942E-4</v>
      </c>
      <c r="H66" s="122">
        <f t="shared" si="27"/>
        <v>1.6187566425409057E-3</v>
      </c>
      <c r="I66" s="122">
        <f t="shared" si="27"/>
        <v>1.2827949118917655E-3</v>
      </c>
      <c r="J66" s="122">
        <f t="shared" si="27"/>
        <v>1.4660012054820433E-3</v>
      </c>
      <c r="K66" s="122">
        <f t="shared" si="27"/>
        <v>1.5907820808402908E-3</v>
      </c>
      <c r="L66" s="122">
        <f t="shared" si="27"/>
        <v>3.8196681200277972E-3</v>
      </c>
      <c r="M66" s="122">
        <f t="shared" si="27"/>
        <v>6.3491211654050604E-4</v>
      </c>
      <c r="N66" s="122">
        <f t="shared" si="27"/>
        <v>1.4504390777596262E-3</v>
      </c>
      <c r="O66" s="122">
        <f t="shared" si="27"/>
        <v>7.1326424658702317E-4</v>
      </c>
      <c r="P66" s="122">
        <f t="shared" si="27"/>
        <v>3.3614540170963849E-3</v>
      </c>
      <c r="Q66" s="122">
        <f t="shared" si="27"/>
        <v>2.2038162749306563E-3</v>
      </c>
      <c r="R66" s="122">
        <f t="shared" si="27"/>
        <v>2.2899565447191909E-3</v>
      </c>
      <c r="S66" s="122">
        <f t="shared" si="27"/>
        <v>1.3420589910794439E-3</v>
      </c>
      <c r="T66" s="122">
        <f t="shared" si="27"/>
        <v>1.4641590669757956E-3</v>
      </c>
      <c r="U66" s="122">
        <f t="shared" si="27"/>
        <v>8.2435518432960847E-4</v>
      </c>
      <c r="V66" s="122">
        <f t="shared" si="27"/>
        <v>9.9628444651015942E-4</v>
      </c>
      <c r="W66" s="122">
        <f t="shared" si="27"/>
        <v>1.7880517998463468E-3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1.4759957016940447E-4</v>
      </c>
      <c r="F67" s="98">
        <v>3.0209657340677374E-4</v>
      </c>
      <c r="G67" s="98">
        <v>5.9711822359344942E-4</v>
      </c>
      <c r="H67" s="98">
        <v>1.6187566425409057E-3</v>
      </c>
      <c r="I67" s="98">
        <v>1.2827949118917655E-3</v>
      </c>
      <c r="J67" s="98">
        <v>1.4660012054820433E-3</v>
      </c>
      <c r="K67" s="98">
        <v>1.5907820808402908E-3</v>
      </c>
      <c r="L67" s="98">
        <v>3.8196681200277972E-3</v>
      </c>
      <c r="M67" s="98">
        <v>6.3491211654050604E-4</v>
      </c>
      <c r="N67" s="98">
        <v>1.4504390777596262E-3</v>
      </c>
      <c r="O67" s="98">
        <v>7.1326424658702317E-4</v>
      </c>
      <c r="P67" s="98">
        <v>3.3614540170963849E-3</v>
      </c>
      <c r="Q67" s="98">
        <v>2.2038162749306563E-3</v>
      </c>
      <c r="R67" s="98">
        <v>2.2899565447191909E-3</v>
      </c>
      <c r="S67" s="98">
        <v>1.3420589910794439E-3</v>
      </c>
      <c r="T67" s="98">
        <v>1.4641590669757956E-3</v>
      </c>
      <c r="U67" s="98">
        <v>8.2435518432960847E-4</v>
      </c>
      <c r="V67" s="98">
        <v>9.9628444651015942E-4</v>
      </c>
      <c r="W67" s="98">
        <v>1.7880517998463468E-3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6.1849429600788444E-2</v>
      </c>
      <c r="D68" s="122">
        <v>8.0906524388072359E-2</v>
      </c>
      <c r="E68" s="122">
        <v>0.10130133549298549</v>
      </c>
      <c r="F68" s="122">
        <v>0.13572395877569932</v>
      </c>
      <c r="G68" s="122">
        <v>0.14005300930918987</v>
      </c>
      <c r="H68" s="122">
        <v>0.17506897943932004</v>
      </c>
      <c r="I68" s="122">
        <v>0.14433705272623121</v>
      </c>
      <c r="J68" s="122">
        <v>0.18073959047702984</v>
      </c>
      <c r="K68" s="122">
        <v>0.120003237676179</v>
      </c>
      <c r="L68" s="122">
        <v>0.15303052946332543</v>
      </c>
      <c r="M68" s="122">
        <v>8.0558000846728567E-2</v>
      </c>
      <c r="N68" s="122">
        <v>6.723960108136659E-2</v>
      </c>
      <c r="O68" s="122">
        <v>9.8586203403834824E-2</v>
      </c>
      <c r="P68" s="122">
        <v>0.22812654384381623</v>
      </c>
      <c r="Q68" s="122">
        <v>0.31322583592595266</v>
      </c>
      <c r="R68" s="122">
        <v>0.39051313422820516</v>
      </c>
      <c r="S68" s="122">
        <v>0.27902611593873838</v>
      </c>
      <c r="T68" s="122">
        <v>0.32353721192335105</v>
      </c>
      <c r="U68" s="122">
        <v>0.25541746539807719</v>
      </c>
      <c r="V68" s="122">
        <v>0.30541432486228076</v>
      </c>
      <c r="W68" s="122">
        <v>0.82790966801716004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5.6239287608472299E-2</v>
      </c>
      <c r="D69" s="98">
        <v>7.7168532474414298E-2</v>
      </c>
      <c r="E69" s="98">
        <v>9.699942269766057E-2</v>
      </c>
      <c r="F69" s="98">
        <v>0.12826645342710352</v>
      </c>
      <c r="G69" s="98">
        <v>0.13103559425931541</v>
      </c>
      <c r="H69" s="98">
        <v>0.15693840624113567</v>
      </c>
      <c r="I69" s="98">
        <v>0.13621010103465889</v>
      </c>
      <c r="J69" s="98">
        <v>0.17158656730061292</v>
      </c>
      <c r="K69" s="98">
        <v>0.1117544321600675</v>
      </c>
      <c r="L69" s="98">
        <v>0.14588980943891164</v>
      </c>
      <c r="M69" s="98">
        <v>7.4235603557209789E-2</v>
      </c>
      <c r="N69" s="98">
        <v>6.1262724041269138E-2</v>
      </c>
      <c r="O69" s="98">
        <v>9.0877658080405294E-2</v>
      </c>
      <c r="P69" s="98">
        <v>0.2078198142810582</v>
      </c>
      <c r="Q69" s="98">
        <v>0.2981826990200776</v>
      </c>
      <c r="R69" s="98">
        <v>0.37491104717467194</v>
      </c>
      <c r="S69" s="98">
        <v>0.26589301846395857</v>
      </c>
      <c r="T69" s="98">
        <v>0.30676707470260461</v>
      </c>
      <c r="U69" s="98">
        <v>0.24310109866614668</v>
      </c>
      <c r="V69" s="98">
        <v>0.29380388229206922</v>
      </c>
      <c r="W69" s="98">
        <v>0.79516450910481329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5.6101419923161484E-3</v>
      </c>
      <c r="D73" s="101">
        <v>3.7379919136580554E-3</v>
      </c>
      <c r="E73" s="101">
        <v>4.3019127953249263E-3</v>
      </c>
      <c r="F73" s="101">
        <v>7.4575053485958064E-3</v>
      </c>
      <c r="G73" s="101">
        <v>9.0174150498744735E-3</v>
      </c>
      <c r="H73" s="101">
        <v>1.8130573198184372E-2</v>
      </c>
      <c r="I73" s="101">
        <v>8.1269516915723327E-3</v>
      </c>
      <c r="J73" s="101">
        <v>9.1530231764169103E-3</v>
      </c>
      <c r="K73" s="101">
        <v>8.2488055161114935E-3</v>
      </c>
      <c r="L73" s="101">
        <v>7.1407200244137988E-3</v>
      </c>
      <c r="M73" s="101">
        <v>6.3223972895187722E-3</v>
      </c>
      <c r="N73" s="101">
        <v>5.9768770400974534E-3</v>
      </c>
      <c r="O73" s="101">
        <v>7.7085453234295243E-3</v>
      </c>
      <c r="P73" s="101">
        <v>2.0306729562758037E-2</v>
      </c>
      <c r="Q73" s="101">
        <v>1.5043136905875047E-2</v>
      </c>
      <c r="R73" s="101">
        <v>1.5602087053533211E-2</v>
      </c>
      <c r="S73" s="101">
        <v>1.3133097474779811E-2</v>
      </c>
      <c r="T73" s="101">
        <v>1.6770137220746464E-2</v>
      </c>
      <c r="U73" s="101">
        <v>1.2316366731930529E-2</v>
      </c>
      <c r="V73" s="101">
        <v>1.1610442570211543E-2</v>
      </c>
      <c r="W73" s="101">
        <v>3.274515891234675E-2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9.4138894170403428E-2</v>
      </c>
      <c r="D77" s="122">
        <v>0.12272731906704266</v>
      </c>
      <c r="E77" s="122">
        <v>0.1475566290789869</v>
      </c>
      <c r="F77" s="122">
        <v>0.17227549118855803</v>
      </c>
      <c r="G77" s="122">
        <v>0.17112532609293388</v>
      </c>
      <c r="H77" s="122">
        <v>0.2077091549544669</v>
      </c>
      <c r="I77" s="122">
        <v>0.18214632182895554</v>
      </c>
      <c r="J77" s="122">
        <v>0.22290304194912</v>
      </c>
      <c r="K77" s="122">
        <v>0.13646338940106564</v>
      </c>
      <c r="L77" s="122">
        <v>0.15858826569151702</v>
      </c>
      <c r="M77" s="122">
        <v>8.6705616000589944E-2</v>
      </c>
      <c r="N77" s="122">
        <v>6.9694272927916773E-2</v>
      </c>
      <c r="O77" s="122">
        <v>9.5491714897616098E-2</v>
      </c>
      <c r="P77" s="122">
        <v>0.20133448475561719</v>
      </c>
      <c r="Q77" s="122">
        <v>0.22282808163268719</v>
      </c>
      <c r="R77" s="122">
        <v>0.26714135034438297</v>
      </c>
      <c r="S77" s="122">
        <v>0.17510692846180345</v>
      </c>
      <c r="T77" s="122">
        <v>0.25231813728703095</v>
      </c>
      <c r="U77" s="122">
        <v>0.21737672450899748</v>
      </c>
      <c r="V77" s="122">
        <v>0.25034371748226392</v>
      </c>
      <c r="W77" s="122">
        <v>0.46068134862974375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8.6478195759975965E-2</v>
      </c>
      <c r="D78" s="98">
        <v>0.11932703199884988</v>
      </c>
      <c r="E78" s="98">
        <v>0.14394228464441058</v>
      </c>
      <c r="F78" s="98">
        <v>0.16858740087246052</v>
      </c>
      <c r="G78" s="98">
        <v>0.16629616448927598</v>
      </c>
      <c r="H78" s="98">
        <v>0.19439823274605031</v>
      </c>
      <c r="I78" s="98">
        <v>0.17177480609798959</v>
      </c>
      <c r="J78" s="98">
        <v>0.21226871200217878</v>
      </c>
      <c r="K78" s="98">
        <v>0.12912857318337517</v>
      </c>
      <c r="L78" s="98">
        <v>0.1528099294939462</v>
      </c>
      <c r="M78" s="98">
        <v>8.3389113154208341E-2</v>
      </c>
      <c r="N78" s="98">
        <v>6.6887116935751084E-2</v>
      </c>
      <c r="O78" s="98">
        <v>9.0859778020300527E-2</v>
      </c>
      <c r="P78" s="98">
        <v>0.18469431961914165</v>
      </c>
      <c r="Q78" s="98">
        <v>0.20884783876708932</v>
      </c>
      <c r="R78" s="98">
        <v>0.25687977581719862</v>
      </c>
      <c r="S78" s="98">
        <v>0.17068124509277149</v>
      </c>
      <c r="T78" s="98">
        <v>0.24175869911094386</v>
      </c>
      <c r="U78" s="98">
        <v>0.20919487565137679</v>
      </c>
      <c r="V78" s="98">
        <v>0.24320786834300251</v>
      </c>
      <c r="W78" s="98">
        <v>0.44277608026773702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7.6606984104274625E-3</v>
      </c>
      <c r="D79" s="33">
        <v>3.4002870681927831E-3</v>
      </c>
      <c r="E79" s="33">
        <v>3.6143444345763153E-3</v>
      </c>
      <c r="F79" s="33">
        <v>3.6880903160975034E-3</v>
      </c>
      <c r="G79" s="33">
        <v>4.8291616036579129E-3</v>
      </c>
      <c r="H79" s="33">
        <v>1.3310922208416601E-2</v>
      </c>
      <c r="I79" s="33">
        <v>1.0371515730965957E-2</v>
      </c>
      <c r="J79" s="33">
        <v>1.0634329946941211E-2</v>
      </c>
      <c r="K79" s="33">
        <v>7.3348162176904595E-3</v>
      </c>
      <c r="L79" s="33">
        <v>5.7783361975708271E-3</v>
      </c>
      <c r="M79" s="33">
        <v>3.3165028463816035E-3</v>
      </c>
      <c r="N79" s="33">
        <v>2.8071559921656933E-3</v>
      </c>
      <c r="O79" s="33">
        <v>4.631936877315574E-3</v>
      </c>
      <c r="P79" s="33">
        <v>1.6640165136475545E-2</v>
      </c>
      <c r="Q79" s="33">
        <v>1.3980242865597887E-2</v>
      </c>
      <c r="R79" s="33">
        <v>1.0261574527184358E-2</v>
      </c>
      <c r="S79" s="33">
        <v>4.4256833690319514E-3</v>
      </c>
      <c r="T79" s="33">
        <v>1.0559438176087071E-2</v>
      </c>
      <c r="U79" s="33">
        <v>8.1818488576206848E-3</v>
      </c>
      <c r="V79" s="33">
        <v>7.1358491392614007E-3</v>
      </c>
      <c r="W79" s="33">
        <v>1.7905268362006749E-2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4.5128239511552763</v>
      </c>
      <c r="D81" s="117">
        <f t="shared" si="28"/>
        <v>4.5620304164869987</v>
      </c>
      <c r="E81" s="117">
        <f t="shared" si="28"/>
        <v>6.1668150377276252</v>
      </c>
      <c r="F81" s="117">
        <f t="shared" si="28"/>
        <v>7.9582730768746996</v>
      </c>
      <c r="G81" s="117">
        <f t="shared" si="28"/>
        <v>9.5219044077581803</v>
      </c>
      <c r="H81" s="117">
        <f t="shared" si="28"/>
        <v>12.789122174563547</v>
      </c>
      <c r="I81" s="117">
        <f t="shared" si="28"/>
        <v>8.4844469088954586</v>
      </c>
      <c r="J81" s="117">
        <f t="shared" si="28"/>
        <v>17.737881344082343</v>
      </c>
      <c r="K81" s="117">
        <f t="shared" si="28"/>
        <v>8.5156345879646569</v>
      </c>
      <c r="L81" s="117">
        <f t="shared" si="28"/>
        <v>11.735688313778072</v>
      </c>
      <c r="M81" s="117">
        <f t="shared" si="28"/>
        <v>6.9107404525439229</v>
      </c>
      <c r="N81" s="117">
        <f t="shared" si="28"/>
        <v>9.3347540479490192</v>
      </c>
      <c r="O81" s="117">
        <f t="shared" si="28"/>
        <v>11.61440849209378</v>
      </c>
      <c r="P81" s="117">
        <f t="shared" si="28"/>
        <v>7.2410390075054378</v>
      </c>
      <c r="Q81" s="117">
        <f t="shared" si="28"/>
        <v>4.8607195821454177</v>
      </c>
      <c r="R81" s="117">
        <f t="shared" ref="R81:V81" si="29">R82+R85+R87+R100</f>
        <v>2.6924686969120653</v>
      </c>
      <c r="S81" s="117">
        <f t="shared" si="29"/>
        <v>3.4543329218464844</v>
      </c>
      <c r="T81" s="117">
        <f t="shared" si="29"/>
        <v>6.2594866222132035</v>
      </c>
      <c r="U81" s="117">
        <f t="shared" si="29"/>
        <v>5.8735787331626419</v>
      </c>
      <c r="V81" s="117">
        <f t="shared" si="29"/>
        <v>4.566703151988853</v>
      </c>
      <c r="W81" s="117">
        <f t="shared" ref="W81" si="30">W82+W85+W87+W100</f>
        <v>10.008738820314104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3.9484083679768349</v>
      </c>
      <c r="D82" s="122">
        <f t="shared" si="31"/>
        <v>4.0454393907504755</v>
      </c>
      <c r="E82" s="122">
        <f t="shared" si="31"/>
        <v>5.4887114582798304</v>
      </c>
      <c r="F82" s="122">
        <f t="shared" si="31"/>
        <v>6.9778400914299148</v>
      </c>
      <c r="G82" s="122">
        <f t="shared" si="31"/>
        <v>8.5414734809149486</v>
      </c>
      <c r="H82" s="122">
        <f t="shared" si="31"/>
        <v>11.285280316324892</v>
      </c>
      <c r="I82" s="122">
        <f t="shared" si="31"/>
        <v>7.3858337803866947</v>
      </c>
      <c r="J82" s="122">
        <f t="shared" si="31"/>
        <v>15.377446422155112</v>
      </c>
      <c r="K82" s="122">
        <f t="shared" si="31"/>
        <v>7.4314135443814173</v>
      </c>
      <c r="L82" s="122">
        <f t="shared" si="31"/>
        <v>10.17803558463847</v>
      </c>
      <c r="M82" s="122">
        <f t="shared" si="31"/>
        <v>5.9319527764020057</v>
      </c>
      <c r="N82" s="122">
        <f t="shared" si="31"/>
        <v>8.1906435798521731</v>
      </c>
      <c r="O82" s="122">
        <f t="shared" si="31"/>
        <v>10.39862332582679</v>
      </c>
      <c r="P82" s="122">
        <f t="shared" si="31"/>
        <v>6.3877644298312228</v>
      </c>
      <c r="Q82" s="122">
        <f t="shared" si="31"/>
        <v>4.3165742385783625</v>
      </c>
      <c r="R82" s="122">
        <f t="shared" ref="R82:V82" si="32">SUM(R83:R84)</f>
        <v>2.3829732936349362</v>
      </c>
      <c r="S82" s="122">
        <f t="shared" si="32"/>
        <v>3.0559782959642465</v>
      </c>
      <c r="T82" s="122">
        <f t="shared" si="32"/>
        <v>5.4602721222691537</v>
      </c>
      <c r="U82" s="122">
        <f t="shared" si="32"/>
        <v>5.0723411413910124</v>
      </c>
      <c r="V82" s="122">
        <f t="shared" si="32"/>
        <v>3.907167859136754</v>
      </c>
      <c r="W82" s="122">
        <f t="shared" ref="W82" si="33">SUM(W83:W84)</f>
        <v>8.112639466126403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3.9129779937382385</v>
      </c>
      <c r="D83" s="98">
        <v>4.0098872704701938</v>
      </c>
      <c r="E83" s="98">
        <v>5.4414359623927009</v>
      </c>
      <c r="F83" s="98">
        <v>6.9186849915628512</v>
      </c>
      <c r="G83" s="98">
        <v>8.4702007332564158</v>
      </c>
      <c r="H83" s="98">
        <v>11.192090869420181</v>
      </c>
      <c r="I83" s="98">
        <v>7.3260354656270232</v>
      </c>
      <c r="J83" s="98">
        <v>15.254251991164224</v>
      </c>
      <c r="K83" s="98">
        <v>7.3726876040519942</v>
      </c>
      <c r="L83" s="98">
        <v>10.099177843598087</v>
      </c>
      <c r="M83" s="98">
        <v>5.8864277678889563</v>
      </c>
      <c r="N83" s="98">
        <v>8.1283615267481011</v>
      </c>
      <c r="O83" s="98">
        <v>10.320210467760178</v>
      </c>
      <c r="P83" s="98">
        <v>6.3403598748618828</v>
      </c>
      <c r="Q83" s="98">
        <v>4.2850837985217298</v>
      </c>
      <c r="R83" s="98">
        <v>2.3658825741990861</v>
      </c>
      <c r="S83" s="98">
        <v>3.0343481887497039</v>
      </c>
      <c r="T83" s="98">
        <v>5.4216960048929845</v>
      </c>
      <c r="U83" s="98">
        <v>5.0365894546271113</v>
      </c>
      <c r="V83" s="98">
        <v>3.8800081103933879</v>
      </c>
      <c r="W83" s="98">
        <v>8.0569133775017807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3.5430374238596594E-2</v>
      </c>
      <c r="D84" s="98">
        <v>3.5552120280281478E-2</v>
      </c>
      <c r="E84" s="98">
        <v>4.7275495887129329E-2</v>
      </c>
      <c r="F84" s="98">
        <v>5.9155099867063257E-2</v>
      </c>
      <c r="G84" s="98">
        <v>7.1272747658532448E-2</v>
      </c>
      <c r="H84" s="98">
        <v>9.3189446904711051E-2</v>
      </c>
      <c r="I84" s="98">
        <v>5.9798314759671248E-2</v>
      </c>
      <c r="J84" s="98">
        <v>0.1231944309908875</v>
      </c>
      <c r="K84" s="98">
        <v>5.8725940329423076E-2</v>
      </c>
      <c r="L84" s="98">
        <v>7.8857741040383622E-2</v>
      </c>
      <c r="M84" s="98">
        <v>4.5525008513049192E-2</v>
      </c>
      <c r="N84" s="98">
        <v>6.228205310407172E-2</v>
      </c>
      <c r="O84" s="98">
        <v>7.8412858066611302E-2</v>
      </c>
      <c r="P84" s="98">
        <v>4.7404554969339742E-2</v>
      </c>
      <c r="Q84" s="98">
        <v>3.1490440056633068E-2</v>
      </c>
      <c r="R84" s="98">
        <v>1.7090719435850103E-2</v>
      </c>
      <c r="S84" s="98">
        <v>2.1630107214542813E-2</v>
      </c>
      <c r="T84" s="98">
        <v>3.8576117376169068E-2</v>
      </c>
      <c r="U84" s="98">
        <v>3.575168676390153E-2</v>
      </c>
      <c r="V84" s="98">
        <v>2.7159748743366293E-2</v>
      </c>
      <c r="W84" s="98">
        <v>5.572608862462157E-2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2.0000572469243134E-5</v>
      </c>
      <c r="E85" s="122">
        <f t="shared" si="34"/>
        <v>4.0254428228019402E-4</v>
      </c>
      <c r="F85" s="122">
        <f t="shared" si="34"/>
        <v>9.0628972022032111E-4</v>
      </c>
      <c r="G85" s="122">
        <f t="shared" si="34"/>
        <v>1.9291511839172979E-3</v>
      </c>
      <c r="H85" s="122">
        <f t="shared" si="34"/>
        <v>6.0762024698274575E-3</v>
      </c>
      <c r="I85" s="122">
        <f t="shared" si="34"/>
        <v>4.2617297628404207E-3</v>
      </c>
      <c r="J85" s="122">
        <f t="shared" si="34"/>
        <v>8.4228432896786467E-3</v>
      </c>
      <c r="K85" s="122">
        <f t="shared" si="34"/>
        <v>6.6786553476600643E-3</v>
      </c>
      <c r="L85" s="122">
        <f t="shared" si="34"/>
        <v>1.9480307412141764E-2</v>
      </c>
      <c r="M85" s="122">
        <f t="shared" si="34"/>
        <v>3.7576431387091164E-3</v>
      </c>
      <c r="N85" s="122">
        <f t="shared" si="34"/>
        <v>1.1724382545223646E-2</v>
      </c>
      <c r="O85" s="122">
        <f t="shared" si="34"/>
        <v>4.3566951278018167E-3</v>
      </c>
      <c r="P85" s="122">
        <f t="shared" si="34"/>
        <v>6.4451019170773663E-3</v>
      </c>
      <c r="Q85" s="122">
        <f t="shared" si="34"/>
        <v>2.1592947340229665E-3</v>
      </c>
      <c r="R85" s="122">
        <f t="shared" si="34"/>
        <v>1.0913074158427393E-3</v>
      </c>
      <c r="S85" s="122">
        <f t="shared" si="34"/>
        <v>1.1743016171945134E-3</v>
      </c>
      <c r="T85" s="122">
        <f t="shared" si="34"/>
        <v>2.0458112990620709E-3</v>
      </c>
      <c r="U85" s="122">
        <f t="shared" si="34"/>
        <v>1.3739253072160141E-3</v>
      </c>
      <c r="V85" s="122">
        <f t="shared" si="34"/>
        <v>1.1906814116828736E-3</v>
      </c>
      <c r="W85" s="122">
        <f t="shared" si="34"/>
        <v>2.729131694502319E-3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2.0000572469243134E-5</v>
      </c>
      <c r="E86" s="98">
        <v>4.0254428228019402E-4</v>
      </c>
      <c r="F86" s="98">
        <v>9.0628972022032111E-4</v>
      </c>
      <c r="G86" s="98">
        <v>1.9291511839172979E-3</v>
      </c>
      <c r="H86" s="98">
        <v>6.0762024698274575E-3</v>
      </c>
      <c r="I86" s="98">
        <v>4.2617297628404207E-3</v>
      </c>
      <c r="J86" s="98">
        <v>8.4228432896786467E-3</v>
      </c>
      <c r="K86" s="98">
        <v>6.6786553476600643E-3</v>
      </c>
      <c r="L86" s="98">
        <v>1.9480307412141764E-2</v>
      </c>
      <c r="M86" s="98">
        <v>3.7576431387091164E-3</v>
      </c>
      <c r="N86" s="98">
        <v>1.1724382545223646E-2</v>
      </c>
      <c r="O86" s="98">
        <v>4.3566951278018167E-3</v>
      </c>
      <c r="P86" s="98">
        <v>6.4451019170773663E-3</v>
      </c>
      <c r="Q86" s="98">
        <v>2.1592947340229665E-3</v>
      </c>
      <c r="R86" s="98">
        <v>1.0913074158427393E-3</v>
      </c>
      <c r="S86" s="98">
        <v>1.1743016171945134E-3</v>
      </c>
      <c r="T86" s="98">
        <v>2.0458112990620709E-3</v>
      </c>
      <c r="U86" s="98">
        <v>1.3739253072160141E-3</v>
      </c>
      <c r="V86" s="98">
        <v>1.1906814116828736E-3</v>
      </c>
      <c r="W86" s="98">
        <v>2.729131694502319E-3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0.22826838536312671</v>
      </c>
      <c r="D87" s="122">
        <v>0.20047556088984897</v>
      </c>
      <c r="E87" s="122">
        <v>0.26409317193662701</v>
      </c>
      <c r="F87" s="122">
        <v>0.4357737914992324</v>
      </c>
      <c r="G87" s="122">
        <v>0.4550450122992506</v>
      </c>
      <c r="H87" s="122">
        <v>0.7078100036649424</v>
      </c>
      <c r="I87" s="122">
        <v>0.46231566764098642</v>
      </c>
      <c r="J87" s="122">
        <v>1.0411406453803695</v>
      </c>
      <c r="K87" s="122">
        <v>0.51633981533385975</v>
      </c>
      <c r="L87" s="122">
        <v>0.73304899637675425</v>
      </c>
      <c r="M87" s="122">
        <v>0.46690727583565572</v>
      </c>
      <c r="N87" s="122">
        <v>0.55392858851922711</v>
      </c>
      <c r="O87" s="122">
        <v>0.61448724060630566</v>
      </c>
      <c r="P87" s="122">
        <v>0.45233549339469309</v>
      </c>
      <c r="Q87" s="122">
        <v>0.31569253689056515</v>
      </c>
      <c r="R87" s="122">
        <v>0.18201668539494176</v>
      </c>
      <c r="S87" s="122">
        <v>0.23674127843259785</v>
      </c>
      <c r="T87" s="122">
        <v>0.44960671107828343</v>
      </c>
      <c r="U87" s="122">
        <v>0.43251066552771344</v>
      </c>
      <c r="V87" s="122">
        <v>0.36782939510728657</v>
      </c>
      <c r="W87" s="122">
        <v>1.2013257786859464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0.10164080302835156</v>
      </c>
      <c r="D88" s="98">
        <v>8.8895009818328735E-2</v>
      </c>
      <c r="E88" s="98">
        <v>2.8237890064580461E-2</v>
      </c>
      <c r="F88" s="98">
        <v>6.6297618000562709E-3</v>
      </c>
      <c r="G88" s="98">
        <v>2.9841893342169652E-2</v>
      </c>
      <c r="H88" s="98">
        <v>5.9506439002933217E-2</v>
      </c>
      <c r="I88" s="98">
        <v>0.34519958092566766</v>
      </c>
      <c r="J88" s="98">
        <v>0.5710973860154841</v>
      </c>
      <c r="K88" s="98">
        <v>0.40411812530512298</v>
      </c>
      <c r="L88" s="98">
        <v>0.46804997463900722</v>
      </c>
      <c r="M88" s="98">
        <v>0.3237277889450802</v>
      </c>
      <c r="N88" s="98">
        <v>0.30258658827286539</v>
      </c>
      <c r="O88" s="98">
        <v>0.3773091698025442</v>
      </c>
      <c r="P88" s="98">
        <v>9.9644698418359601E-2</v>
      </c>
      <c r="Q88" s="98">
        <v>0.10424681042249637</v>
      </c>
      <c r="R88" s="98">
        <v>5.847355339467987E-2</v>
      </c>
      <c r="S88" s="98">
        <v>0.1275449815214266</v>
      </c>
      <c r="T88" s="98">
        <v>0.19676986364442725</v>
      </c>
      <c r="U88" s="98">
        <v>0.26380335731642601</v>
      </c>
      <c r="V88" s="98">
        <v>0.29232612135253955</v>
      </c>
      <c r="W88" s="98">
        <v>0.66722242204928595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4.3928137041627522E-3</v>
      </c>
      <c r="D92" s="101">
        <v>3.8887952126677805E-3</v>
      </c>
      <c r="E92" s="101">
        <v>2.7613691134677331E-3</v>
      </c>
      <c r="F92" s="101">
        <v>1.248945030856705E-3</v>
      </c>
      <c r="G92" s="101">
        <v>2.7438543227044543E-3</v>
      </c>
      <c r="H92" s="101">
        <v>3.9310389744499239E-3</v>
      </c>
      <c r="I92" s="101">
        <v>7.9496108106594688E-4</v>
      </c>
      <c r="J92" s="101">
        <v>9.7107162479398337E-4</v>
      </c>
      <c r="K92" s="101">
        <v>3.1398295839082302E-3</v>
      </c>
      <c r="L92" s="101">
        <v>4.4481561579402589E-3</v>
      </c>
      <c r="M92" s="101">
        <v>2.0447300052931021E-3</v>
      </c>
      <c r="N92" s="101">
        <v>1.4496130135547146E-3</v>
      </c>
      <c r="O92" s="101">
        <v>1.0709679461322857E-3</v>
      </c>
      <c r="P92" s="101">
        <v>1.1198741219448523E-3</v>
      </c>
      <c r="Q92" s="101">
        <v>1.2608386689901899E-3</v>
      </c>
      <c r="R92" s="101">
        <v>1.5471518754598356E-3</v>
      </c>
      <c r="S92" s="101">
        <v>1.9946063373753927E-3</v>
      </c>
      <c r="T92" s="101">
        <v>3.3585157682354304E-3</v>
      </c>
      <c r="U92" s="101">
        <v>2.1867012478213204E-3</v>
      </c>
      <c r="V92" s="101">
        <v>1.0133375515977358E-3</v>
      </c>
      <c r="W92" s="101">
        <v>5.5579680750163906E-3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0.1222347686306124</v>
      </c>
      <c r="D96" s="101">
        <v>0.10769175585885246</v>
      </c>
      <c r="E96" s="101">
        <v>0.2330939127585788</v>
      </c>
      <c r="F96" s="101">
        <v>0.42789508466831944</v>
      </c>
      <c r="G96" s="101">
        <v>0.4224592646343765</v>
      </c>
      <c r="H96" s="101">
        <v>0.64437252568755921</v>
      </c>
      <c r="I96" s="101">
        <v>0.11632112563425277</v>
      </c>
      <c r="J96" s="101">
        <v>0.46907218774009141</v>
      </c>
      <c r="K96" s="101">
        <v>0.10908186044482857</v>
      </c>
      <c r="L96" s="101">
        <v>0.26055086557980678</v>
      </c>
      <c r="M96" s="101">
        <v>0.14113475688528243</v>
      </c>
      <c r="N96" s="101">
        <v>0.24989238723280693</v>
      </c>
      <c r="O96" s="101">
        <v>0.23610710285762918</v>
      </c>
      <c r="P96" s="101">
        <v>0.35157092085438862</v>
      </c>
      <c r="Q96" s="101">
        <v>0.2101848877990786</v>
      </c>
      <c r="R96" s="101">
        <v>0.12199598012480206</v>
      </c>
      <c r="S96" s="101">
        <v>0.10720169057379585</v>
      </c>
      <c r="T96" s="101">
        <v>0.24947833166562078</v>
      </c>
      <c r="U96" s="101">
        <v>0.16652060696346613</v>
      </c>
      <c r="V96" s="101">
        <v>7.4489936203149323E-2</v>
      </c>
      <c r="W96" s="101">
        <v>0.52854538856164401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0.33614719781531444</v>
      </c>
      <c r="D100" s="122">
        <v>0.31609546427420493</v>
      </c>
      <c r="E100" s="122">
        <v>0.4136078632288881</v>
      </c>
      <c r="F100" s="122">
        <v>0.54375290422533229</v>
      </c>
      <c r="G100" s="122">
        <v>0.52345676336006441</v>
      </c>
      <c r="H100" s="122">
        <v>0.78995565210388419</v>
      </c>
      <c r="I100" s="122">
        <v>0.63203573110493805</v>
      </c>
      <c r="J100" s="122">
        <v>1.3108714332571842</v>
      </c>
      <c r="K100" s="122">
        <v>0.56120257290172004</v>
      </c>
      <c r="L100" s="122">
        <v>0.80512342535070558</v>
      </c>
      <c r="M100" s="122">
        <v>0.50812275716755262</v>
      </c>
      <c r="N100" s="122">
        <v>0.57845749703239613</v>
      </c>
      <c r="O100" s="122">
        <v>0.59694123053288317</v>
      </c>
      <c r="P100" s="122">
        <v>0.39449398236244448</v>
      </c>
      <c r="Q100" s="122">
        <v>0.22629351194246711</v>
      </c>
      <c r="R100" s="122">
        <v>0.12638741046634455</v>
      </c>
      <c r="S100" s="122">
        <v>0.16043904583244542</v>
      </c>
      <c r="T100" s="122">
        <v>0.34756197756670421</v>
      </c>
      <c r="U100" s="122">
        <v>0.36735300093669987</v>
      </c>
      <c r="V100" s="122">
        <v>0.29051521633312904</v>
      </c>
      <c r="W100" s="122">
        <v>0.69204444380725172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1.483861281003424E-2</v>
      </c>
      <c r="D101" s="98">
        <v>2.1832389271960077E-2</v>
      </c>
      <c r="E101" s="98">
        <v>3.318534450909319E-2</v>
      </c>
      <c r="F101" s="98">
        <v>4.2987273927717194E-2</v>
      </c>
      <c r="G101" s="98">
        <v>4.829659192213117E-2</v>
      </c>
      <c r="H101" s="98">
        <v>6.7770048275960254E-2</v>
      </c>
      <c r="I101" s="98">
        <v>3.4927674350885042E-2</v>
      </c>
      <c r="J101" s="98">
        <v>0.20372088706464569</v>
      </c>
      <c r="K101" s="98">
        <v>0.13254069028920604</v>
      </c>
      <c r="L101" s="98">
        <v>0.15828610291850811</v>
      </c>
      <c r="M101" s="98">
        <v>9.2581569394843938E-2</v>
      </c>
      <c r="N101" s="98">
        <v>9.4574268387491917E-2</v>
      </c>
      <c r="O101" s="98">
        <v>0.12960652175287499</v>
      </c>
      <c r="P101" s="98">
        <v>0.10796225100490815</v>
      </c>
      <c r="Q101" s="98">
        <v>9.0056822000976408E-2</v>
      </c>
      <c r="R101" s="98">
        <v>3.2884501611101062E-2</v>
      </c>
      <c r="S101" s="98">
        <v>3.5996365622417467E-2</v>
      </c>
      <c r="T101" s="98">
        <v>2.5485491381147061E-2</v>
      </c>
      <c r="U101" s="98">
        <v>5.0354285046625792E-2</v>
      </c>
      <c r="V101" s="98">
        <v>7.155988063990032E-2</v>
      </c>
      <c r="W101" s="98">
        <v>0.23949535016630563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0.301276298932036</v>
      </c>
      <c r="D102" s="98">
        <v>0.259148999396071</v>
      </c>
      <c r="E102" s="98">
        <v>0.27221411911269877</v>
      </c>
      <c r="F102" s="98">
        <v>0.22735816385245922</v>
      </c>
      <c r="G102" s="98">
        <v>0.25632823303441388</v>
      </c>
      <c r="H102" s="98">
        <v>0.19549661371762175</v>
      </c>
      <c r="I102" s="98">
        <v>4.5705444472367671E-2</v>
      </c>
      <c r="J102" s="98">
        <v>0.20354374938390926</v>
      </c>
      <c r="K102" s="98">
        <v>0.34191545614462826</v>
      </c>
      <c r="L102" s="98">
        <v>0.54806388805497119</v>
      </c>
      <c r="M102" s="98">
        <v>0.30395556035900861</v>
      </c>
      <c r="N102" s="98">
        <v>0.23136875039578408</v>
      </c>
      <c r="O102" s="98">
        <v>0.18482614846783765</v>
      </c>
      <c r="P102" s="98">
        <v>0.11673895629198253</v>
      </c>
      <c r="Q102" s="98">
        <v>0.10384416976992451</v>
      </c>
      <c r="R102" s="98">
        <v>6.5734637126461645E-2</v>
      </c>
      <c r="S102" s="98">
        <v>0.102551028318767</v>
      </c>
      <c r="T102" s="98">
        <v>0.22203159018146212</v>
      </c>
      <c r="U102" s="98">
        <v>0.12663205454602675</v>
      </c>
      <c r="V102" s="98">
        <v>3.5239076826619371E-2</v>
      </c>
      <c r="W102" s="98">
        <v>6.4451463463193789E-2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2.0032286073244226E-2</v>
      </c>
      <c r="D103" s="33">
        <v>3.5114075606173835E-2</v>
      </c>
      <c r="E103" s="33">
        <v>0.10820839960709619</v>
      </c>
      <c r="F103" s="33">
        <v>0.2734074664451559</v>
      </c>
      <c r="G103" s="33">
        <v>0.21883193840351939</v>
      </c>
      <c r="H103" s="33">
        <v>0.52668899011030224</v>
      </c>
      <c r="I103" s="33">
        <v>0.5514026122816853</v>
      </c>
      <c r="J103" s="33">
        <v>0.90360679680862932</v>
      </c>
      <c r="K103" s="33">
        <v>8.6746426467885829E-2</v>
      </c>
      <c r="L103" s="33">
        <v>9.8773434377226327E-2</v>
      </c>
      <c r="M103" s="33">
        <v>0.11158562741370007</v>
      </c>
      <c r="N103" s="33">
        <v>0.2525144782491201</v>
      </c>
      <c r="O103" s="33">
        <v>0.28250856031217048</v>
      </c>
      <c r="P103" s="33">
        <v>0.16979277506555379</v>
      </c>
      <c r="Q103" s="33">
        <v>3.2392520171566172E-2</v>
      </c>
      <c r="R103" s="33">
        <v>2.7768271728781845E-2</v>
      </c>
      <c r="S103" s="33">
        <v>2.1891651891260931E-2</v>
      </c>
      <c r="T103" s="33">
        <v>0.10004489600409504</v>
      </c>
      <c r="U103" s="33">
        <v>0.19036666134404734</v>
      </c>
      <c r="V103" s="33">
        <v>0.18371625886660936</v>
      </c>
      <c r="W103" s="33">
        <v>0.38809763017775223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10.575054971475037</v>
      </c>
      <c r="D124" s="117">
        <f t="shared" si="42"/>
        <v>9.5968092512295762</v>
      </c>
      <c r="E124" s="117">
        <f t="shared" si="42"/>
        <v>8.7486173851823459</v>
      </c>
      <c r="F124" s="117">
        <f t="shared" si="42"/>
        <v>7.8619718753772085</v>
      </c>
      <c r="G124" s="117">
        <f t="shared" si="42"/>
        <v>7.7654255313136868</v>
      </c>
      <c r="H124" s="117">
        <f t="shared" si="42"/>
        <v>3.3632195425528533</v>
      </c>
      <c r="I124" s="117">
        <f t="shared" si="42"/>
        <v>6.8449082107818979</v>
      </c>
      <c r="J124" s="117">
        <f t="shared" si="42"/>
        <v>20.288447091876119</v>
      </c>
      <c r="K124" s="117">
        <f t="shared" si="42"/>
        <v>8.5728289780138738</v>
      </c>
      <c r="L124" s="117">
        <f t="shared" si="42"/>
        <v>13.260368478463599</v>
      </c>
      <c r="M124" s="117">
        <f t="shared" si="42"/>
        <v>8.8732916832349176</v>
      </c>
      <c r="N124" s="117">
        <f t="shared" si="42"/>
        <v>10.10701929554371</v>
      </c>
      <c r="O124" s="117">
        <f t="shared" si="42"/>
        <v>16.2080381702322</v>
      </c>
      <c r="P124" s="117">
        <f t="shared" si="42"/>
        <v>6.8622148186114575</v>
      </c>
      <c r="Q124" s="117">
        <f t="shared" si="42"/>
        <v>11.839316088232202</v>
      </c>
      <c r="R124" s="117">
        <f t="shared" ref="R124:V124" si="43">R125+R128+R130+R139</f>
        <v>13.61935504447702</v>
      </c>
      <c r="S124" s="117">
        <f t="shared" si="43"/>
        <v>8.6949296118977166</v>
      </c>
      <c r="T124" s="117">
        <f t="shared" si="43"/>
        <v>4.4703777298147704</v>
      </c>
      <c r="U124" s="117">
        <f t="shared" si="43"/>
        <v>5.4566751701364069</v>
      </c>
      <c r="V124" s="117">
        <f t="shared" si="43"/>
        <v>4.2000404786045848</v>
      </c>
      <c r="W124" s="117">
        <f t="shared" ref="W124" si="44">W125+W128+W130+W139</f>
        <v>16.632544672597188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9.2563743214956933</v>
      </c>
      <c r="D125" s="122">
        <f t="shared" si="45"/>
        <v>8.5173988067481758</v>
      </c>
      <c r="E125" s="122">
        <f t="shared" si="45"/>
        <v>7.766127200384803</v>
      </c>
      <c r="F125" s="122">
        <f t="shared" si="45"/>
        <v>6.906379099663563</v>
      </c>
      <c r="G125" s="122">
        <f t="shared" si="45"/>
        <v>6.9625236391208549</v>
      </c>
      <c r="H125" s="122">
        <f t="shared" si="45"/>
        <v>2.9825728891961547</v>
      </c>
      <c r="I125" s="122">
        <f t="shared" si="45"/>
        <v>5.9655371516937574</v>
      </c>
      <c r="J125" s="122">
        <f t="shared" si="45"/>
        <v>17.566659358883637</v>
      </c>
      <c r="K125" s="122">
        <f t="shared" si="45"/>
        <v>7.4892216125636937</v>
      </c>
      <c r="L125" s="122">
        <f t="shared" si="45"/>
        <v>11.567088352396983</v>
      </c>
      <c r="M125" s="122">
        <f t="shared" si="45"/>
        <v>7.6131603320462009</v>
      </c>
      <c r="N125" s="122">
        <f t="shared" si="45"/>
        <v>8.8673198512282934</v>
      </c>
      <c r="O125" s="122">
        <f t="shared" si="45"/>
        <v>14.477562322552373</v>
      </c>
      <c r="P125" s="122">
        <f t="shared" si="45"/>
        <v>6.047787059424139</v>
      </c>
      <c r="Q125" s="122">
        <f t="shared" si="45"/>
        <v>10.520319794841459</v>
      </c>
      <c r="R125" s="122">
        <f t="shared" ref="R125:V125" si="46">SUM(R126:R127)</f>
        <v>12.082115937335166</v>
      </c>
      <c r="S125" s="122">
        <f t="shared" si="46"/>
        <v>7.7233297441540625</v>
      </c>
      <c r="T125" s="122">
        <f t="shared" si="46"/>
        <v>3.9088559262276994</v>
      </c>
      <c r="U125" s="122">
        <f t="shared" si="46"/>
        <v>4.7053847455332711</v>
      </c>
      <c r="V125" s="122">
        <f t="shared" si="46"/>
        <v>3.5615869688083333</v>
      </c>
      <c r="W125" s="122">
        <f t="shared" ref="W125" si="47">SUM(W126:W127)</f>
        <v>13.575334748940262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9.2146568951775727</v>
      </c>
      <c r="D126" s="98">
        <v>8.4798073347212988</v>
      </c>
      <c r="E126" s="98">
        <v>7.7325368469897224</v>
      </c>
      <c r="F126" s="98">
        <v>6.8769798402860944</v>
      </c>
      <c r="G126" s="98">
        <v>6.9333531892197957</v>
      </c>
      <c r="H126" s="98">
        <v>2.9702073720900688</v>
      </c>
      <c r="I126" s="98">
        <v>5.9412894465012878</v>
      </c>
      <c r="J126" s="98">
        <v>17.496009844941327</v>
      </c>
      <c r="K126" s="98">
        <v>7.4595128462479634</v>
      </c>
      <c r="L126" s="98">
        <v>11.522104140877349</v>
      </c>
      <c r="M126" s="98">
        <v>7.583834047651421</v>
      </c>
      <c r="N126" s="98">
        <v>8.8334774152306714</v>
      </c>
      <c r="O126" s="98">
        <v>14.422770288847262</v>
      </c>
      <c r="P126" s="98">
        <v>6.0252627151265568</v>
      </c>
      <c r="Q126" s="98">
        <v>10.481805185396725</v>
      </c>
      <c r="R126" s="98">
        <v>12.038633452411784</v>
      </c>
      <c r="S126" s="98">
        <v>7.695899942018066</v>
      </c>
      <c r="T126" s="98">
        <v>3.8949991970722153</v>
      </c>
      <c r="U126" s="98">
        <v>4.6887434757245527</v>
      </c>
      <c r="V126" s="98">
        <v>3.5491650320781276</v>
      </c>
      <c r="W126" s="98">
        <v>13.528549267941234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4.1717426318120761E-2</v>
      </c>
      <c r="D127" s="98">
        <v>3.7591472026877473E-2</v>
      </c>
      <c r="E127" s="98">
        <v>3.3590353395080229E-2</v>
      </c>
      <c r="F127" s="98">
        <v>2.9399259377468154E-2</v>
      </c>
      <c r="G127" s="98">
        <v>2.9170449901059273E-2</v>
      </c>
      <c r="H127" s="98">
        <v>1.2365517106086021E-2</v>
      </c>
      <c r="I127" s="98">
        <v>2.4247705192469278E-2</v>
      </c>
      <c r="J127" s="98">
        <v>7.0649513942309311E-2</v>
      </c>
      <c r="K127" s="98">
        <v>2.970876631573019E-2</v>
      </c>
      <c r="L127" s="98">
        <v>4.4984211519634137E-2</v>
      </c>
      <c r="M127" s="98">
        <v>2.9326284394780012E-2</v>
      </c>
      <c r="N127" s="98">
        <v>3.3842435997622218E-2</v>
      </c>
      <c r="O127" s="98">
        <v>5.4792033705111425E-2</v>
      </c>
      <c r="P127" s="98">
        <v>2.2524344297582329E-2</v>
      </c>
      <c r="Q127" s="98">
        <v>3.8514609444733755E-2</v>
      </c>
      <c r="R127" s="98">
        <v>4.3482484923382296E-2</v>
      </c>
      <c r="S127" s="98">
        <v>2.7429802135996027E-2</v>
      </c>
      <c r="T127" s="98">
        <v>1.3856729155483869E-2</v>
      </c>
      <c r="U127" s="98">
        <v>1.6641269808718391E-2</v>
      </c>
      <c r="V127" s="98">
        <v>1.2421936730205731E-2</v>
      </c>
      <c r="W127" s="98">
        <v>4.6785480999028274E-2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4.0001144938486267E-5</v>
      </c>
      <c r="E128" s="122">
        <f t="shared" si="48"/>
        <v>5.6356199519227166E-4</v>
      </c>
      <c r="F128" s="122">
        <f t="shared" si="48"/>
        <v>9.0628972022032111E-4</v>
      </c>
      <c r="G128" s="122">
        <f t="shared" si="48"/>
        <v>1.6076259865977485E-3</v>
      </c>
      <c r="H128" s="122">
        <f t="shared" si="48"/>
        <v>1.5483759189521705E-3</v>
      </c>
      <c r="I128" s="122">
        <f t="shared" si="48"/>
        <v>3.4065331549125778E-3</v>
      </c>
      <c r="J128" s="122">
        <f t="shared" si="48"/>
        <v>9.7422443746124875E-3</v>
      </c>
      <c r="K128" s="122">
        <f t="shared" si="48"/>
        <v>6.7180962256974276E-3</v>
      </c>
      <c r="L128" s="122">
        <f t="shared" si="48"/>
        <v>2.0976344092485985E-2</v>
      </c>
      <c r="M128" s="122">
        <f t="shared" si="48"/>
        <v>4.8460639099214128E-3</v>
      </c>
      <c r="N128" s="122">
        <f t="shared" si="48"/>
        <v>1.2594645991879419E-2</v>
      </c>
      <c r="O128" s="122">
        <f t="shared" si="48"/>
        <v>6.1687718623742544E-3</v>
      </c>
      <c r="P128" s="122">
        <f t="shared" si="48"/>
        <v>6.1395151882504212E-3</v>
      </c>
      <c r="Q128" s="122">
        <f t="shared" si="48"/>
        <v>5.3648456793766487E-3</v>
      </c>
      <c r="R128" s="122">
        <f t="shared" si="48"/>
        <v>5.4386467937080768E-3</v>
      </c>
      <c r="S128" s="122">
        <f t="shared" si="48"/>
        <v>2.8183238812668323E-3</v>
      </c>
      <c r="T128" s="122">
        <f t="shared" si="48"/>
        <v>1.4039881464151464E-3</v>
      </c>
      <c r="U128" s="122">
        <f t="shared" si="48"/>
        <v>1.2769423443537073E-3</v>
      </c>
      <c r="V128" s="122">
        <f t="shared" si="48"/>
        <v>1.1542319807129895E-3</v>
      </c>
      <c r="W128" s="122">
        <f t="shared" si="48"/>
        <v>4.3524945127838719E-3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4.0001144938486267E-5</v>
      </c>
      <c r="E129" s="98">
        <v>5.6356199519227166E-4</v>
      </c>
      <c r="F129" s="98">
        <v>9.0628972022032111E-4</v>
      </c>
      <c r="G129" s="98">
        <v>1.6076259865977485E-3</v>
      </c>
      <c r="H129" s="98">
        <v>1.5483759189521705E-3</v>
      </c>
      <c r="I129" s="98">
        <v>3.4065331549125778E-3</v>
      </c>
      <c r="J129" s="98">
        <v>9.7422443746124875E-3</v>
      </c>
      <c r="K129" s="98">
        <v>6.7180962256974276E-3</v>
      </c>
      <c r="L129" s="98">
        <v>2.0976344092485985E-2</v>
      </c>
      <c r="M129" s="98">
        <v>4.8460639099214128E-3</v>
      </c>
      <c r="N129" s="98">
        <v>1.2594645991879419E-2</v>
      </c>
      <c r="O129" s="98">
        <v>6.1687718623742544E-3</v>
      </c>
      <c r="P129" s="98">
        <v>6.1395151882504212E-3</v>
      </c>
      <c r="Q129" s="98">
        <v>5.3648456793766487E-3</v>
      </c>
      <c r="R129" s="98">
        <v>5.4386467937080768E-3</v>
      </c>
      <c r="S129" s="98">
        <v>2.8183238812668323E-3</v>
      </c>
      <c r="T129" s="98">
        <v>1.4039881464151464E-3</v>
      </c>
      <c r="U129" s="98">
        <v>1.2769423443537073E-3</v>
      </c>
      <c r="V129" s="98">
        <v>1.1542319807129895E-3</v>
      </c>
      <c r="W129" s="98">
        <v>4.3524945127838719E-3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0.52481324419613684</v>
      </c>
      <c r="D130" s="122">
        <v>0.44066277613290616</v>
      </c>
      <c r="E130" s="122">
        <v>0.41007794144902915</v>
      </c>
      <c r="F130" s="122">
        <v>0.41011486277055709</v>
      </c>
      <c r="G130" s="122">
        <v>0.36984265546605366</v>
      </c>
      <c r="H130" s="122">
        <v>0.17709390120316781</v>
      </c>
      <c r="I130" s="122">
        <v>0.36799560714319141</v>
      </c>
      <c r="J130" s="122">
        <v>1.1771815702370318</v>
      </c>
      <c r="K130" s="122">
        <v>0.51760986533931352</v>
      </c>
      <c r="L130" s="122">
        <v>0.80814821781326351</v>
      </c>
      <c r="M130" s="122">
        <v>0.59701199320217468</v>
      </c>
      <c r="N130" s="122">
        <v>0.60135746326743955</v>
      </c>
      <c r="O130" s="122">
        <v>0.87254932664072493</v>
      </c>
      <c r="P130" s="122">
        <v>0.425971090148343</v>
      </c>
      <c r="Q130" s="122">
        <v>0.7692983010951483</v>
      </c>
      <c r="R130" s="122">
        <v>0.90924789648689075</v>
      </c>
      <c r="S130" s="122">
        <v>0.58339235948578239</v>
      </c>
      <c r="T130" s="122">
        <v>0.31644413698945095</v>
      </c>
      <c r="U130" s="122">
        <v>0.40646710225882743</v>
      </c>
      <c r="V130" s="122">
        <v>0.35438477284093134</v>
      </c>
      <c r="W130" s="122">
        <v>1.9327659027703696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0.49717707674630357</v>
      </c>
      <c r="D131" s="98">
        <v>0.43053469748416784</v>
      </c>
      <c r="E131" s="98">
        <v>0.40219497692137968</v>
      </c>
      <c r="F131" s="98">
        <v>0.39493469632763761</v>
      </c>
      <c r="G131" s="98">
        <v>0.34557520025830324</v>
      </c>
      <c r="H131" s="98">
        <v>0.11174414286245932</v>
      </c>
      <c r="I131" s="98">
        <v>0.28940203773566875</v>
      </c>
      <c r="J131" s="98">
        <v>1.1771815702370318</v>
      </c>
      <c r="K131" s="98">
        <v>0.51760986533931352</v>
      </c>
      <c r="L131" s="98">
        <v>0.80814821781326351</v>
      </c>
      <c r="M131" s="98">
        <v>0.50001620869837737</v>
      </c>
      <c r="N131" s="98">
        <v>0.59133988062276921</v>
      </c>
      <c r="O131" s="98">
        <v>0.87254932664072493</v>
      </c>
      <c r="P131" s="98">
        <v>0.41534845220479938</v>
      </c>
      <c r="Q131" s="98">
        <v>0.71386077985149177</v>
      </c>
      <c r="R131" s="98">
        <v>0.89064879836092747</v>
      </c>
      <c r="S131" s="98">
        <v>0.56344785891391336</v>
      </c>
      <c r="T131" s="98">
        <v>0.28159651314096434</v>
      </c>
      <c r="U131" s="98">
        <v>0.36914351793942984</v>
      </c>
      <c r="V131" s="98">
        <v>0.29296178634045739</v>
      </c>
      <c r="W131" s="98">
        <v>1.9327659027703696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2.7636167449833243E-2</v>
      </c>
      <c r="D135" s="101">
        <v>1.0128078648738307E-2</v>
      </c>
      <c r="E135" s="101">
        <v>7.8829645276494616E-3</v>
      </c>
      <c r="F135" s="101">
        <v>1.5180166442919467E-2</v>
      </c>
      <c r="G135" s="101">
        <v>2.4267455207750421E-2</v>
      </c>
      <c r="H135" s="101">
        <v>6.5349758340708511E-2</v>
      </c>
      <c r="I135" s="101">
        <v>7.859356940752267E-2</v>
      </c>
      <c r="J135" s="101">
        <v>0</v>
      </c>
      <c r="K135" s="101">
        <v>0</v>
      </c>
      <c r="L135" s="101">
        <v>0</v>
      </c>
      <c r="M135" s="101">
        <v>9.6995784503797325E-2</v>
      </c>
      <c r="N135" s="101">
        <v>1.001758264467038E-2</v>
      </c>
      <c r="O135" s="101">
        <v>0</v>
      </c>
      <c r="P135" s="101">
        <v>1.0622637943543595E-2</v>
      </c>
      <c r="Q135" s="101">
        <v>5.5437521243656501E-2</v>
      </c>
      <c r="R135" s="101">
        <v>1.8599098125963321E-2</v>
      </c>
      <c r="S135" s="101">
        <v>1.9944500571869E-2</v>
      </c>
      <c r="T135" s="101">
        <v>3.4847623848486609E-2</v>
      </c>
      <c r="U135" s="101">
        <v>3.7323584319397578E-2</v>
      </c>
      <c r="V135" s="101">
        <v>6.142298650047396E-2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0.79386740578320591</v>
      </c>
      <c r="D139" s="122">
        <v>0.63870766720355521</v>
      </c>
      <c r="E139" s="122">
        <v>0.57184868135332101</v>
      </c>
      <c r="F139" s="122">
        <v>0.54457162322286867</v>
      </c>
      <c r="G139" s="122">
        <v>0.43145161074018151</v>
      </c>
      <c r="H139" s="122">
        <v>0.20200437623457868</v>
      </c>
      <c r="I139" s="122">
        <v>0.50796891879003681</v>
      </c>
      <c r="J139" s="122">
        <v>1.5348639183808364</v>
      </c>
      <c r="K139" s="122">
        <v>0.55927940388516872</v>
      </c>
      <c r="L139" s="122">
        <v>0.86415556416086803</v>
      </c>
      <c r="M139" s="122">
        <v>0.65827329407662116</v>
      </c>
      <c r="N139" s="122">
        <v>0.62574733505609847</v>
      </c>
      <c r="O139" s="122">
        <v>0.85175774917672953</v>
      </c>
      <c r="P139" s="122">
        <v>0.38231715385072518</v>
      </c>
      <c r="Q139" s="122">
        <v>0.54433314661621812</v>
      </c>
      <c r="R139" s="122">
        <v>0.62255256386125457</v>
      </c>
      <c r="S139" s="122">
        <v>0.38538918437660447</v>
      </c>
      <c r="T139" s="122">
        <v>0.24367367845120491</v>
      </c>
      <c r="U139" s="122">
        <v>0.3435463799999553</v>
      </c>
      <c r="V139" s="122">
        <v>0.28291450497460768</v>
      </c>
      <c r="W139" s="122">
        <v>1.1200915263737719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0.74442508213429759</v>
      </c>
      <c r="D140" s="98">
        <v>0.56247900940027906</v>
      </c>
      <c r="E140" s="98">
        <v>0.40917147702164491</v>
      </c>
      <c r="F140" s="98">
        <v>0.24725822195770727</v>
      </c>
      <c r="G140" s="98">
        <v>0.23278057777291225</v>
      </c>
      <c r="H140" s="98">
        <v>5.4676669064149488E-2</v>
      </c>
      <c r="I140" s="98">
        <v>3.885352093988325E-2</v>
      </c>
      <c r="J140" s="98">
        <v>0.28213985063116137</v>
      </c>
      <c r="K140" s="98">
        <v>0.44607874025881261</v>
      </c>
      <c r="L140" s="98">
        <v>0.73222892585007904</v>
      </c>
      <c r="M140" s="98">
        <v>0.48149109804987511</v>
      </c>
      <c r="N140" s="98">
        <v>0.29921031264433229</v>
      </c>
      <c r="O140" s="98">
        <v>0.33686056091718797</v>
      </c>
      <c r="P140" s="98">
        <v>0.15578220430320858</v>
      </c>
      <c r="Q140" s="98">
        <v>0.41491179191788535</v>
      </c>
      <c r="R140" s="98">
        <v>0.43764688440025951</v>
      </c>
      <c r="S140" s="98">
        <v>0.31760155680649366</v>
      </c>
      <c r="T140" s="98">
        <v>0.16798485882406985</v>
      </c>
      <c r="U140" s="98">
        <v>0.13723204715376594</v>
      </c>
      <c r="V140" s="98">
        <v>4.5520095216679338E-2</v>
      </c>
      <c r="W140" s="98">
        <v>0.15951329286485635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4.9442323648908278E-2</v>
      </c>
      <c r="D141" s="33">
        <v>7.6228657803276118E-2</v>
      </c>
      <c r="E141" s="33">
        <v>0.16267720433167612</v>
      </c>
      <c r="F141" s="33">
        <v>0.29731340126516143</v>
      </c>
      <c r="G141" s="33">
        <v>0.19867103296726926</v>
      </c>
      <c r="H141" s="33">
        <v>0.14732770717042917</v>
      </c>
      <c r="I141" s="33">
        <v>0.46911539785015355</v>
      </c>
      <c r="J141" s="33">
        <v>1.2527240677496749</v>
      </c>
      <c r="K141" s="33">
        <v>0.11320066362635609</v>
      </c>
      <c r="L141" s="33">
        <v>0.13192663831078896</v>
      </c>
      <c r="M141" s="33">
        <v>0.17678219602674602</v>
      </c>
      <c r="N141" s="33">
        <v>0.32653702241176619</v>
      </c>
      <c r="O141" s="33">
        <v>0.51489718825954156</v>
      </c>
      <c r="P141" s="33">
        <v>0.2265349495475166</v>
      </c>
      <c r="Q141" s="33">
        <v>0.1294213546983328</v>
      </c>
      <c r="R141" s="33">
        <v>0.18490567946099506</v>
      </c>
      <c r="S141" s="33">
        <v>6.7787627570110795E-2</v>
      </c>
      <c r="T141" s="33">
        <v>7.5688819627135071E-2</v>
      </c>
      <c r="U141" s="33">
        <v>0.20631433284618939</v>
      </c>
      <c r="V141" s="33">
        <v>0.23739440975792836</v>
      </c>
      <c r="W141" s="33">
        <v>0.96057823350891558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0.85042407477604054</v>
      </c>
      <c r="P143" s="117">
        <f t="shared" si="49"/>
        <v>1.3145324836555123</v>
      </c>
      <c r="Q143" s="117">
        <f t="shared" si="49"/>
        <v>1.7208327056607648</v>
      </c>
      <c r="R143" s="117">
        <f t="shared" ref="R143:V143" si="50">R144+R146+R148+R157</f>
        <v>2.3188058347828808</v>
      </c>
      <c r="S143" s="117">
        <f t="shared" si="50"/>
        <v>2.6668122147773885</v>
      </c>
      <c r="T143" s="117">
        <f t="shared" si="50"/>
        <v>2.9888816527317954</v>
      </c>
      <c r="U143" s="117">
        <f t="shared" si="50"/>
        <v>2.1924894253659701</v>
      </c>
      <c r="V143" s="117">
        <f t="shared" si="50"/>
        <v>2.147867311802738</v>
      </c>
      <c r="W143" s="117">
        <f t="shared" ref="W143" si="51">W144+W146+W148+W157</f>
        <v>9.0058127982183986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0.75427364806159436</v>
      </c>
      <c r="P144" s="122">
        <f t="shared" si="52"/>
        <v>1.1240625273397855</v>
      </c>
      <c r="Q144" s="122">
        <f t="shared" si="52"/>
        <v>1.4839971724536418</v>
      </c>
      <c r="R144" s="122">
        <f t="shared" si="52"/>
        <v>2.0064095134651758</v>
      </c>
      <c r="S144" s="122">
        <f t="shared" si="52"/>
        <v>2.370575006050724</v>
      </c>
      <c r="T144" s="122">
        <f t="shared" si="52"/>
        <v>2.628715452351539</v>
      </c>
      <c r="U144" s="122">
        <f t="shared" si="52"/>
        <v>1.8618991122963102</v>
      </c>
      <c r="V144" s="122">
        <f t="shared" si="52"/>
        <v>1.7771471937944925</v>
      </c>
      <c r="W144" s="122">
        <f t="shared" si="52"/>
        <v>7.597902130212745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0.75427364806159436</v>
      </c>
      <c r="P145" s="98">
        <v>1.1240625273397855</v>
      </c>
      <c r="Q145" s="98">
        <v>1.4839971724536418</v>
      </c>
      <c r="R145" s="98">
        <v>2.0064095134651758</v>
      </c>
      <c r="S145" s="98">
        <v>2.370575006050724</v>
      </c>
      <c r="T145" s="98">
        <v>2.628715452351539</v>
      </c>
      <c r="U145" s="98">
        <v>1.8618991122963102</v>
      </c>
      <c r="V145" s="98">
        <v>1.7771471937944925</v>
      </c>
      <c r="W145" s="98">
        <v>7.597902130212745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1.4843607293838048E-3</v>
      </c>
      <c r="P146" s="122">
        <f t="shared" si="53"/>
        <v>4.6671427675387825E-3</v>
      </c>
      <c r="Q146" s="122">
        <f t="shared" si="53"/>
        <v>5.6764964657304781E-3</v>
      </c>
      <c r="R146" s="122">
        <f t="shared" si="53"/>
        <v>6.261599926966537E-3</v>
      </c>
      <c r="S146" s="122">
        <f t="shared" si="53"/>
        <v>5.8547323485840736E-3</v>
      </c>
      <c r="T146" s="122">
        <f t="shared" si="53"/>
        <v>8.3236440108897993E-3</v>
      </c>
      <c r="U146" s="122">
        <f t="shared" si="53"/>
        <v>5.5926841917263628E-3</v>
      </c>
      <c r="V146" s="122">
        <f t="shared" si="53"/>
        <v>6.1599538339103749E-3</v>
      </c>
      <c r="W146" s="122">
        <f t="shared" si="53"/>
        <v>1.9550934811477821E-2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1.4843607293838048E-3</v>
      </c>
      <c r="P147" s="98">
        <v>4.6671427675387825E-3</v>
      </c>
      <c r="Q147" s="98">
        <v>5.6764964657304781E-3</v>
      </c>
      <c r="R147" s="98">
        <v>6.261599926966537E-3</v>
      </c>
      <c r="S147" s="98">
        <v>5.8547323485840736E-3</v>
      </c>
      <c r="T147" s="98">
        <v>8.3236440108897993E-3</v>
      </c>
      <c r="U147" s="98">
        <v>5.5926841917263628E-3</v>
      </c>
      <c r="V147" s="98">
        <v>6.1599538339103749E-3</v>
      </c>
      <c r="W147" s="98">
        <v>1.9550934811477821E-2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4.6457227314833344E-2</v>
      </c>
      <c r="P148" s="122">
        <v>9.8581734610517585E-2</v>
      </c>
      <c r="Q148" s="122">
        <v>0.13617625632099428</v>
      </c>
      <c r="R148" s="122">
        <v>0.18139323664214532</v>
      </c>
      <c r="S148" s="122">
        <v>0.17457210213213689</v>
      </c>
      <c r="T148" s="122">
        <v>0.19951082069197915</v>
      </c>
      <c r="U148" s="122">
        <v>0.17453350200072634</v>
      </c>
      <c r="V148" s="122">
        <v>0.20493302096054711</v>
      </c>
      <c r="W148" s="122">
        <v>0.88325529562472516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2.0595537425620883E-4</v>
      </c>
      <c r="P149" s="98">
        <v>2.903377353190358E-4</v>
      </c>
      <c r="Q149" s="98">
        <v>7.8802416811886867E-4</v>
      </c>
      <c r="R149" s="98">
        <v>2.2777513722047581E-3</v>
      </c>
      <c r="S149" s="98">
        <v>3.2185693171284742E-3</v>
      </c>
      <c r="T149" s="98">
        <v>2.6420324043452052E-3</v>
      </c>
      <c r="U149" s="98">
        <v>2.2708051419682942E-3</v>
      </c>
      <c r="V149" s="98">
        <v>2.7282164850708276E-3</v>
      </c>
      <c r="W149" s="98">
        <v>9.216377440849962E-3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4.6251271940577134E-2</v>
      </c>
      <c r="P153" s="101">
        <v>9.8291396875198556E-2</v>
      </c>
      <c r="Q153" s="101">
        <v>0.1353882321528754</v>
      </c>
      <c r="R153" s="101">
        <v>0.17911548526994056</v>
      </c>
      <c r="S153" s="101">
        <v>0.17135353281500842</v>
      </c>
      <c r="T153" s="101">
        <v>0.19686878828763393</v>
      </c>
      <c r="U153" s="101">
        <v>0.17226269685875806</v>
      </c>
      <c r="V153" s="101">
        <v>0.20220480447547629</v>
      </c>
      <c r="W153" s="101">
        <v>0.87403891818387525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4.8208838670228946E-2</v>
      </c>
      <c r="P157" s="122">
        <v>8.722107893767031E-2</v>
      </c>
      <c r="Q157" s="122">
        <v>9.4982780420398122E-2</v>
      </c>
      <c r="R157" s="122">
        <v>0.12474148474859305</v>
      </c>
      <c r="S157" s="122">
        <v>0.1158103742459432</v>
      </c>
      <c r="T157" s="122">
        <v>0.15233173567738731</v>
      </c>
      <c r="U157" s="122">
        <v>0.1504641268772072</v>
      </c>
      <c r="V157" s="122">
        <v>0.15962714321378799</v>
      </c>
      <c r="W157" s="122">
        <v>0.50510443756945056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1.9071184467628406E-2</v>
      </c>
      <c r="P158" s="98">
        <v>3.5526158335965473E-2</v>
      </c>
      <c r="Q158" s="98">
        <v>7.2406175452336852E-2</v>
      </c>
      <c r="R158" s="98">
        <v>8.7698328351009963E-2</v>
      </c>
      <c r="S158" s="98">
        <v>9.5430375521882493E-2</v>
      </c>
      <c r="T158" s="98">
        <v>0.10500695436266132</v>
      </c>
      <c r="U158" s="98">
        <v>6.0117100932463523E-2</v>
      </c>
      <c r="V158" s="98">
        <v>2.5702545975149937E-2</v>
      </c>
      <c r="W158" s="98">
        <v>7.1924569859685636E-2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2.9137654202600539E-2</v>
      </c>
      <c r="P159" s="33">
        <v>5.1694920601704837E-2</v>
      </c>
      <c r="Q159" s="33">
        <v>2.2576604968061267E-2</v>
      </c>
      <c r="R159" s="33">
        <v>3.7043156397583085E-2</v>
      </c>
      <c r="S159" s="33">
        <v>2.0379998724060717E-2</v>
      </c>
      <c r="T159" s="33">
        <v>4.7324781314725999E-2</v>
      </c>
      <c r="U159" s="33">
        <v>9.034702594474367E-2</v>
      </c>
      <c r="V159" s="33">
        <v>0.13392459723863806</v>
      </c>
      <c r="W159" s="33">
        <v>0.43317986770976491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2.3871892721536156E-2</v>
      </c>
      <c r="D161" s="117">
        <f t="shared" si="54"/>
        <v>3.3381213188032617E-2</v>
      </c>
      <c r="E161" s="117">
        <f t="shared" si="54"/>
        <v>5.8193281033043609E-2</v>
      </c>
      <c r="F161" s="117">
        <f t="shared" si="54"/>
        <v>0.11951658985372191</v>
      </c>
      <c r="G161" s="117">
        <f t="shared" si="54"/>
        <v>0.30046883509073102</v>
      </c>
      <c r="H161" s="117">
        <f t="shared" si="54"/>
        <v>0.73341899625823714</v>
      </c>
      <c r="I161" s="117">
        <f t="shared" si="54"/>
        <v>0.53328507885863052</v>
      </c>
      <c r="J161" s="117">
        <f t="shared" si="54"/>
        <v>0.71662329728214591</v>
      </c>
      <c r="K161" s="117">
        <f t="shared" si="54"/>
        <v>0.28411622294732897</v>
      </c>
      <c r="L161" s="117">
        <f t="shared" si="54"/>
        <v>0.22332649358858317</v>
      </c>
      <c r="M161" s="117">
        <f t="shared" si="54"/>
        <v>0.16657125240301729</v>
      </c>
      <c r="N161" s="117">
        <f t="shared" si="54"/>
        <v>0.27365069330920411</v>
      </c>
      <c r="O161" s="117">
        <f t="shared" si="54"/>
        <v>0.44281032843180729</v>
      </c>
      <c r="P161" s="117">
        <f t="shared" si="54"/>
        <v>1.173620762960246</v>
      </c>
      <c r="Q161" s="117">
        <f t="shared" si="54"/>
        <v>0.66730749182509808</v>
      </c>
      <c r="R161" s="117">
        <f t="shared" ref="R161:V161" si="55">R162+R164+R166+R175</f>
        <v>0.19725878628464366</v>
      </c>
      <c r="S161" s="117">
        <f t="shared" si="55"/>
        <v>0.22616346907654772</v>
      </c>
      <c r="T161" s="117">
        <f t="shared" si="55"/>
        <v>5.058408591509013E-2</v>
      </c>
      <c r="U161" s="117">
        <f t="shared" si="55"/>
        <v>0.15139343154668863</v>
      </c>
      <c r="V161" s="117">
        <f t="shared" si="55"/>
        <v>0.17164364283039646</v>
      </c>
      <c r="W161" s="117">
        <f t="shared" ref="W161" si="56">W162+W164+W166+W175</f>
        <v>1.1099489076239687E-3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2.0813445606392662E-2</v>
      </c>
      <c r="D162" s="122">
        <f t="shared" si="57"/>
        <v>2.9704474195922492E-2</v>
      </c>
      <c r="E162" s="122">
        <f t="shared" si="57"/>
        <v>5.1382204648885425E-2</v>
      </c>
      <c r="F162" s="122">
        <f t="shared" si="57"/>
        <v>0.10042350940555513</v>
      </c>
      <c r="G162" s="122">
        <f t="shared" si="57"/>
        <v>0.26348508053860853</v>
      </c>
      <c r="H162" s="122">
        <f t="shared" si="57"/>
        <v>0.64414711800286539</v>
      </c>
      <c r="I162" s="122">
        <f t="shared" si="57"/>
        <v>0.46455796859918025</v>
      </c>
      <c r="J162" s="122">
        <f t="shared" si="57"/>
        <v>0.62455452856344995</v>
      </c>
      <c r="K162" s="122">
        <f t="shared" si="57"/>
        <v>0.24745758111612973</v>
      </c>
      <c r="L162" s="122">
        <f t="shared" si="57"/>
        <v>0.19352580591182406</v>
      </c>
      <c r="M162" s="122">
        <f t="shared" si="57"/>
        <v>0.14286292000862386</v>
      </c>
      <c r="N162" s="122">
        <f t="shared" si="57"/>
        <v>0.24224895857503309</v>
      </c>
      <c r="O162" s="122">
        <f t="shared" si="57"/>
        <v>0.38215418301146303</v>
      </c>
      <c r="P162" s="122">
        <f t="shared" si="57"/>
        <v>1.0231219812481538</v>
      </c>
      <c r="Q162" s="122">
        <f t="shared" si="57"/>
        <v>0.60462606534072627</v>
      </c>
      <c r="R162" s="122">
        <f t="shared" si="57"/>
        <v>0.17953779130352068</v>
      </c>
      <c r="S162" s="122">
        <f t="shared" si="57"/>
        <v>0.20713291272258405</v>
      </c>
      <c r="T162" s="122">
        <f t="shared" si="57"/>
        <v>4.3588579011196123E-2</v>
      </c>
      <c r="U162" s="122">
        <f t="shared" si="57"/>
        <v>0.12841800750673887</v>
      </c>
      <c r="V162" s="122">
        <f t="shared" si="57"/>
        <v>0.14999862898411467</v>
      </c>
      <c r="W162" s="122">
        <f t="shared" si="57"/>
        <v>8.0471857508218993E-4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2.0813445606392662E-2</v>
      </c>
      <c r="D163" s="33">
        <v>2.9704474195922492E-2</v>
      </c>
      <c r="E163" s="33">
        <v>5.1382204648885425E-2</v>
      </c>
      <c r="F163" s="33">
        <v>0.10042350940555513</v>
      </c>
      <c r="G163" s="33">
        <v>0.26348508053860853</v>
      </c>
      <c r="H163" s="33">
        <v>0.64414711800286539</v>
      </c>
      <c r="I163" s="33">
        <v>0.46455796859918025</v>
      </c>
      <c r="J163" s="33">
        <v>0.62455452856344995</v>
      </c>
      <c r="K163" s="33">
        <v>0.24745758111612973</v>
      </c>
      <c r="L163" s="33">
        <v>0.19352580591182406</v>
      </c>
      <c r="M163" s="33">
        <v>0.14286292000862386</v>
      </c>
      <c r="N163" s="33">
        <v>0.24224895857503309</v>
      </c>
      <c r="O163" s="33">
        <v>0.38215418301146303</v>
      </c>
      <c r="P163" s="33">
        <v>1.0231219812481538</v>
      </c>
      <c r="Q163" s="33">
        <v>0.60462606534072627</v>
      </c>
      <c r="R163" s="33">
        <v>0.17953779130352068</v>
      </c>
      <c r="S163" s="33">
        <v>0.20713291272258405</v>
      </c>
      <c r="T163" s="33">
        <v>4.3588579011196123E-2</v>
      </c>
      <c r="U163" s="33">
        <v>0.12841800750673887</v>
      </c>
      <c r="V163" s="33">
        <v>0.14999862898411467</v>
      </c>
      <c r="W163" s="33">
        <v>8.0471857508218993E-4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1.3731662427580625E-5</v>
      </c>
      <c r="G164" s="122">
        <f t="shared" si="58"/>
        <v>7.6553618409416581E-5</v>
      </c>
      <c r="H164" s="122">
        <f t="shared" si="58"/>
        <v>3.5190361794367505E-4</v>
      </c>
      <c r="I164" s="122">
        <f t="shared" si="58"/>
        <v>2.7081225917715049E-4</v>
      </c>
      <c r="J164" s="122">
        <f t="shared" si="58"/>
        <v>4.1314579427221225E-4</v>
      </c>
      <c r="K164" s="122">
        <f t="shared" si="58"/>
        <v>2.2349830887838796E-4</v>
      </c>
      <c r="L164" s="122">
        <f t="shared" si="58"/>
        <v>5.7295021800416953E-4</v>
      </c>
      <c r="M164" s="122">
        <f t="shared" si="58"/>
        <v>1.9436085200219569E-4</v>
      </c>
      <c r="N164" s="122">
        <f t="shared" si="58"/>
        <v>5.0765367721586916E-4</v>
      </c>
      <c r="O164" s="122">
        <f t="shared" si="58"/>
        <v>9.4459319142605738E-4</v>
      </c>
      <c r="P164" s="122">
        <f t="shared" si="58"/>
        <v>3.6114795225002483E-3</v>
      </c>
      <c r="Q164" s="122">
        <f t="shared" si="58"/>
        <v>1.2466031454153208E-3</v>
      </c>
      <c r="R164" s="122">
        <f t="shared" si="58"/>
        <v>3.2202513910113619E-4</v>
      </c>
      <c r="S164" s="122">
        <f t="shared" si="58"/>
        <v>2.8518753560438182E-4</v>
      </c>
      <c r="T164" s="122">
        <f t="shared" si="58"/>
        <v>8.0227894080865526E-5</v>
      </c>
      <c r="U164" s="122">
        <f t="shared" si="58"/>
        <v>1.9396592572461371E-4</v>
      </c>
      <c r="V164" s="122">
        <f t="shared" si="58"/>
        <v>1.9439696517271402E-4</v>
      </c>
      <c r="W164" s="122">
        <f t="shared" si="58"/>
        <v>0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1.3731662427580625E-5</v>
      </c>
      <c r="G165" s="98">
        <v>7.6553618409416581E-5</v>
      </c>
      <c r="H165" s="98">
        <v>3.5190361794367505E-4</v>
      </c>
      <c r="I165" s="98">
        <v>2.7081225917715049E-4</v>
      </c>
      <c r="J165" s="98">
        <v>4.1314579427221225E-4</v>
      </c>
      <c r="K165" s="98">
        <v>2.2349830887838796E-4</v>
      </c>
      <c r="L165" s="98">
        <v>5.7295021800416953E-4</v>
      </c>
      <c r="M165" s="98">
        <v>1.9436085200219569E-4</v>
      </c>
      <c r="N165" s="98">
        <v>5.0765367721586916E-4</v>
      </c>
      <c r="O165" s="98">
        <v>9.4459319142605738E-4</v>
      </c>
      <c r="P165" s="98">
        <v>3.6114795225002483E-3</v>
      </c>
      <c r="Q165" s="98">
        <v>1.2466031454153208E-3</v>
      </c>
      <c r="R165" s="98">
        <v>3.2202513910113619E-4</v>
      </c>
      <c r="S165" s="98">
        <v>2.8518753560438182E-4</v>
      </c>
      <c r="T165" s="98">
        <v>8.0227894080865526E-5</v>
      </c>
      <c r="U165" s="98">
        <v>1.9396592572461371E-4</v>
      </c>
      <c r="V165" s="98">
        <v>1.9439696517271402E-4</v>
      </c>
      <c r="W165" s="98">
        <v>0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1.2659097053399665E-3</v>
      </c>
      <c r="D166" s="122">
        <v>1.3667744505779403E-3</v>
      </c>
      <c r="E166" s="122">
        <v>2.6322938771801432E-3</v>
      </c>
      <c r="F166" s="122">
        <v>8.4808846283509869E-3</v>
      </c>
      <c r="G166" s="122">
        <v>1.7241343281178295E-2</v>
      </c>
      <c r="H166" s="122">
        <v>4.2293810934773114E-2</v>
      </c>
      <c r="I166" s="122">
        <v>2.7916270632986757E-2</v>
      </c>
      <c r="J166" s="122">
        <v>4.1136466245138399E-2</v>
      </c>
      <c r="K166" s="122">
        <v>1.8131785181251896E-2</v>
      </c>
      <c r="L166" s="122">
        <v>1.3390143222432118E-2</v>
      </c>
      <c r="M166" s="122">
        <v>1.108732861733272E-2</v>
      </c>
      <c r="N166" s="122">
        <v>1.5072138617779436E-2</v>
      </c>
      <c r="O166" s="122">
        <v>2.9303237473243048E-2</v>
      </c>
      <c r="P166" s="122">
        <v>7.7934899852505332E-2</v>
      </c>
      <c r="Q166" s="122">
        <v>3.6191587106505115E-2</v>
      </c>
      <c r="R166" s="122">
        <v>1.030995223076903E-2</v>
      </c>
      <c r="S166" s="122">
        <v>1.126736548477858E-2</v>
      </c>
      <c r="T166" s="122">
        <v>3.9217474171899021E-3</v>
      </c>
      <c r="U166" s="122">
        <v>1.2234918437820479E-2</v>
      </c>
      <c r="V166" s="122">
        <v>1.2057642081565493E-2</v>
      </c>
      <c r="W166" s="122">
        <v>1.9261858183733388E-4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4.9918337547304011E-5</v>
      </c>
      <c r="D167" s="98">
        <v>5.1168358061418164E-5</v>
      </c>
      <c r="E167" s="98">
        <v>2.7892617307754881E-5</v>
      </c>
      <c r="F167" s="98">
        <v>2.9045233275737317E-5</v>
      </c>
      <c r="G167" s="98">
        <v>1.0162423417423906E-4</v>
      </c>
      <c r="H167" s="98">
        <v>2.5478956315879136E-4</v>
      </c>
      <c r="I167" s="98">
        <v>1.9874027026648672E-4</v>
      </c>
      <c r="J167" s="98">
        <v>6.9362258913855976E-5</v>
      </c>
      <c r="K167" s="98">
        <v>5.1714840205547327E-4</v>
      </c>
      <c r="L167" s="98">
        <v>2.3618528272249163E-4</v>
      </c>
      <c r="M167" s="98">
        <v>1.7039416710775855E-4</v>
      </c>
      <c r="N167" s="98">
        <v>8.7855334154831211E-5</v>
      </c>
      <c r="O167" s="98">
        <v>1.2357322455372528E-4</v>
      </c>
      <c r="P167" s="98">
        <v>2.4886091598774491E-4</v>
      </c>
      <c r="Q167" s="98">
        <v>1.9700604202971717E-4</v>
      </c>
      <c r="R167" s="98">
        <v>1.2892932295498631E-4</v>
      </c>
      <c r="S167" s="98">
        <v>2.2665981106538552E-4</v>
      </c>
      <c r="T167" s="98">
        <v>4.4780210243139062E-5</v>
      </c>
      <c r="U167" s="98">
        <v>1.6820778829394772E-4</v>
      </c>
      <c r="V167" s="98">
        <v>1.5589808486119014E-4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1.2159913677926625E-3</v>
      </c>
      <c r="D171" s="101">
        <v>1.3156060925165222E-3</v>
      </c>
      <c r="E171" s="101">
        <v>2.6044012598723885E-3</v>
      </c>
      <c r="F171" s="101">
        <v>8.4518393950752495E-3</v>
      </c>
      <c r="G171" s="101">
        <v>1.7139719047004055E-2</v>
      </c>
      <c r="H171" s="101">
        <v>4.2039021371614325E-2</v>
      </c>
      <c r="I171" s="101">
        <v>2.7717530362720271E-2</v>
      </c>
      <c r="J171" s="101">
        <v>4.106710398622454E-2</v>
      </c>
      <c r="K171" s="101">
        <v>1.7614636779196422E-2</v>
      </c>
      <c r="L171" s="101">
        <v>1.3153957939709627E-2</v>
      </c>
      <c r="M171" s="101">
        <v>1.0916934450224961E-2</v>
      </c>
      <c r="N171" s="101">
        <v>1.4984283283624604E-2</v>
      </c>
      <c r="O171" s="101">
        <v>2.9179664248689324E-2</v>
      </c>
      <c r="P171" s="101">
        <v>7.7686038936517585E-2</v>
      </c>
      <c r="Q171" s="101">
        <v>3.5994581064475395E-2</v>
      </c>
      <c r="R171" s="101">
        <v>1.0181022907814044E-2</v>
      </c>
      <c r="S171" s="101">
        <v>1.1040705673713194E-2</v>
      </c>
      <c r="T171" s="101">
        <v>3.8769672069467634E-3</v>
      </c>
      <c r="U171" s="101">
        <v>1.2066710649526531E-2</v>
      </c>
      <c r="V171" s="101">
        <v>1.1901743996704302E-2</v>
      </c>
      <c r="W171" s="101">
        <v>1.9261858183733388E-4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1.7925374098035273E-3</v>
      </c>
      <c r="D175" s="122">
        <v>2.309964541532187E-3</v>
      </c>
      <c r="E175" s="122">
        <v>4.1787825069780453E-3</v>
      </c>
      <c r="F175" s="122">
        <v>1.0598464157388221E-2</v>
      </c>
      <c r="G175" s="122">
        <v>1.9665857652534764E-2</v>
      </c>
      <c r="H175" s="122">
        <v>4.6626163702654898E-2</v>
      </c>
      <c r="I175" s="122">
        <v>4.0540027367286451E-2</v>
      </c>
      <c r="J175" s="122">
        <v>5.0519156679285346E-2</v>
      </c>
      <c r="K175" s="122">
        <v>1.8303358341068922E-2</v>
      </c>
      <c r="L175" s="122">
        <v>1.5837594236322829E-2</v>
      </c>
      <c r="M175" s="122">
        <v>1.2426642925058521E-2</v>
      </c>
      <c r="N175" s="122">
        <v>1.5821942439175722E-2</v>
      </c>
      <c r="O175" s="122">
        <v>3.0408314755675174E-2</v>
      </c>
      <c r="P175" s="122">
        <v>6.8952402337086757E-2</v>
      </c>
      <c r="Q175" s="122">
        <v>2.5243236232451262E-2</v>
      </c>
      <c r="R175" s="122">
        <v>7.089017611252843E-3</v>
      </c>
      <c r="S175" s="122">
        <v>7.4780033335807034E-3</v>
      </c>
      <c r="T175" s="122">
        <v>2.9935315926232346E-3</v>
      </c>
      <c r="U175" s="122">
        <v>1.0546539676404645E-2</v>
      </c>
      <c r="V175" s="122">
        <v>9.3929747995435929E-3</v>
      </c>
      <c r="W175" s="122">
        <v>1.1261175070444496E-4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1.6604564027271917E-3</v>
      </c>
      <c r="D176" s="98">
        <v>2.0432753597131453E-3</v>
      </c>
      <c r="E176" s="98">
        <v>3.005705804527838E-3</v>
      </c>
      <c r="F176" s="98">
        <v>4.8219371562716485E-3</v>
      </c>
      <c r="G176" s="98">
        <v>1.0615400940784272E-2</v>
      </c>
      <c r="H176" s="98">
        <v>1.2614164423356637E-2</v>
      </c>
      <c r="I176" s="98">
        <v>3.1145106965838275E-3</v>
      </c>
      <c r="J176" s="98">
        <v>9.2787063972450401E-3</v>
      </c>
      <c r="K176" s="98">
        <v>1.4587051457439089E-2</v>
      </c>
      <c r="L176" s="98">
        <v>1.3417915953590046E-2</v>
      </c>
      <c r="M176" s="98">
        <v>9.1101400786769166E-3</v>
      </c>
      <c r="N176" s="98">
        <v>7.5732225237349947E-3</v>
      </c>
      <c r="O176" s="98">
        <v>1.2038924062731359E-2</v>
      </c>
      <c r="P176" s="98">
        <v>2.8101191243748685E-2</v>
      </c>
      <c r="Q176" s="98">
        <v>1.9234706320002806E-2</v>
      </c>
      <c r="R176" s="98">
        <v>4.9746822004318901E-3</v>
      </c>
      <c r="S176" s="98">
        <v>6.166689742756421E-3</v>
      </c>
      <c r="T176" s="98">
        <v>2.0686172998272867E-3</v>
      </c>
      <c r="U176" s="98">
        <v>4.2021399266394532E-3</v>
      </c>
      <c r="V176" s="98">
        <v>1.524426864733031E-3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1.3208100707633557E-4</v>
      </c>
      <c r="D177" s="33">
        <v>2.6668918181904183E-4</v>
      </c>
      <c r="E177" s="33">
        <v>1.1730767024502077E-3</v>
      </c>
      <c r="F177" s="33">
        <v>5.7765270011165722E-3</v>
      </c>
      <c r="G177" s="33">
        <v>9.0504567117504937E-3</v>
      </c>
      <c r="H177" s="33">
        <v>3.4011999279298259E-2</v>
      </c>
      <c r="I177" s="33">
        <v>3.7425516670702624E-2</v>
      </c>
      <c r="J177" s="33">
        <v>4.1240450282040306E-2</v>
      </c>
      <c r="K177" s="33">
        <v>3.7163068836298324E-3</v>
      </c>
      <c r="L177" s="33">
        <v>2.4196782827327844E-3</v>
      </c>
      <c r="M177" s="33">
        <v>3.3165028463816035E-3</v>
      </c>
      <c r="N177" s="33">
        <v>8.2487199154407283E-3</v>
      </c>
      <c r="O177" s="33">
        <v>1.8369390692943816E-2</v>
      </c>
      <c r="P177" s="33">
        <v>4.0851211093338072E-2</v>
      </c>
      <c r="Q177" s="33">
        <v>6.0085299124484539E-3</v>
      </c>
      <c r="R177" s="33">
        <v>2.1143354108209525E-3</v>
      </c>
      <c r="S177" s="33">
        <v>1.3113135908242822E-3</v>
      </c>
      <c r="T177" s="33">
        <v>9.2491429279594785E-4</v>
      </c>
      <c r="U177" s="33">
        <v>6.3443997497651915E-3</v>
      </c>
      <c r="V177" s="33">
        <v>7.8685479348105623E-3</v>
      </c>
      <c r="W177" s="33">
        <v>1.1261175070444496E-4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0.59350859860000538</v>
      </c>
      <c r="D3" s="119">
        <f>IF(RES_hhdet_in_tes!D3=0,"",RES_hhdet_in_tes!D3/RES_hhdet_in_fec!D3)</f>
        <v>0.59839477195235857</v>
      </c>
      <c r="E3" s="119">
        <f>IF(RES_hhdet_in_tes!E3=0,"",RES_hhdet_in_tes!E3/RES_hhdet_in_fec!E3)</f>
        <v>0.60424253602279121</v>
      </c>
      <c r="F3" s="119">
        <f>IF(RES_hhdet_in_tes!F3=0,"",RES_hhdet_in_tes!F3/RES_hhdet_in_fec!F3)</f>
        <v>0.61161722189256273</v>
      </c>
      <c r="G3" s="119">
        <f>IF(RES_hhdet_in_tes!G3=0,"",RES_hhdet_in_tes!G3/RES_hhdet_in_fec!G3)</f>
        <v>0.61522273999132993</v>
      </c>
      <c r="H3" s="119">
        <f>IF(RES_hhdet_in_tes!H3=0,"",RES_hhdet_in_tes!H3/RES_hhdet_in_fec!H3)</f>
        <v>0.62284329476015554</v>
      </c>
      <c r="I3" s="119">
        <f>IF(RES_hhdet_in_tes!I3=0,"",RES_hhdet_in_tes!I3/RES_hhdet_in_fec!I3)</f>
        <v>0.63132443232680613</v>
      </c>
      <c r="J3" s="119">
        <f>IF(RES_hhdet_in_tes!J3=0,"",RES_hhdet_in_tes!J3/RES_hhdet_in_fec!J3)</f>
        <v>0.6353161311179597</v>
      </c>
      <c r="K3" s="119">
        <f>IF(RES_hhdet_in_tes!K3=0,"",RES_hhdet_in_tes!K3/RES_hhdet_in_fec!K3)</f>
        <v>0.63458502665059946</v>
      </c>
      <c r="L3" s="119">
        <f>IF(RES_hhdet_in_tes!L3=0,"",RES_hhdet_in_tes!L3/RES_hhdet_in_fec!L3)</f>
        <v>0.63995358042830863</v>
      </c>
      <c r="M3" s="119">
        <f>IF(RES_hhdet_in_tes!M3=0,"",RES_hhdet_in_tes!M3/RES_hhdet_in_fec!M3)</f>
        <v>0.64566839657783148</v>
      </c>
      <c r="N3" s="119">
        <f>IF(RES_hhdet_in_tes!N3=0,"",RES_hhdet_in_tes!N3/RES_hhdet_in_fec!N3)</f>
        <v>0.65502041948689627</v>
      </c>
      <c r="O3" s="119">
        <f>IF(RES_hhdet_in_tes!O3=0,"",RES_hhdet_in_tes!O3/RES_hhdet_in_fec!O3)</f>
        <v>0.6607655490217208</v>
      </c>
      <c r="P3" s="119">
        <f>IF(RES_hhdet_in_tes!P3=0,"",RES_hhdet_in_tes!P3/RES_hhdet_in_fec!P3)</f>
        <v>0.66689762822718557</v>
      </c>
      <c r="Q3" s="119" t="str">
        <f>IF(RES_hhdet_in_tes!Q3=0,"",RES_hhdet_in_tes!Q3/RES_hhdet_in_fec!Q3)</f>
        <v/>
      </c>
      <c r="R3" s="119">
        <f>IF(RES_hhdet_in_tes!R3=0,"",RES_hhdet_in_tes!R3/RES_hhdet_in_fec!R3)</f>
        <v>0.68769020695004046</v>
      </c>
      <c r="S3" s="119">
        <f>IF(RES_hhdet_in_tes!S3=0,"",RES_hhdet_in_tes!S3/RES_hhdet_in_fec!S3)</f>
        <v>0.70509429656734757</v>
      </c>
      <c r="T3" s="119">
        <f>IF(RES_hhdet_in_tes!T3=0,"",RES_hhdet_in_tes!T3/RES_hhdet_in_fec!T3)</f>
        <v>0.7249766924593628</v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0.77395158937987218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0.59342121492869249</v>
      </c>
      <c r="D4" s="124">
        <f>IF(RES_hhdet_in_tes!D4=0,"",RES_hhdet_in_tes!D4/RES_hhdet_in_fec!D4)</f>
        <v>0.59799521965300284</v>
      </c>
      <c r="E4" s="124">
        <f>IF(RES_hhdet_in_tes!E4=0,"",RES_hhdet_in_tes!E4/RES_hhdet_in_fec!E4)</f>
        <v>0.60279782004803006</v>
      </c>
      <c r="F4" s="124">
        <f>IF(RES_hhdet_in_tes!F4=0,"",RES_hhdet_in_tes!F4/RES_hhdet_in_fec!F4)</f>
        <v>0.60777555216243018</v>
      </c>
      <c r="G4" s="124">
        <f>IF(RES_hhdet_in_tes!G4=0,"",RES_hhdet_in_tes!G4/RES_hhdet_in_fec!G4)</f>
        <v>0.61295321876637388</v>
      </c>
      <c r="H4" s="124">
        <f>IF(RES_hhdet_in_tes!H4=0,"",RES_hhdet_in_tes!H4/RES_hhdet_in_fec!H4)</f>
        <v>0.61832267576577937</v>
      </c>
      <c r="I4" s="124">
        <f>IF(RES_hhdet_in_tes!I4=0,"",RES_hhdet_in_tes!I4/RES_hhdet_in_fec!I4)</f>
        <v>0.62384884067602375</v>
      </c>
      <c r="J4" s="124">
        <f>IF(RES_hhdet_in_tes!J4=0,"",RES_hhdet_in_tes!J4/RES_hhdet_in_fec!J4)</f>
        <v>0.62957548644235584</v>
      </c>
      <c r="K4" s="124">
        <f>IF(RES_hhdet_in_tes!K4=0,"",RES_hhdet_in_tes!K4/RES_hhdet_in_fec!K4)</f>
        <v>0.63546811109870605</v>
      </c>
      <c r="L4" s="124">
        <f>IF(RES_hhdet_in_tes!L4=0,"",RES_hhdet_in_tes!L4/RES_hhdet_in_fec!L4)</f>
        <v>0.64148856001285204</v>
      </c>
      <c r="M4" s="124">
        <f>IF(RES_hhdet_in_tes!M4=0,"",RES_hhdet_in_tes!M4/RES_hhdet_in_fec!M4)</f>
        <v>0.64766189432942112</v>
      </c>
      <c r="N4" s="124">
        <f>IF(RES_hhdet_in_tes!N4=0,"",RES_hhdet_in_tes!N4/RES_hhdet_in_fec!N4)</f>
        <v>0.65367180138864178</v>
      </c>
      <c r="O4" s="124">
        <f>IF(RES_hhdet_in_tes!O4=0,"",RES_hhdet_in_tes!O4/RES_hhdet_in_fec!O4)</f>
        <v>0.65942377874892999</v>
      </c>
      <c r="P4" s="124">
        <f>IF(RES_hhdet_in_tes!P4=0,"",RES_hhdet_in_tes!P4/RES_hhdet_in_fec!P4)</f>
        <v>0.6654295055582955</v>
      </c>
      <c r="Q4" s="124" t="str">
        <f>IF(RES_hhdet_in_tes!Q4=0,"",RES_hhdet_in_tes!Q4/RES_hhdet_in_fec!Q4)</f>
        <v/>
      </c>
      <c r="R4" s="124">
        <f>IF(RES_hhdet_in_tes!R4=0,"",RES_hhdet_in_tes!R4/RES_hhdet_in_fec!R4)</f>
        <v>0.68935520087364421</v>
      </c>
      <c r="S4" s="124">
        <f>IF(RES_hhdet_in_tes!S4=0,"",RES_hhdet_in_tes!S4/RES_hhdet_in_fec!S4)</f>
        <v>0.7085883038589974</v>
      </c>
      <c r="T4" s="124">
        <f>IF(RES_hhdet_in_tes!T4=0,"",RES_hhdet_in_tes!T4/RES_hhdet_in_fec!T4)</f>
        <v>0.72877034837015175</v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0.77249203487763607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0.59124460683268143</v>
      </c>
      <c r="D5" s="111">
        <f>IF(RES_hhdet_in_tes!D5=0,"",RES_hhdet_in_tes!D5/RES_hhdet_in_fec!D5)</f>
        <v>0.5958714026005324</v>
      </c>
      <c r="E5" s="111">
        <f>IF(RES_hhdet_in_tes!E5=0,"",RES_hhdet_in_tes!E5/RES_hhdet_in_fec!E5)</f>
        <v>0.60072477025420978</v>
      </c>
      <c r="F5" s="111">
        <f>IF(RES_hhdet_in_tes!F5=0,"",RES_hhdet_in_tes!F5/RES_hhdet_in_fec!F5)</f>
        <v>0.60574416579062018</v>
      </c>
      <c r="G5" s="111">
        <f>IF(RES_hhdet_in_tes!G5=0,"",RES_hhdet_in_tes!G5/RES_hhdet_in_fec!G5)</f>
        <v>0.61096342314857432</v>
      </c>
      <c r="H5" s="111">
        <f>IF(RES_hhdet_in_tes!H5=0,"",RES_hhdet_in_tes!H5/RES_hhdet_in_fec!H5)</f>
        <v>0.61636388049769542</v>
      </c>
      <c r="I5" s="111">
        <f>IF(RES_hhdet_in_tes!I5=0,"",RES_hhdet_in_tes!I5/RES_hhdet_in_fec!I5)</f>
        <v>0.62193929377840085</v>
      </c>
      <c r="J5" s="111">
        <f>IF(RES_hhdet_in_tes!J5=0,"",RES_hhdet_in_tes!J5/RES_hhdet_in_fec!J5)</f>
        <v>0.62769768182095365</v>
      </c>
      <c r="K5" s="111">
        <f>IF(RES_hhdet_in_tes!K5=0,"",RES_hhdet_in_tes!K5/RES_hhdet_in_fec!K5)</f>
        <v>0.63362829575564195</v>
      </c>
      <c r="L5" s="111">
        <f>IF(RES_hhdet_in_tes!L5=0,"",RES_hhdet_in_tes!L5/RES_hhdet_in_fec!L5)</f>
        <v>0.63969780493651218</v>
      </c>
      <c r="M5" s="111">
        <f>IF(RES_hhdet_in_tes!M5=0,"",RES_hhdet_in_tes!M5/RES_hhdet_in_fec!M5)</f>
        <v>0.64590184695390873</v>
      </c>
      <c r="N5" s="111">
        <f>IF(RES_hhdet_in_tes!N5=0,"",RES_hhdet_in_tes!N5/RES_hhdet_in_fec!N5)</f>
        <v>0.65194175972048174</v>
      </c>
      <c r="O5" s="111">
        <f>IF(RES_hhdet_in_tes!O5=0,"",RES_hhdet_in_tes!O5/RES_hhdet_in_fec!O5)</f>
        <v>0.6577217954830229</v>
      </c>
      <c r="P5" s="111">
        <f>IF(RES_hhdet_in_tes!P5=0,"",RES_hhdet_in_tes!P5/RES_hhdet_in_fec!P5)</f>
        <v>0.66376911275409012</v>
      </c>
      <c r="Q5" s="111" t="str">
        <f>IF(RES_hhdet_in_tes!Q5=0,"",RES_hhdet_in_tes!Q5/RES_hhdet_in_fec!Q5)</f>
        <v/>
      </c>
      <c r="R5" s="111">
        <f>IF(RES_hhdet_in_tes!R5=0,"",RES_hhdet_in_tes!R5/RES_hhdet_in_fec!R5)</f>
        <v>0.68781172153975279</v>
      </c>
      <c r="S5" s="111">
        <f>IF(RES_hhdet_in_tes!S5=0,"",RES_hhdet_in_tes!S5/RES_hhdet_in_fec!S5)</f>
        <v>0.7071194012920321</v>
      </c>
      <c r="T5" s="111">
        <f>IF(RES_hhdet_in_tes!T5=0,"",RES_hhdet_in_tes!T5/RES_hhdet_in_fec!T5)</f>
        <v>0.72736664965606401</v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0.77127837323407566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>
        <f>IF(RES_hhdet_in_tes!E7=0,"",RES_hhdet_in_tes!E7/RES_hhdet_in_fec!E7)</f>
        <v>2.8415814517141409</v>
      </c>
      <c r="F7" s="124">
        <f>IF(RES_hhdet_in_tes!F7=0,"",RES_hhdet_in_tes!F7/RES_hhdet_in_fec!F7)</f>
        <v>2.9392945610814762</v>
      </c>
      <c r="G7" s="124">
        <f>IF(RES_hhdet_in_tes!G7=0,"",RES_hhdet_in_tes!G7/RES_hhdet_in_fec!G7)</f>
        <v>3.0379361867989827</v>
      </c>
      <c r="H7" s="124">
        <f>IF(RES_hhdet_in_tes!H7=0,"",RES_hhdet_in_tes!H7/RES_hhdet_in_fec!H7)</f>
        <v>3.137400167004206</v>
      </c>
      <c r="I7" s="124">
        <f>IF(RES_hhdet_in_tes!I7=0,"",RES_hhdet_in_tes!I7/RES_hhdet_in_fec!I7)</f>
        <v>3.2378838945046438</v>
      </c>
      <c r="J7" s="124">
        <f>IF(RES_hhdet_in_tes!J7=0,"",RES_hhdet_in_tes!J7/RES_hhdet_in_fec!J7)</f>
        <v>3.3402084340906337</v>
      </c>
      <c r="K7" s="124">
        <f>IF(RES_hhdet_in_tes!K7=0,"",RES_hhdet_in_tes!K7/RES_hhdet_in_fec!K7)</f>
        <v>3.4450641545719249</v>
      </c>
      <c r="L7" s="124">
        <f>IF(RES_hhdet_in_tes!L7=0,"",RES_hhdet_in_tes!L7/RES_hhdet_in_fec!L7)</f>
        <v>3.5526217455941831</v>
      </c>
      <c r="M7" s="124">
        <f>IF(RES_hhdet_in_tes!M7=0,"",RES_hhdet_in_tes!M7/RES_hhdet_in_fec!M7)</f>
        <v>3.6810891530458401</v>
      </c>
      <c r="N7" s="124">
        <f>IF(RES_hhdet_in_tes!N7=0,"",RES_hhdet_in_tes!N7/RES_hhdet_in_fec!N7)</f>
        <v>3.8364251100740261</v>
      </c>
      <c r="O7" s="124">
        <f>IF(RES_hhdet_in_tes!O7=0,"",RES_hhdet_in_tes!O7/RES_hhdet_in_fec!O7)</f>
        <v>4.0219238892567208</v>
      </c>
      <c r="P7" s="124">
        <f>IF(RES_hhdet_in_tes!P7=0,"",RES_hhdet_in_tes!P7/RES_hhdet_in_fec!P7)</f>
        <v>4.2230933209181849</v>
      </c>
      <c r="Q7" s="124" t="str">
        <f>IF(RES_hhdet_in_tes!Q7=0,"",RES_hhdet_in_tes!Q7/RES_hhdet_in_fec!Q7)</f>
        <v/>
      </c>
      <c r="R7" s="124">
        <f>IF(RES_hhdet_in_tes!R7=0,"",RES_hhdet_in_tes!R7/RES_hhdet_in_fec!R7)</f>
        <v>4.5044337882722605</v>
      </c>
      <c r="S7" s="124">
        <f>IF(RES_hhdet_in_tes!S7=0,"",RES_hhdet_in_tes!S7/RES_hhdet_in_fec!S7)</f>
        <v>4.5907616357700363</v>
      </c>
      <c r="T7" s="124">
        <f>IF(RES_hhdet_in_tes!T7=0,"",RES_hhdet_in_tes!T7/RES_hhdet_in_fec!T7)</f>
        <v>4.6628918386094762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4.8610579629971289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>
        <f>IF(RES_hhdet_in_tes!E8=0,"",RES_hhdet_in_tes!E8/RES_hhdet_in_fec!E8)</f>
        <v>2.8415814517141409</v>
      </c>
      <c r="F8" s="111">
        <f>IF(RES_hhdet_in_tes!F8=0,"",RES_hhdet_in_tes!F8/RES_hhdet_in_fec!F8)</f>
        <v>2.9392945610814762</v>
      </c>
      <c r="G8" s="111">
        <f>IF(RES_hhdet_in_tes!G8=0,"",RES_hhdet_in_tes!G8/RES_hhdet_in_fec!G8)</f>
        <v>3.0379361867989827</v>
      </c>
      <c r="H8" s="111">
        <f>IF(RES_hhdet_in_tes!H8=0,"",RES_hhdet_in_tes!H8/RES_hhdet_in_fec!H8)</f>
        <v>3.137400167004206</v>
      </c>
      <c r="I8" s="111">
        <f>IF(RES_hhdet_in_tes!I8=0,"",RES_hhdet_in_tes!I8/RES_hhdet_in_fec!I8)</f>
        <v>3.2378838945046438</v>
      </c>
      <c r="J8" s="111">
        <f>IF(RES_hhdet_in_tes!J8=0,"",RES_hhdet_in_tes!J8/RES_hhdet_in_fec!J8)</f>
        <v>3.3402084340906337</v>
      </c>
      <c r="K8" s="111">
        <f>IF(RES_hhdet_in_tes!K8=0,"",RES_hhdet_in_tes!K8/RES_hhdet_in_fec!K8)</f>
        <v>3.4450641545719249</v>
      </c>
      <c r="L8" s="111">
        <f>IF(RES_hhdet_in_tes!L8=0,"",RES_hhdet_in_tes!L8/RES_hhdet_in_fec!L8)</f>
        <v>3.5526217455941831</v>
      </c>
      <c r="M8" s="111">
        <f>IF(RES_hhdet_in_tes!M8=0,"",RES_hhdet_in_tes!M8/RES_hhdet_in_fec!M8)</f>
        <v>3.6810891530458401</v>
      </c>
      <c r="N8" s="111">
        <f>IF(RES_hhdet_in_tes!N8=0,"",RES_hhdet_in_tes!N8/RES_hhdet_in_fec!N8)</f>
        <v>3.8364251100740261</v>
      </c>
      <c r="O8" s="111">
        <f>IF(RES_hhdet_in_tes!O8=0,"",RES_hhdet_in_tes!O8/RES_hhdet_in_fec!O8)</f>
        <v>4.0219238892567208</v>
      </c>
      <c r="P8" s="111">
        <f>IF(RES_hhdet_in_tes!P8=0,"",RES_hhdet_in_tes!P8/RES_hhdet_in_fec!P8)</f>
        <v>4.2230933209181849</v>
      </c>
      <c r="Q8" s="111" t="str">
        <f>IF(RES_hhdet_in_tes!Q8=0,"",RES_hhdet_in_tes!Q8/RES_hhdet_in_fec!Q8)</f>
        <v/>
      </c>
      <c r="R8" s="111">
        <f>IF(RES_hhdet_in_tes!R8=0,"",RES_hhdet_in_tes!R8/RES_hhdet_in_fec!R8)</f>
        <v>4.5044337882722605</v>
      </c>
      <c r="S8" s="111">
        <f>IF(RES_hhdet_in_tes!S8=0,"",RES_hhdet_in_tes!S8/RES_hhdet_in_fec!S8)</f>
        <v>4.5907616357700363</v>
      </c>
      <c r="T8" s="111">
        <f>IF(RES_hhdet_in_tes!T8=0,"",RES_hhdet_in_tes!T8/RES_hhdet_in_fec!T8)</f>
        <v>4.6628918386094762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4.8610579629971289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0.60951069284016157</v>
      </c>
      <c r="D9" s="124">
        <f>IF(RES_hhdet_in_tes!D9=0,"",RES_hhdet_in_tes!D9/RES_hhdet_in_fec!D9)</f>
        <v>0.61381976556436835</v>
      </c>
      <c r="E9" s="124">
        <f>IF(RES_hhdet_in_tes!E9=0,"",RES_hhdet_in_tes!E9/RES_hhdet_in_fec!E9)</f>
        <v>0.616591585671593</v>
      </c>
      <c r="F9" s="124">
        <f>IF(RES_hhdet_in_tes!F9=0,"",RES_hhdet_in_tes!F9/RES_hhdet_in_fec!F9)</f>
        <v>0.61525146038020395</v>
      </c>
      <c r="G9" s="124">
        <f>IF(RES_hhdet_in_tes!G9=0,"",RES_hhdet_in_tes!G9/RES_hhdet_in_fec!G9)</f>
        <v>0.62143456825937216</v>
      </c>
      <c r="H9" s="124">
        <f>IF(RES_hhdet_in_tes!H9=0,"",RES_hhdet_in_tes!H9/RES_hhdet_in_fec!H9)</f>
        <v>0.62578367088142228</v>
      </c>
      <c r="I9" s="124">
        <f>IF(RES_hhdet_in_tes!I9=0,"",RES_hhdet_in_tes!I9/RES_hhdet_in_fec!I9)</f>
        <v>0.63557899122251216</v>
      </c>
      <c r="J9" s="124">
        <f>IF(RES_hhdet_in_tes!J9=0,"",RES_hhdet_in_tes!J9/RES_hhdet_in_fec!J9)</f>
        <v>0.63779803121885303</v>
      </c>
      <c r="K9" s="124">
        <f>IF(RES_hhdet_in_tes!K9=0,"",RES_hhdet_in_tes!K9/RES_hhdet_in_fec!K9)</f>
        <v>0.6458938228604485</v>
      </c>
      <c r="L9" s="124">
        <f>IF(RES_hhdet_in_tes!L9=0,"",RES_hhdet_in_tes!L9/RES_hhdet_in_fec!L9)</f>
        <v>0.6454701104403423</v>
      </c>
      <c r="M9" s="124">
        <f>IF(RES_hhdet_in_tes!M9=0,"",RES_hhdet_in_tes!M9/RES_hhdet_in_fec!M9)</f>
        <v>0.64420176025780129</v>
      </c>
      <c r="N9" s="124">
        <f>IF(RES_hhdet_in_tes!N9=0,"",RES_hhdet_in_tes!N9/RES_hhdet_in_fec!N9)</f>
        <v>0.65875100567791511</v>
      </c>
      <c r="O9" s="124">
        <f>IF(RES_hhdet_in_tes!O9=0,"",RES_hhdet_in_tes!O9/RES_hhdet_in_fec!O9)</f>
        <v>0.66879552628672367</v>
      </c>
      <c r="P9" s="124">
        <f>IF(RES_hhdet_in_tes!P9=0,"",RES_hhdet_in_tes!P9/RES_hhdet_in_fec!P9)</f>
        <v>0.67915256431954552</v>
      </c>
      <c r="Q9" s="124" t="str">
        <f>IF(RES_hhdet_in_tes!Q9=0,"",RES_hhdet_in_tes!Q9/RES_hhdet_in_fec!Q9)</f>
        <v/>
      </c>
      <c r="R9" s="124">
        <f>IF(RES_hhdet_in_tes!R9=0,"",RES_hhdet_in_tes!R9/RES_hhdet_in_fec!R9)</f>
        <v>0.70565060606658303</v>
      </c>
      <c r="S9" s="124">
        <f>IF(RES_hhdet_in_tes!S9=0,"",RES_hhdet_in_tes!S9/RES_hhdet_in_fec!S9)</f>
        <v>0.72242221603768753</v>
      </c>
      <c r="T9" s="124">
        <f>IF(RES_hhdet_in_tes!T9=0,"",RES_hhdet_in_tes!T9/RES_hhdet_in_fec!T9)</f>
        <v>0.74232606509807786</v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0.77936428062862539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0.61010367966870382</v>
      </c>
      <c r="D10" s="111">
        <f>IF(RES_hhdet_in_tes!D10=0,"",RES_hhdet_in_tes!D10/RES_hhdet_in_fec!D10)</f>
        <v>0.61450874362906427</v>
      </c>
      <c r="E10" s="111">
        <f>IF(RES_hhdet_in_tes!E10=0,"",RES_hhdet_in_tes!E10/RES_hhdet_in_fec!E10)</f>
        <v>0.61912952137900235</v>
      </c>
      <c r="F10" s="111">
        <f>IF(RES_hhdet_in_tes!F10=0,"",RES_hhdet_in_tes!F10/RES_hhdet_in_fec!F10)</f>
        <v>0.62390837039020575</v>
      </c>
      <c r="G10" s="111">
        <f>IF(RES_hhdet_in_tes!G10=0,"",RES_hhdet_in_tes!G10/RES_hhdet_in_fec!G10)</f>
        <v>0.62887750316393298</v>
      </c>
      <c r="H10" s="111">
        <f>IF(RES_hhdet_in_tes!H10=0,"",RES_hhdet_in_tes!H10/RES_hhdet_in_fec!H10)</f>
        <v>0.63401915220826199</v>
      </c>
      <c r="I10" s="111">
        <f>IF(RES_hhdet_in_tes!I10=0,"",RES_hhdet_in_tes!I10/RES_hhdet_in_fec!I10)</f>
        <v>0.6393273727002069</v>
      </c>
      <c r="J10" s="111">
        <f>IF(RES_hhdet_in_tes!J10=0,"",RES_hhdet_in_tes!J10/RES_hhdet_in_fec!J10)</f>
        <v>0.64480979918038028</v>
      </c>
      <c r="K10" s="111">
        <f>IF(RES_hhdet_in_tes!K10=0,"",RES_hhdet_in_tes!K10/RES_hhdet_in_fec!K10)</f>
        <v>0.65045619790150655</v>
      </c>
      <c r="L10" s="111">
        <f>IF(RES_hhdet_in_tes!L10=0,"",RES_hhdet_in_tes!L10/RES_hhdet_in_fec!L10)</f>
        <v>0.65623483553567785</v>
      </c>
      <c r="M10" s="111">
        <f>IF(RES_hhdet_in_tes!M10=0,"",RES_hhdet_in_tes!M10/RES_hhdet_in_fec!M10)</f>
        <v>0.66214155873476332</v>
      </c>
      <c r="N10" s="111">
        <f>IF(RES_hhdet_in_tes!N10=0,"",RES_hhdet_in_tes!N10/RES_hhdet_in_fec!N10)</f>
        <v>0.66789201831558676</v>
      </c>
      <c r="O10" s="111">
        <f>IF(RES_hhdet_in_tes!O10=0,"",RES_hhdet_in_tes!O10/RES_hhdet_in_fec!O10)</f>
        <v>0.67339505508329578</v>
      </c>
      <c r="P10" s="111">
        <f>IF(RES_hhdet_in_tes!P10=0,"",RES_hhdet_in_tes!P10/RES_hhdet_in_fec!P10)</f>
        <v>0.67915256431954552</v>
      </c>
      <c r="Q10" s="111" t="str">
        <f>IF(RES_hhdet_in_tes!Q10=0,"",RES_hhdet_in_tes!Q10/RES_hhdet_in_fec!Q10)</f>
        <v/>
      </c>
      <c r="R10" s="111">
        <f>IF(RES_hhdet_in_tes!R10=0,"",RES_hhdet_in_tes!R10/RES_hhdet_in_fec!R10)</f>
        <v>0.70204296942682776</v>
      </c>
      <c r="S10" s="111">
        <f>IF(RES_hhdet_in_tes!S10=0,"",RES_hhdet_in_tes!S10/RES_hhdet_in_fec!S10)</f>
        <v>0.72042535942249653</v>
      </c>
      <c r="T10" s="111">
        <f>IF(RES_hhdet_in_tes!T10=0,"",RES_hhdet_in_tes!T10/RES_hhdet_in_fec!T10)</f>
        <v>0.73970229070280036</v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>
        <f>IF(RES_hhdet_in_tes!W10=0,"",RES_hhdet_in_tes!W10/RES_hhdet_in_fec!W10)</f>
        <v>0.78150961496700788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0.54106637282823289</v>
      </c>
      <c r="D11" s="111">
        <f>IF(RES_hhdet_in_tes!D11=0,"",RES_hhdet_in_tes!D11/RES_hhdet_in_fec!D11)</f>
        <v>0.54403735547555343</v>
      </c>
      <c r="E11" s="111">
        <f>IF(RES_hhdet_in_tes!E11=0,"",RES_hhdet_in_tes!E11/RES_hhdet_in_fec!E11)</f>
        <v>0.54750016626543674</v>
      </c>
      <c r="F11" s="111">
        <f>IF(RES_hhdet_in_tes!F11=0,"",RES_hhdet_in_tes!F11/RES_hhdet_in_fec!F11)</f>
        <v>0.55103004452930582</v>
      </c>
      <c r="G11" s="111">
        <f>IF(RES_hhdet_in_tes!G11=0,"",RES_hhdet_in_tes!G11/RES_hhdet_in_fec!G11)</f>
        <v>0.55501286758361379</v>
      </c>
      <c r="H11" s="111">
        <f>IF(RES_hhdet_in_tes!H11=0,"",RES_hhdet_in_tes!H11/RES_hhdet_in_fec!H11)</f>
        <v>0.55940140895732016</v>
      </c>
      <c r="I11" s="111">
        <f>IF(RES_hhdet_in_tes!I11=0,"",RES_hhdet_in_tes!I11/RES_hhdet_in_fec!I11)</f>
        <v>0.56429074883247454</v>
      </c>
      <c r="J11" s="111">
        <f>IF(RES_hhdet_in_tes!J11=0,"",RES_hhdet_in_tes!J11/RES_hhdet_in_fec!J11)</f>
        <v>0.57007039715464847</v>
      </c>
      <c r="K11" s="111">
        <f>IF(RES_hhdet_in_tes!K11=0,"",RES_hhdet_in_tes!K11/RES_hhdet_in_fec!K11)</f>
        <v>0.57707153983087944</v>
      </c>
      <c r="L11" s="111">
        <f>IF(RES_hhdet_in_tes!L11=0,"",RES_hhdet_in_tes!L11/RES_hhdet_in_fec!L11)</f>
        <v>0.58538278266923349</v>
      </c>
      <c r="M11" s="111">
        <f>IF(RES_hhdet_in_tes!M11=0,"",RES_hhdet_in_tes!M11/RES_hhdet_in_fec!M11)</f>
        <v>0.60286327368745474</v>
      </c>
      <c r="N11" s="111">
        <f>IF(RES_hhdet_in_tes!N11=0,"",RES_hhdet_in_tes!N11/RES_hhdet_in_fec!N11)</f>
        <v>0.63200750106421788</v>
      </c>
      <c r="O11" s="111">
        <f>IF(RES_hhdet_in_tes!O11=0,"",RES_hhdet_in_tes!O11/RES_hhdet_in_fec!O11)</f>
        <v>0.67489779704840869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>
        <f>IF(RES_hhdet_in_tes!R11=0,"",RES_hhdet_in_tes!R11/RES_hhdet_in_fec!R11)</f>
        <v>0.80662973614763711</v>
      </c>
      <c r="S11" s="111">
        <f>IF(RES_hhdet_in_tes!S11=0,"",RES_hhdet_in_tes!S11/RES_hhdet_in_fec!S11)</f>
        <v>0.83748786386964813</v>
      </c>
      <c r="T11" s="111">
        <f>IF(RES_hhdet_in_tes!T11=0,"",RES_hhdet_in_tes!T11/RES_hhdet_in_fec!T11)</f>
        <v>0.86543484746691535</v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0.91355096860986451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0.60626751993875017</v>
      </c>
      <c r="D15" s="112">
        <f>IF(RES_hhdet_in_tes!D15=0,"",RES_hhdet_in_tes!D15/RES_hhdet_in_fec!D15)</f>
        <v>0.60815258863468502</v>
      </c>
      <c r="E15" s="112">
        <f>IF(RES_hhdet_in_tes!E15=0,"",RES_hhdet_in_tes!E15/RES_hhdet_in_fec!E15)</f>
        <v>0.61018264577242698</v>
      </c>
      <c r="F15" s="112">
        <f>IF(RES_hhdet_in_tes!F15=0,"",RES_hhdet_in_tes!F15/RES_hhdet_in_fec!F15)</f>
        <v>0.61223220346327811</v>
      </c>
      <c r="G15" s="112">
        <f>IF(RES_hhdet_in_tes!G15=0,"",RES_hhdet_in_tes!G15/RES_hhdet_in_fec!G15)</f>
        <v>0.61441644916635907</v>
      </c>
      <c r="H15" s="112">
        <f>IF(RES_hhdet_in_tes!H15=0,"",RES_hhdet_in_tes!H15/RES_hhdet_in_fec!H15)</f>
        <v>0.61672247191619545</v>
      </c>
      <c r="I15" s="112">
        <f>IF(RES_hhdet_in_tes!I15=0,"",RES_hhdet_in_tes!I15/RES_hhdet_in_fec!I15)</f>
        <v>0.61918027159022559</v>
      </c>
      <c r="J15" s="112">
        <f>IF(RES_hhdet_in_tes!J15=0,"",RES_hhdet_in_tes!J15/RES_hhdet_in_fec!J15)</f>
        <v>0.62190993290983509</v>
      </c>
      <c r="K15" s="112">
        <f>IF(RES_hhdet_in_tes!K15=0,"",RES_hhdet_in_tes!K15/RES_hhdet_in_fec!K15)</f>
        <v>0.62501787499081962</v>
      </c>
      <c r="L15" s="112">
        <f>IF(RES_hhdet_in_tes!L15=0,"",RES_hhdet_in_tes!L15/RES_hhdet_in_fec!L15)</f>
        <v>0.62854134316707888</v>
      </c>
      <c r="M15" s="112">
        <f>IF(RES_hhdet_in_tes!M15=0,"",RES_hhdet_in_tes!M15/RES_hhdet_in_fec!M15)</f>
        <v>0.63492179009871064</v>
      </c>
      <c r="N15" s="112">
        <f>IF(RES_hhdet_in_tes!N15=0,"",RES_hhdet_in_tes!N15/RES_hhdet_in_fec!N15)</f>
        <v>0.64523195340365469</v>
      </c>
      <c r="O15" s="112">
        <f>IF(RES_hhdet_in_tes!O15=0,"",RES_hhdet_in_tes!O15/RES_hhdet_in_fec!O15)</f>
        <v>0.66084749393233244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0.71538293974298994</v>
      </c>
      <c r="S15" s="112">
        <f>IF(RES_hhdet_in_tes!S15=0,"",RES_hhdet_in_tes!S15/RES_hhdet_in_fec!S15)</f>
        <v>0.72953096838538967</v>
      </c>
      <c r="T15" s="112">
        <f>IF(RES_hhdet_in_tes!T15=0,"",RES_hhdet_in_tes!T15/RES_hhdet_in_fec!T15)</f>
        <v>0.74324147233851812</v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0.77657331691935783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0.58513945371399434</v>
      </c>
      <c r="D19" s="124">
        <f>IF(RES_hhdet_in_tes!D19=0,"",RES_hhdet_in_tes!D19/RES_hhdet_in_fec!D19)</f>
        <v>0.59314828981921086</v>
      </c>
      <c r="E19" s="124">
        <f>IF(RES_hhdet_in_tes!E19=0,"",RES_hhdet_in_tes!E19/RES_hhdet_in_fec!E19)</f>
        <v>0.61592918916192607</v>
      </c>
      <c r="F19" s="124">
        <f>IF(RES_hhdet_in_tes!F19=0,"",RES_hhdet_in_tes!F19/RES_hhdet_in_fec!F19)</f>
        <v>0.65738736801168152</v>
      </c>
      <c r="G19" s="124">
        <f>IF(RES_hhdet_in_tes!G19=0,"",RES_hhdet_in_tes!G19/RES_hhdet_in_fec!G19)</f>
        <v>0.64466856391543914</v>
      </c>
      <c r="H19" s="124">
        <f>IF(RES_hhdet_in_tes!H19=0,"",RES_hhdet_in_tes!H19/RES_hhdet_in_fec!H19)</f>
        <v>0.69029656588318622</v>
      </c>
      <c r="I19" s="124">
        <f>IF(RES_hhdet_in_tes!I19=0,"",RES_hhdet_in_tes!I19/RES_hhdet_in_fec!I19)</f>
        <v>0.73000598772255298</v>
      </c>
      <c r="J19" s="124">
        <f>IF(RES_hhdet_in_tes!J19=0,"",RES_hhdet_in_tes!J19/RES_hhdet_in_fec!J19)</f>
        <v>0.70508334241817761</v>
      </c>
      <c r="K19" s="124">
        <f>IF(RES_hhdet_in_tes!K19=0,"",RES_hhdet_in_tes!K19/RES_hhdet_in_fec!K19)</f>
        <v>0.60971085848207152</v>
      </c>
      <c r="L19" s="124">
        <f>IF(RES_hhdet_in_tes!L19=0,"",RES_hhdet_in_tes!L19/RES_hhdet_in_fec!L19)</f>
        <v>0.60338286717397416</v>
      </c>
      <c r="M19" s="124">
        <f>IF(RES_hhdet_in_tes!M19=0,"",RES_hhdet_in_tes!M19/RES_hhdet_in_fec!M19)</f>
        <v>0.62011417755594977</v>
      </c>
      <c r="N19" s="124">
        <f>IF(RES_hhdet_in_tes!N19=0,"",RES_hhdet_in_tes!N19/RES_hhdet_in_fec!N19)</f>
        <v>0.65911170996498802</v>
      </c>
      <c r="O19" s="124">
        <f>IF(RES_hhdet_in_tes!O19=0,"",RES_hhdet_in_tes!O19/RES_hhdet_in_fec!O19)</f>
        <v>0.67260336119525621</v>
      </c>
      <c r="P19" s="124">
        <f>IF(RES_hhdet_in_tes!P19=0,"",RES_hhdet_in_tes!P19/RES_hhdet_in_fec!P19)</f>
        <v>0.66757326057587874</v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0.63228206287661226</v>
      </c>
      <c r="S19" s="124">
        <f>IF(RES_hhdet_in_tes!S19=0,"",RES_hhdet_in_tes!S19/RES_hhdet_in_fec!S19)</f>
        <v>0.61605758637621522</v>
      </c>
      <c r="T19" s="124">
        <f>IF(RES_hhdet_in_tes!T19=0,"",RES_hhdet_in_tes!T19/RES_hhdet_in_fec!T19)</f>
        <v>0.64383140345636269</v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0.78007339628118599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0.58046535571294622</v>
      </c>
      <c r="D20" s="111">
        <f>IF(RES_hhdet_in_tes!D20=0,"",RES_hhdet_in_tes!D20/RES_hhdet_in_fec!D20)</f>
        <v>0.58085563821512509</v>
      </c>
      <c r="E20" s="111">
        <f>IF(RES_hhdet_in_tes!E20=0,"",RES_hhdet_in_tes!E20/RES_hhdet_in_fec!E20)</f>
        <v>0.581240416544619</v>
      </c>
      <c r="F20" s="111">
        <f>IF(RES_hhdet_in_tes!F20=0,"",RES_hhdet_in_tes!F20/RES_hhdet_in_fec!F20)</f>
        <v>0.58162444430511018</v>
      </c>
      <c r="G20" s="111">
        <f>IF(RES_hhdet_in_tes!G20=0,"",RES_hhdet_in_tes!G20/RES_hhdet_in_fec!G20)</f>
        <v>0.5820034030463086</v>
      </c>
      <c r="H20" s="111">
        <f>IF(RES_hhdet_in_tes!H20=0,"",RES_hhdet_in_tes!H20/RES_hhdet_in_fec!H20)</f>
        <v>0.58237782129155302</v>
      </c>
      <c r="I20" s="111">
        <f>IF(RES_hhdet_in_tes!I20=0,"",RES_hhdet_in_tes!I20/RES_hhdet_in_fec!I20)</f>
        <v>0.58274663497456547</v>
      </c>
      <c r="J20" s="111">
        <f>IF(RES_hhdet_in_tes!J20=0,"",RES_hhdet_in_tes!J20/RES_hhdet_in_fec!J20)</f>
        <v>0.58310548499138792</v>
      </c>
      <c r="K20" s="111">
        <f>IF(RES_hhdet_in_tes!K20=0,"",RES_hhdet_in_tes!K20/RES_hhdet_in_fec!K20)</f>
        <v>0.58345066495707509</v>
      </c>
      <c r="L20" s="111">
        <f>IF(RES_hhdet_in_tes!L20=0,"",RES_hhdet_in_tes!L20/RES_hhdet_in_fec!L20)</f>
        <v>0.58378118326170003</v>
      </c>
      <c r="M20" s="111">
        <f>IF(RES_hhdet_in_tes!M20=0,"",RES_hhdet_in_tes!M20/RES_hhdet_in_fec!M20)</f>
        <v>0.58395904586933467</v>
      </c>
      <c r="N20" s="111">
        <f>IF(RES_hhdet_in_tes!N20=0,"",RES_hhdet_in_tes!N20/RES_hhdet_in_fec!N20)</f>
        <v>0.58395904586933467</v>
      </c>
      <c r="O20" s="111">
        <f>IF(RES_hhdet_in_tes!O20=0,"",RES_hhdet_in_tes!O20/RES_hhdet_in_fec!O20)</f>
        <v>0.58395904586933467</v>
      </c>
      <c r="P20" s="111">
        <f>IF(RES_hhdet_in_tes!P20=0,"",RES_hhdet_in_tes!P20/RES_hhdet_in_fec!P20)</f>
        <v>0.58395904586933467</v>
      </c>
      <c r="Q20" s="111" t="str">
        <f>IF(RES_hhdet_in_tes!Q20=0,"",RES_hhdet_in_tes!Q20/RES_hhdet_in_fec!Q20)</f>
        <v/>
      </c>
      <c r="R20" s="111">
        <f>IF(RES_hhdet_in_tes!R20=0,"",RES_hhdet_in_tes!R20/RES_hhdet_in_fec!R20)</f>
        <v>0.58508272819487306</v>
      </c>
      <c r="S20" s="111">
        <f>IF(RES_hhdet_in_tes!S20=0,"",RES_hhdet_in_tes!S20/RES_hhdet_in_fec!S20)</f>
        <v>0.58692020339464868</v>
      </c>
      <c r="T20" s="111">
        <f>IF(RES_hhdet_in_tes!T20=0,"",RES_hhdet_in_tes!T20/RES_hhdet_in_fec!T20)</f>
        <v>0.58906392446105182</v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>
        <f>IF(RES_hhdet_in_tes!W20=0,"",RES_hhdet_in_tes!W20/RES_hhdet_in_fec!W20)</f>
        <v>0.59526540326028987</v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0.57710115725905897</v>
      </c>
      <c r="D21" s="111">
        <f>IF(RES_hhdet_in_tes!D21=0,"",RES_hhdet_in_tes!D21/RES_hhdet_in_fec!D21)</f>
        <v>0.57790794429429182</v>
      </c>
      <c r="E21" s="111">
        <f>IF(RES_hhdet_in_tes!E21=0,"",RES_hhdet_in_tes!E21/RES_hhdet_in_fec!E21)</f>
        <v>0.57870335317360611</v>
      </c>
      <c r="F21" s="111">
        <f>IF(RES_hhdet_in_tes!F21=0,"",RES_hhdet_in_tes!F21/RES_hhdet_in_fec!F21)</f>
        <v>0.57949721048620417</v>
      </c>
      <c r="G21" s="111">
        <f>IF(RES_hhdet_in_tes!G21=0,"",RES_hhdet_in_tes!G21/RES_hhdet_in_fec!G21)</f>
        <v>0.58028058918645364</v>
      </c>
      <c r="H21" s="111">
        <f>IF(RES_hhdet_in_tes!H21=0,"",RES_hhdet_in_tes!H21/RES_hhdet_in_fec!H21)</f>
        <v>0.58105458183109249</v>
      </c>
      <c r="I21" s="111">
        <f>IF(RES_hhdet_in_tes!I21=0,"",RES_hhdet_in_tes!I21/RES_hhdet_in_fec!I21)</f>
        <v>0.58181698879581589</v>
      </c>
      <c r="J21" s="111">
        <f>IF(RES_hhdet_in_tes!J21=0,"",RES_hhdet_in_tes!J21/RES_hhdet_in_fec!J21)</f>
        <v>0.58255879899624519</v>
      </c>
      <c r="K21" s="111">
        <f>IF(RES_hhdet_in_tes!K21=0,"",RES_hhdet_in_tes!K21/RES_hhdet_in_fec!K21)</f>
        <v>0.58327235064046135</v>
      </c>
      <c r="L21" s="111">
        <f>IF(RES_hhdet_in_tes!L21=0,"",RES_hhdet_in_tes!L21/RES_hhdet_in_fec!L21)</f>
        <v>0.58395559388500784</v>
      </c>
      <c r="M21" s="111">
        <f>IF(RES_hhdet_in_tes!M21=0,"",RES_hhdet_in_tes!M21/RES_hhdet_in_fec!M21)</f>
        <v>0.5843232692101662</v>
      </c>
      <c r="N21" s="111">
        <f>IF(RES_hhdet_in_tes!N21=0,"",RES_hhdet_in_tes!N21/RES_hhdet_in_fec!N21)</f>
        <v>0.5843232692101662</v>
      </c>
      <c r="O21" s="111">
        <f>IF(RES_hhdet_in_tes!O21=0,"",RES_hhdet_in_tes!O21/RES_hhdet_in_fec!O21)</f>
        <v>0.5843232692101662</v>
      </c>
      <c r="P21" s="111">
        <f>IF(RES_hhdet_in_tes!P21=0,"",RES_hhdet_in_tes!P21/RES_hhdet_in_fec!P21)</f>
        <v>0.5843232692101662</v>
      </c>
      <c r="Q21" s="111" t="str">
        <f>IF(RES_hhdet_in_tes!Q21=0,"",RES_hhdet_in_tes!Q21/RES_hhdet_in_fec!Q21)</f>
        <v/>
      </c>
      <c r="R21" s="111">
        <f>IF(RES_hhdet_in_tes!R21=0,"",RES_hhdet_in_tes!R21/RES_hhdet_in_fec!R21)</f>
        <v>0.5866461310523019</v>
      </c>
      <c r="S21" s="111">
        <f>IF(RES_hhdet_in_tes!S21=0,"",RES_hhdet_in_tes!S21/RES_hhdet_in_fec!S21)</f>
        <v>0.59044453646495598</v>
      </c>
      <c r="T21" s="111">
        <f>IF(RES_hhdet_in_tes!T21=0,"",RES_hhdet_in_tes!T21/RES_hhdet_in_fec!T21)</f>
        <v>0.5948760094463823</v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>
        <f>IF(RES_hhdet_in_tes!W21=0,"",RES_hhdet_in_tes!W21/RES_hhdet_in_fec!W21)</f>
        <v>0.60769562771408081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0.74327175320630778</v>
      </c>
      <c r="D22" s="45">
        <f>IF(RES_hhdet_in_tes!D22=0,"",RES_hhdet_in_tes!D22/RES_hhdet_in_fec!D22)</f>
        <v>0.74477494811569545</v>
      </c>
      <c r="E22" s="45">
        <f>IF(RES_hhdet_in_tes!E22=0,"",RES_hhdet_in_tes!E22/RES_hhdet_in_fec!E22)</f>
        <v>0.74633372752936311</v>
      </c>
      <c r="F22" s="45">
        <f>IF(RES_hhdet_in_tes!F22=0,"",RES_hhdet_in_tes!F22/RES_hhdet_in_fec!F22)</f>
        <v>0.74790008664815988</v>
      </c>
      <c r="G22" s="45">
        <f>IF(RES_hhdet_in_tes!G22=0,"",RES_hhdet_in_tes!G22/RES_hhdet_in_fec!G22)</f>
        <v>0.74951763582597108</v>
      </c>
      <c r="H22" s="45">
        <f>IF(RES_hhdet_in_tes!H22=0,"",RES_hhdet_in_tes!H22/RES_hhdet_in_fec!H22)</f>
        <v>0.75118103771067213</v>
      </c>
      <c r="I22" s="45">
        <f>IF(RES_hhdet_in_tes!I22=0,"",RES_hhdet_in_tes!I22/RES_hhdet_in_fec!I22)</f>
        <v>0.75290103789473484</v>
      </c>
      <c r="J22" s="45">
        <f>IF(RES_hhdet_in_tes!J22=0,"",RES_hhdet_in_tes!J22/RES_hhdet_in_fec!J22)</f>
        <v>0.75472165727766294</v>
      </c>
      <c r="K22" s="45">
        <f>IF(RES_hhdet_in_tes!K22=0,"",RES_hhdet_in_tes!K22/RES_hhdet_in_fec!K22)</f>
        <v>0.75668032520290751</v>
      </c>
      <c r="L22" s="45">
        <f>IF(RES_hhdet_in_tes!L22=0,"",RES_hhdet_in_tes!L22/RES_hhdet_in_fec!L22)</f>
        <v>0.75878705555436721</v>
      </c>
      <c r="M22" s="45">
        <f>IF(RES_hhdet_in_tes!M22=0,"",RES_hhdet_in_tes!M22/RES_hhdet_in_fec!M22)</f>
        <v>0.76165333018171988</v>
      </c>
      <c r="N22" s="45">
        <f>IF(RES_hhdet_in_tes!N22=0,"",RES_hhdet_in_tes!N22/RES_hhdet_in_fec!N22)</f>
        <v>0.76545253702303462</v>
      </c>
      <c r="O22" s="45">
        <f>IF(RES_hhdet_in_tes!O22=0,"",RES_hhdet_in_tes!O22/RES_hhdet_in_fec!O22)</f>
        <v>0.77060626523875408</v>
      </c>
      <c r="P22" s="45">
        <f>IF(RES_hhdet_in_tes!P22=0,"",RES_hhdet_in_tes!P22/RES_hhdet_in_fec!P22)</f>
        <v>0.77733593726102079</v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0.79780875212448654</v>
      </c>
      <c r="S22" s="45">
        <f>IF(RES_hhdet_in_tes!S22=0,"",RES_hhdet_in_tes!S22/RES_hhdet_in_fec!S22)</f>
        <v>0.81253521269232931</v>
      </c>
      <c r="T22" s="45">
        <f>IF(RES_hhdet_in_tes!T22=0,"",RES_hhdet_in_tes!T22/RES_hhdet_in_fec!T22)</f>
        <v>0.8283685461820719</v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0.86548651750410588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0.56207765723312431</v>
      </c>
      <c r="D24" s="119">
        <f>IF(RES_hhdet_in_tes!D24=0,"",RES_hhdet_in_tes!D24/RES_hhdet_in_fec!D24)</f>
        <v>0.56724075354609704</v>
      </c>
      <c r="E24" s="119">
        <f>IF(RES_hhdet_in_tes!E24=0,"",RES_hhdet_in_tes!E24/RES_hhdet_in_fec!E24)</f>
        <v>0.57429291228940438</v>
      </c>
      <c r="F24" s="119">
        <f>IF(RES_hhdet_in_tes!F24=0,"",RES_hhdet_in_tes!F24/RES_hhdet_in_fec!F24)</f>
        <v>0.58417294899752159</v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>
        <f>IF(RES_hhdet_in_tes!J24=0,"",RES_hhdet_in_tes!J24/RES_hhdet_in_fec!J24)</f>
        <v>0.61308007188756952</v>
      </c>
      <c r="K24" s="119">
        <f>IF(RES_hhdet_in_tes!K24=0,"",RES_hhdet_in_tes!K24/RES_hhdet_in_fec!K24)</f>
        <v>0.61177007176982912</v>
      </c>
      <c r="L24" s="119">
        <f>IF(RES_hhdet_in_tes!L24=0,"",RES_hhdet_in_tes!L24/RES_hhdet_in_fec!L24)</f>
        <v>0.61886179939098707</v>
      </c>
      <c r="M24" s="119">
        <f>IF(RES_hhdet_in_tes!M24=0,"",RES_hhdet_in_tes!M24/RES_hhdet_in_fec!M24)</f>
        <v>0.63131743350420033</v>
      </c>
      <c r="N24" s="119">
        <f>IF(RES_hhdet_in_tes!N24=0,"",RES_hhdet_in_tes!N24/RES_hhdet_in_fec!N24)</f>
        <v>0.65202098897594962</v>
      </c>
      <c r="O24" s="119">
        <f>IF(RES_hhdet_in_tes!O24=0,"",RES_hhdet_in_tes!O24/RES_hhdet_in_fec!O24)</f>
        <v>0.67676926218882782</v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0.55783654217302647</v>
      </c>
      <c r="D25" s="124">
        <f>IF(RES_hhdet_in_tes!D25=0,"",RES_hhdet_in_tes!D25/RES_hhdet_in_fec!D25)</f>
        <v>0.56377180879183675</v>
      </c>
      <c r="E25" s="124">
        <f>IF(RES_hhdet_in_tes!E25=0,"",RES_hhdet_in_tes!E25/RES_hhdet_in_fec!E25)</f>
        <v>0.56992161847453382</v>
      </c>
      <c r="F25" s="124">
        <f>IF(RES_hhdet_in_tes!F25=0,"",RES_hhdet_in_tes!F25/RES_hhdet_in_fec!F25)</f>
        <v>0.57606313667084008</v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>
        <f>IF(RES_hhdet_in_tes!J25=0,"",RES_hhdet_in_tes!J25/RES_hhdet_in_fec!J25)</f>
        <v>0.60259100452543501</v>
      </c>
      <c r="K25" s="124">
        <f>IF(RES_hhdet_in_tes!K25=0,"",RES_hhdet_in_tes!K25/RES_hhdet_in_fec!K25)</f>
        <v>0.61020422293720389</v>
      </c>
      <c r="L25" s="124">
        <f>IF(RES_hhdet_in_tes!L25=0,"",RES_hhdet_in_tes!L25/RES_hhdet_in_fec!L25)</f>
        <v>0.6183726160362657</v>
      </c>
      <c r="M25" s="124">
        <f>IF(RES_hhdet_in_tes!M25=0,"",RES_hhdet_in_tes!M25/RES_hhdet_in_fec!M25)</f>
        <v>0.63152181021039822</v>
      </c>
      <c r="N25" s="124">
        <f>IF(RES_hhdet_in_tes!N25=0,"",RES_hhdet_in_tes!N25/RES_hhdet_in_fec!N25)</f>
        <v>0.65086871237990662</v>
      </c>
      <c r="O25" s="124">
        <f>IF(RES_hhdet_in_tes!O25=0,"",RES_hhdet_in_tes!O25/RES_hhdet_in_fec!O25)</f>
        <v>0.67712003171699575</v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>
        <f>IF(RES_hhdet_in_tes!J28=0,"",RES_hhdet_in_tes!J28/RES_hhdet_in_fec!J28)</f>
        <v>3.3402084340906337</v>
      </c>
      <c r="K28" s="124">
        <f>IF(RES_hhdet_in_tes!K28=0,"",RES_hhdet_in_tes!K28/RES_hhdet_in_fec!K28)</f>
        <v>3.4450641545719245</v>
      </c>
      <c r="L28" s="124">
        <f>IF(RES_hhdet_in_tes!L28=0,"",RES_hhdet_in_tes!L28/RES_hhdet_in_fec!L28)</f>
        <v>3.5526217455941831</v>
      </c>
      <c r="M28" s="124">
        <f>IF(RES_hhdet_in_tes!M28=0,"",RES_hhdet_in_tes!M28/RES_hhdet_in_fec!M28)</f>
        <v>3.6810891530458401</v>
      </c>
      <c r="N28" s="124">
        <f>IF(RES_hhdet_in_tes!N28=0,"",RES_hhdet_in_tes!N28/RES_hhdet_in_fec!N28)</f>
        <v>3.8364251100740256</v>
      </c>
      <c r="O28" s="124">
        <f>IF(RES_hhdet_in_tes!O28=0,"",RES_hhdet_in_tes!O28/RES_hhdet_in_fec!O28)</f>
        <v>4.0219238892567208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>
        <f>IF(RES_hhdet_in_tes!J29=0,"",RES_hhdet_in_tes!J29/RES_hhdet_in_fec!J29)</f>
        <v>3.3402084340906337</v>
      </c>
      <c r="K29" s="111">
        <f>IF(RES_hhdet_in_tes!K29=0,"",RES_hhdet_in_tes!K29/RES_hhdet_in_fec!K29)</f>
        <v>3.4450641545719245</v>
      </c>
      <c r="L29" s="111">
        <f>IF(RES_hhdet_in_tes!L29=0,"",RES_hhdet_in_tes!L29/RES_hhdet_in_fec!L29)</f>
        <v>3.5526217455941831</v>
      </c>
      <c r="M29" s="111">
        <f>IF(RES_hhdet_in_tes!M29=0,"",RES_hhdet_in_tes!M29/RES_hhdet_in_fec!M29)</f>
        <v>3.6810891530458401</v>
      </c>
      <c r="N29" s="111">
        <f>IF(RES_hhdet_in_tes!N29=0,"",RES_hhdet_in_tes!N29/RES_hhdet_in_fec!N29)</f>
        <v>3.8364251100740256</v>
      </c>
      <c r="O29" s="111">
        <f>IF(RES_hhdet_in_tes!O29=0,"",RES_hhdet_in_tes!O29/RES_hhdet_in_fec!O29)</f>
        <v>4.0219238892567208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0.60358665468937867</v>
      </c>
      <c r="D30" s="124">
        <f>IF(RES_hhdet_in_tes!D30=0,"",RES_hhdet_in_tes!D30/RES_hhdet_in_fec!D30)</f>
        <v>0.60583390570511864</v>
      </c>
      <c r="E30" s="124">
        <f>IF(RES_hhdet_in_tes!E30=0,"",RES_hhdet_in_tes!E30/RES_hhdet_in_fec!E30)</f>
        <v>0.60858156303872557</v>
      </c>
      <c r="F30" s="124">
        <f>IF(RES_hhdet_in_tes!F30=0,"",RES_hhdet_in_tes!F30/RES_hhdet_in_fec!F30)</f>
        <v>0.61223220346327811</v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>
        <f>IF(RES_hhdet_in_tes!J30=0,"",RES_hhdet_in_tes!J30/RES_hhdet_in_fec!J30)</f>
        <v>0.62190993290983509</v>
      </c>
      <c r="K30" s="124">
        <f>IF(RES_hhdet_in_tes!K30=0,"",RES_hhdet_in_tes!K30/RES_hhdet_in_fec!K30)</f>
        <v>0.62369222923808587</v>
      </c>
      <c r="L30" s="124">
        <f>IF(RES_hhdet_in_tes!L30=0,"",RES_hhdet_in_tes!L30/RES_hhdet_in_fec!L30)</f>
        <v>0.62788814107194824</v>
      </c>
      <c r="M30" s="124">
        <f>IF(RES_hhdet_in_tes!M30=0,"",RES_hhdet_in_tes!M30/RES_hhdet_in_fec!M30)</f>
        <v>0.63437220791654303</v>
      </c>
      <c r="N30" s="124">
        <f>IF(RES_hhdet_in_tes!N30=0,"",RES_hhdet_in_tes!N30/RES_hhdet_in_fec!N30)</f>
        <v>0.64513482205726136</v>
      </c>
      <c r="O30" s="124">
        <f>IF(RES_hhdet_in_tes!O30=0,"",RES_hhdet_in_tes!O30/RES_hhdet_in_fec!O30)</f>
        <v>0.66084749393233244</v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0.54106637282823289</v>
      </c>
      <c r="D31" s="111">
        <f>IF(RES_hhdet_in_tes!D31=0,"",RES_hhdet_in_tes!D31/RES_hhdet_in_fec!D31)</f>
        <v>0.54403735547555343</v>
      </c>
      <c r="E31" s="111">
        <f>IF(RES_hhdet_in_tes!E31=0,"",RES_hhdet_in_tes!E31/RES_hhdet_in_fec!E31)</f>
        <v>0.54750016626543674</v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>
        <f>IF(RES_hhdet_in_tes!K31=0,"",RES_hhdet_in_tes!K31/RES_hhdet_in_fec!K31)</f>
        <v>0.57707153983087944</v>
      </c>
      <c r="L31" s="111">
        <f>IF(RES_hhdet_in_tes!L31=0,"",RES_hhdet_in_tes!L31/RES_hhdet_in_fec!L31)</f>
        <v>0.58538278266923349</v>
      </c>
      <c r="M31" s="111">
        <f>IF(RES_hhdet_in_tes!M31=0,"",RES_hhdet_in_tes!M31/RES_hhdet_in_fec!M31)</f>
        <v>0.60286327368745474</v>
      </c>
      <c r="N31" s="111">
        <f>IF(RES_hhdet_in_tes!N31=0,"",RES_hhdet_in_tes!N31/RES_hhdet_in_fec!N31)</f>
        <v>0.63200750106421788</v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0.60626751993875017</v>
      </c>
      <c r="D35" s="112">
        <f>IF(RES_hhdet_in_tes!D35=0,"",RES_hhdet_in_tes!D35/RES_hhdet_in_fec!D35)</f>
        <v>0.60815258863468502</v>
      </c>
      <c r="E35" s="112">
        <f>IF(RES_hhdet_in_tes!E35=0,"",RES_hhdet_in_tes!E35/RES_hhdet_in_fec!E35)</f>
        <v>0.61018264577242698</v>
      </c>
      <c r="F35" s="112">
        <f>IF(RES_hhdet_in_tes!F35=0,"",RES_hhdet_in_tes!F35/RES_hhdet_in_fec!F35)</f>
        <v>0.61223220346327811</v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>
        <f>IF(RES_hhdet_in_tes!J35=0,"",RES_hhdet_in_tes!J35/RES_hhdet_in_fec!J35)</f>
        <v>0.62190993290983509</v>
      </c>
      <c r="K35" s="112">
        <f>IF(RES_hhdet_in_tes!K35=0,"",RES_hhdet_in_tes!K35/RES_hhdet_in_fec!K35)</f>
        <v>0.62501787499081962</v>
      </c>
      <c r="L35" s="112">
        <f>IF(RES_hhdet_in_tes!L35=0,"",RES_hhdet_in_tes!L35/RES_hhdet_in_fec!L35)</f>
        <v>0.62854134316707888</v>
      </c>
      <c r="M35" s="112">
        <f>IF(RES_hhdet_in_tes!M35=0,"",RES_hhdet_in_tes!M35/RES_hhdet_in_fec!M35)</f>
        <v>0.63492179009871064</v>
      </c>
      <c r="N35" s="112">
        <f>IF(RES_hhdet_in_tes!N35=0,"",RES_hhdet_in_tes!N35/RES_hhdet_in_fec!N35)</f>
        <v>0.64523195340365469</v>
      </c>
      <c r="O35" s="112">
        <f>IF(RES_hhdet_in_tes!O35=0,"",RES_hhdet_in_tes!O35/RES_hhdet_in_fec!O35)</f>
        <v>0.66084749393233244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0.58552784791678747</v>
      </c>
      <c r="D39" s="124">
        <f>IF(RES_hhdet_in_tes!D39=0,"",RES_hhdet_in_tes!D39/RES_hhdet_in_fec!D39)</f>
        <v>0.59344373765170744</v>
      </c>
      <c r="E39" s="124">
        <f>IF(RES_hhdet_in_tes!E39=0,"",RES_hhdet_in_tes!E39/RES_hhdet_in_fec!E39)</f>
        <v>0.61757770546795554</v>
      </c>
      <c r="F39" s="124">
        <f>IF(RES_hhdet_in_tes!F39=0,"",RES_hhdet_in_tes!F39/RES_hhdet_in_fec!F39)</f>
        <v>0.67622390448329128</v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>
        <f>IF(RES_hhdet_in_tes!J39=0,"",RES_hhdet_in_tes!J39/RES_hhdet_in_fec!J39)</f>
        <v>0.7163434723781823</v>
      </c>
      <c r="K39" s="124">
        <f>IF(RES_hhdet_in_tes!K39=0,"",RES_hhdet_in_tes!K39/RES_hhdet_in_fec!K39)</f>
        <v>0.61149945410562589</v>
      </c>
      <c r="L39" s="124">
        <f>IF(RES_hhdet_in_tes!L39=0,"",RES_hhdet_in_tes!L39/RES_hhdet_in_fec!L39)</f>
        <v>0.60531789605572461</v>
      </c>
      <c r="M39" s="124">
        <f>IF(RES_hhdet_in_tes!M39=0,"",RES_hhdet_in_tes!M39/RES_hhdet_in_fec!M39)</f>
        <v>0.62274513577883661</v>
      </c>
      <c r="N39" s="124">
        <f>IF(RES_hhdet_in_tes!N39=0,"",RES_hhdet_in_tes!N39/RES_hhdet_in_fec!N39)</f>
        <v>0.66610566905261848</v>
      </c>
      <c r="O39" s="124">
        <f>IF(RES_hhdet_in_tes!O39=0,"",RES_hhdet_in_tes!O39/RES_hhdet_in_fec!O39)</f>
        <v>0.68351365764244698</v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0.57710115725905897</v>
      </c>
      <c r="D40" s="111">
        <f>IF(RES_hhdet_in_tes!D40=0,"",RES_hhdet_in_tes!D40/RES_hhdet_in_fec!D40)</f>
        <v>0.57790794429429182</v>
      </c>
      <c r="E40" s="111">
        <f>IF(RES_hhdet_in_tes!E40=0,"",RES_hhdet_in_tes!E40/RES_hhdet_in_fec!E40)</f>
        <v>0.57870335317360611</v>
      </c>
      <c r="F40" s="111">
        <f>IF(RES_hhdet_in_tes!F40=0,"",RES_hhdet_in_tes!F40/RES_hhdet_in_fec!F40)</f>
        <v>0.57949721048620417</v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>
        <f>IF(RES_hhdet_in_tes!J40=0,"",RES_hhdet_in_tes!J40/RES_hhdet_in_fec!J40)</f>
        <v>0.58255879899624519</v>
      </c>
      <c r="K40" s="111">
        <f>IF(RES_hhdet_in_tes!K40=0,"",RES_hhdet_in_tes!K40/RES_hhdet_in_fec!K40)</f>
        <v>0.58327235064046135</v>
      </c>
      <c r="L40" s="111">
        <f>IF(RES_hhdet_in_tes!L40=0,"",RES_hhdet_in_tes!L40/RES_hhdet_in_fec!L40)</f>
        <v>0.58395559388500784</v>
      </c>
      <c r="M40" s="111">
        <f>IF(RES_hhdet_in_tes!M40=0,"",RES_hhdet_in_tes!M40/RES_hhdet_in_fec!M40)</f>
        <v>0.5843232692101662</v>
      </c>
      <c r="N40" s="111">
        <f>IF(RES_hhdet_in_tes!N40=0,"",RES_hhdet_in_tes!N40/RES_hhdet_in_fec!N40)</f>
        <v>0.5843232692101662</v>
      </c>
      <c r="O40" s="111">
        <f>IF(RES_hhdet_in_tes!O40=0,"",RES_hhdet_in_tes!O40/RES_hhdet_in_fec!O40)</f>
        <v>0.5843232692101662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0.74327175320630778</v>
      </c>
      <c r="D41" s="45">
        <f>IF(RES_hhdet_in_tes!D41=0,"",RES_hhdet_in_tes!D41/RES_hhdet_in_fec!D41)</f>
        <v>0.74477494811569533</v>
      </c>
      <c r="E41" s="45">
        <f>IF(RES_hhdet_in_tes!E41=0,"",RES_hhdet_in_tes!E41/RES_hhdet_in_fec!E41)</f>
        <v>0.74633372752936311</v>
      </c>
      <c r="F41" s="45">
        <f>IF(RES_hhdet_in_tes!F41=0,"",RES_hhdet_in_tes!F41/RES_hhdet_in_fec!F41)</f>
        <v>0.74790008664815988</v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>
        <f>IF(RES_hhdet_in_tes!J41=0,"",RES_hhdet_in_tes!J41/RES_hhdet_in_fec!J41)</f>
        <v>0.75472165727766294</v>
      </c>
      <c r="K41" s="45">
        <f>IF(RES_hhdet_in_tes!K41=0,"",RES_hhdet_in_tes!K41/RES_hhdet_in_fec!K41)</f>
        <v>0.75668032520290751</v>
      </c>
      <c r="L41" s="45">
        <f>IF(RES_hhdet_in_tes!L41=0,"",RES_hhdet_in_tes!L41/RES_hhdet_in_fec!L41)</f>
        <v>0.75878705555436721</v>
      </c>
      <c r="M41" s="45">
        <f>IF(RES_hhdet_in_tes!M41=0,"",RES_hhdet_in_tes!M41/RES_hhdet_in_fec!M41)</f>
        <v>0.76165333018171988</v>
      </c>
      <c r="N41" s="45">
        <f>IF(RES_hhdet_in_tes!N41=0,"",RES_hhdet_in_tes!N41/RES_hhdet_in_fec!N41)</f>
        <v>0.76545253702303462</v>
      </c>
      <c r="O41" s="45">
        <f>IF(RES_hhdet_in_tes!O41=0,"",RES_hhdet_in_tes!O41/RES_hhdet_in_fec!O41)</f>
        <v>0.77060626523875408</v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>
        <f>IF(RES_hhdet_in_tes!G43=0,"",RES_hhdet_in_tes!G43/RES_hhdet_in_fec!G43)</f>
        <v>0.55311806988898904</v>
      </c>
      <c r="H43" s="119">
        <f>IF(RES_hhdet_in_tes!H43=0,"",RES_hhdet_in_tes!H43/RES_hhdet_in_fec!H43)</f>
        <v>0.56358638232319325</v>
      </c>
      <c r="I43" s="119">
        <f>IF(RES_hhdet_in_tes!I43=0,"",RES_hhdet_in_tes!I43/RES_hhdet_in_fec!I43)</f>
        <v>0.5764395582101185</v>
      </c>
      <c r="J43" s="119">
        <f>IF(RES_hhdet_in_tes!J43=0,"",RES_hhdet_in_tes!J43/RES_hhdet_in_fec!J43)</f>
        <v>0.57945632986932105</v>
      </c>
      <c r="K43" s="119">
        <f>IF(RES_hhdet_in_tes!K43=0,"",RES_hhdet_in_tes!K43/RES_hhdet_in_fec!K43)</f>
        <v>0.57901950860147422</v>
      </c>
      <c r="L43" s="119">
        <f>IF(RES_hhdet_in_tes!L43=0,"",RES_hhdet_in_tes!L43/RES_hhdet_in_fec!L43)</f>
        <v>0.58521557412543757</v>
      </c>
      <c r="M43" s="119">
        <f>IF(RES_hhdet_in_tes!M43=0,"",RES_hhdet_in_tes!M43/RES_hhdet_in_fec!M43)</f>
        <v>0.59797546968780424</v>
      </c>
      <c r="N43" s="119">
        <f>IF(RES_hhdet_in_tes!N43=0,"",RES_hhdet_in_tes!N43/RES_hhdet_in_fec!N43)</f>
        <v>0.61697710927721128</v>
      </c>
      <c r="O43" s="119">
        <f>IF(RES_hhdet_in_tes!O43=0,"",RES_hhdet_in_tes!O43/RES_hhdet_in_fec!O43)</f>
        <v>0.6414360418907421</v>
      </c>
      <c r="P43" s="119">
        <f>IF(RES_hhdet_in_tes!P43=0,"",RES_hhdet_in_tes!P43/RES_hhdet_in_fec!P43)</f>
        <v>0.66939563655425582</v>
      </c>
      <c r="Q43" s="119">
        <f>IF(RES_hhdet_in_tes!Q43=0,"",RES_hhdet_in_tes!Q43/RES_hhdet_in_fec!Q43)</f>
        <v>0.68814687988264323</v>
      </c>
      <c r="R43" s="119">
        <f>IF(RES_hhdet_in_tes!R43=0,"",RES_hhdet_in_tes!R43/RES_hhdet_in_fec!R43)</f>
        <v>0.70112407611919336</v>
      </c>
      <c r="S43" s="119">
        <f>IF(RES_hhdet_in_tes!S43=0,"",RES_hhdet_in_tes!S43/RES_hhdet_in_fec!S43)</f>
        <v>0.70906700806862311</v>
      </c>
      <c r="T43" s="119">
        <f>IF(RES_hhdet_in_tes!T43=0,"",RES_hhdet_in_tes!T43/RES_hhdet_in_fec!T43)</f>
        <v>0.71672846883401498</v>
      </c>
      <c r="U43" s="119">
        <f>IF(RES_hhdet_in_tes!U43=0,"",RES_hhdet_in_tes!U43/RES_hhdet_in_fec!U43)</f>
        <v>0.72623331751637121</v>
      </c>
      <c r="V43" s="119">
        <f>IF(RES_hhdet_in_tes!V43=0,"",RES_hhdet_in_tes!V43/RES_hhdet_in_fec!V43)</f>
        <v>0.73586469366092222</v>
      </c>
      <c r="W43" s="119">
        <f>IF(RES_hhdet_in_tes!W43=0,"",RES_hhdet_in_tes!W43/RES_hhdet_in_fec!W43)</f>
        <v>0.74222270734689733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>
        <f>IF(RES_hhdet_in_tes!G44=0,"",RES_hhdet_in_tes!G44/RES_hhdet_in_fec!G44)</f>
        <v>0.54810338596904484</v>
      </c>
      <c r="H44" s="124">
        <f>IF(RES_hhdet_in_tes!H44=0,"",RES_hhdet_in_tes!H44/RES_hhdet_in_fec!H44)</f>
        <v>0.55420942150016417</v>
      </c>
      <c r="I44" s="124">
        <f>IF(RES_hhdet_in_tes!I44=0,"",RES_hhdet_in_tes!I44/RES_hhdet_in_fec!I44)</f>
        <v>0.56045271905933469</v>
      </c>
      <c r="J44" s="124">
        <f>IF(RES_hhdet_in_tes!J44=0,"",RES_hhdet_in_tes!J44/RES_hhdet_in_fec!J44)</f>
        <v>0.56711634725535343</v>
      </c>
      <c r="K44" s="124">
        <f>IF(RES_hhdet_in_tes!K44=0,"",RES_hhdet_in_tes!K44/RES_hhdet_in_fec!K44)</f>
        <v>0.57429297080237429</v>
      </c>
      <c r="L44" s="124">
        <f>IF(RES_hhdet_in_tes!L44=0,"",RES_hhdet_in_tes!L44/RES_hhdet_in_fec!L44)</f>
        <v>0.5819975919278646</v>
      </c>
      <c r="M44" s="124">
        <f>IF(RES_hhdet_in_tes!M44=0,"",RES_hhdet_in_tes!M44/RES_hhdet_in_fec!M44)</f>
        <v>0.59445011380184021</v>
      </c>
      <c r="N44" s="124">
        <f>IF(RES_hhdet_in_tes!N44=0,"",RES_hhdet_in_tes!N44/RES_hhdet_in_fec!N44)</f>
        <v>0.61280381208916679</v>
      </c>
      <c r="O44" s="124">
        <f>IF(RES_hhdet_in_tes!O44=0,"",RES_hhdet_in_tes!O44/RES_hhdet_in_fec!O44)</f>
        <v>0.6377322694176496</v>
      </c>
      <c r="P44" s="124">
        <f>IF(RES_hhdet_in_tes!P44=0,"",RES_hhdet_in_tes!P44/RES_hhdet_in_fec!P44)</f>
        <v>0.66625712535724213</v>
      </c>
      <c r="Q44" s="124">
        <f>IF(RES_hhdet_in_tes!Q44=0,"",RES_hhdet_in_tes!Q44/RES_hhdet_in_fec!Q44)</f>
        <v>0.68983128671729543</v>
      </c>
      <c r="R44" s="124">
        <f>IF(RES_hhdet_in_tes!R44=0,"",RES_hhdet_in_tes!R44/RES_hhdet_in_fec!R44)</f>
        <v>0.70132446858273179</v>
      </c>
      <c r="S44" s="124">
        <f>IF(RES_hhdet_in_tes!S44=0,"",RES_hhdet_in_tes!S44/RES_hhdet_in_fec!S44)</f>
        <v>0.70954346454596651</v>
      </c>
      <c r="T44" s="124">
        <f>IF(RES_hhdet_in_tes!T44=0,"",RES_hhdet_in_tes!T44/RES_hhdet_in_fec!T44)</f>
        <v>0.71559239735476377</v>
      </c>
      <c r="U44" s="124">
        <f>IF(RES_hhdet_in_tes!U44=0,"",RES_hhdet_in_tes!U44/RES_hhdet_in_fec!U44)</f>
        <v>0.72030030270760825</v>
      </c>
      <c r="V44" s="124">
        <f>IF(RES_hhdet_in_tes!V44=0,"",RES_hhdet_in_tes!V44/RES_hhdet_in_fec!V44)</f>
        <v>0.72434322381938521</v>
      </c>
      <c r="W44" s="124">
        <f>IF(RES_hhdet_in_tes!W44=0,"",RES_hhdet_in_tes!W44/RES_hhdet_in_fec!W44)</f>
        <v>0.72694654044067086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>
        <f>IF(RES_hhdet_in_tes!G45=0,"",RES_hhdet_in_tes!G45/RES_hhdet_in_fec!G45)</f>
        <v>0.54294204713153538</v>
      </c>
      <c r="H45" s="111">
        <f>IF(RES_hhdet_in_tes!H45=0,"",RES_hhdet_in_tes!H45/RES_hhdet_in_fec!H45)</f>
        <v>0.54911389767614271</v>
      </c>
      <c r="I45" s="111">
        <f>IF(RES_hhdet_in_tes!I45=0,"",RES_hhdet_in_tes!I45/RES_hhdet_in_fec!I45)</f>
        <v>0.5554704577588897</v>
      </c>
      <c r="J45" s="111">
        <f>IF(RES_hhdet_in_tes!J45=0,"",RES_hhdet_in_tes!J45/RES_hhdet_in_fec!J45)</f>
        <v>0.56220269657878663</v>
      </c>
      <c r="K45" s="111">
        <f>IF(RES_hhdet_in_tes!K45=0,"",RES_hhdet_in_tes!K45/RES_hhdet_in_fec!K45)</f>
        <v>0.56946546980336965</v>
      </c>
      <c r="L45" s="111">
        <f>IF(RES_hhdet_in_tes!L45=0,"",RES_hhdet_in_tes!L45/RES_hhdet_in_fec!L45)</f>
        <v>0.57728707102257215</v>
      </c>
      <c r="M45" s="111">
        <f>IF(RES_hhdet_in_tes!M45=0,"",RES_hhdet_in_tes!M45/RES_hhdet_in_fec!M45)</f>
        <v>0.58982517686145586</v>
      </c>
      <c r="N45" s="111">
        <f>IF(RES_hhdet_in_tes!N45=0,"",RES_hhdet_in_tes!N45/RES_hhdet_in_fec!N45)</f>
        <v>0.60829208155219039</v>
      </c>
      <c r="O45" s="111">
        <f>IF(RES_hhdet_in_tes!O45=0,"",RES_hhdet_in_tes!O45/RES_hhdet_in_fec!O45)</f>
        <v>0.63337385501753574</v>
      </c>
      <c r="P45" s="111">
        <f>IF(RES_hhdet_in_tes!P45=0,"",RES_hhdet_in_tes!P45/RES_hhdet_in_fec!P45)</f>
        <v>0.662126657479297</v>
      </c>
      <c r="Q45" s="111">
        <f>IF(RES_hhdet_in_tes!Q45=0,"",RES_hhdet_in_tes!Q45/RES_hhdet_in_fec!Q45)</f>
        <v>0.68592258517335603</v>
      </c>
      <c r="R45" s="111">
        <f>IF(RES_hhdet_in_tes!R45=0,"",RES_hhdet_in_tes!R45/RES_hhdet_in_fec!R45)</f>
        <v>0.69756185570645746</v>
      </c>
      <c r="S45" s="111">
        <f>IF(RES_hhdet_in_tes!S45=0,"",RES_hhdet_in_tes!S45/RES_hhdet_in_fec!S45)</f>
        <v>0.7058896103837119</v>
      </c>
      <c r="T45" s="111">
        <f>IF(RES_hhdet_in_tes!T45=0,"",RES_hhdet_in_tes!T45/RES_hhdet_in_fec!T45)</f>
        <v>0.71199043870148748</v>
      </c>
      <c r="U45" s="111">
        <f>IF(RES_hhdet_in_tes!U45=0,"",RES_hhdet_in_tes!U45/RES_hhdet_in_fec!U45)</f>
        <v>0.71674271775979792</v>
      </c>
      <c r="V45" s="111">
        <f>IF(RES_hhdet_in_tes!V45=0,"",RES_hhdet_in_tes!V45/RES_hhdet_in_fec!V45)</f>
        <v>0.72086581121048932</v>
      </c>
      <c r="W45" s="111">
        <f>IF(RES_hhdet_in_tes!W45=0,"",RES_hhdet_in_tes!W45/RES_hhdet_in_fec!W45)</f>
        <v>0.72353041076069347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>
        <f>IF(RES_hhdet_in_tes!G47=0,"",RES_hhdet_in_tes!G47/RES_hhdet_in_fec!G47)</f>
        <v>3.0379361867989827</v>
      </c>
      <c r="H47" s="124">
        <f>IF(RES_hhdet_in_tes!H47=0,"",RES_hhdet_in_tes!H47/RES_hhdet_in_fec!H47)</f>
        <v>3.137400167004206</v>
      </c>
      <c r="I47" s="124">
        <f>IF(RES_hhdet_in_tes!I47=0,"",RES_hhdet_in_tes!I47/RES_hhdet_in_fec!I47)</f>
        <v>3.2378838945046438</v>
      </c>
      <c r="J47" s="124">
        <f>IF(RES_hhdet_in_tes!J47=0,"",RES_hhdet_in_tes!J47/RES_hhdet_in_fec!J47)</f>
        <v>3.3402084340906337</v>
      </c>
      <c r="K47" s="124">
        <f>IF(RES_hhdet_in_tes!K47=0,"",RES_hhdet_in_tes!K47/RES_hhdet_in_fec!K47)</f>
        <v>3.4450641545719245</v>
      </c>
      <c r="L47" s="124">
        <f>IF(RES_hhdet_in_tes!L47=0,"",RES_hhdet_in_tes!L47/RES_hhdet_in_fec!L47)</f>
        <v>3.5526217455941831</v>
      </c>
      <c r="M47" s="124">
        <f>IF(RES_hhdet_in_tes!M47=0,"",RES_hhdet_in_tes!M47/RES_hhdet_in_fec!M47)</f>
        <v>3.6810891530458401</v>
      </c>
      <c r="N47" s="124">
        <f>IF(RES_hhdet_in_tes!N47=0,"",RES_hhdet_in_tes!N47/RES_hhdet_in_fec!N47)</f>
        <v>3.8364251100740256</v>
      </c>
      <c r="O47" s="124">
        <f>IF(RES_hhdet_in_tes!O47=0,"",RES_hhdet_in_tes!O47/RES_hhdet_in_fec!O47)</f>
        <v>4.0219238892567208</v>
      </c>
      <c r="P47" s="124">
        <f>IF(RES_hhdet_in_tes!P47=0,"",RES_hhdet_in_tes!P47/RES_hhdet_in_fec!P47)</f>
        <v>4.2230933209181849</v>
      </c>
      <c r="Q47" s="124">
        <f>IF(RES_hhdet_in_tes!Q47=0,"",RES_hhdet_in_tes!Q47/RES_hhdet_in_fec!Q47)</f>
        <v>4.3959750285258776</v>
      </c>
      <c r="R47" s="124">
        <f>IF(RES_hhdet_in_tes!R47=0,"",RES_hhdet_in_tes!R47/RES_hhdet_in_fec!R47)</f>
        <v>4.5044337882722605</v>
      </c>
      <c r="S47" s="124">
        <f>IF(RES_hhdet_in_tes!S47=0,"",RES_hhdet_in_tes!S47/RES_hhdet_in_fec!S47)</f>
        <v>4.5907616357700363</v>
      </c>
      <c r="T47" s="124">
        <f>IF(RES_hhdet_in_tes!T47=0,"",RES_hhdet_in_tes!T47/RES_hhdet_in_fec!T47)</f>
        <v>4.6628918386094762</v>
      </c>
      <c r="U47" s="124">
        <f>IF(RES_hhdet_in_tes!U47=0,"",RES_hhdet_in_tes!U47/RES_hhdet_in_fec!U47)</f>
        <v>4.7285571346165254</v>
      </c>
      <c r="V47" s="124">
        <f>IF(RES_hhdet_in_tes!V47=0,"",RES_hhdet_in_tes!V47/RES_hhdet_in_fec!V47)</f>
        <v>4.7955100871905589</v>
      </c>
      <c r="W47" s="124">
        <f>IF(RES_hhdet_in_tes!W47=0,"",RES_hhdet_in_tes!W47/RES_hhdet_in_fec!W47)</f>
        <v>4.8610579629971289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>
        <f>IF(RES_hhdet_in_tes!G48=0,"",RES_hhdet_in_tes!G48/RES_hhdet_in_fec!G48)</f>
        <v>3.0379361867989827</v>
      </c>
      <c r="H48" s="111">
        <f>IF(RES_hhdet_in_tes!H48=0,"",RES_hhdet_in_tes!H48/RES_hhdet_in_fec!H48)</f>
        <v>3.137400167004206</v>
      </c>
      <c r="I48" s="111">
        <f>IF(RES_hhdet_in_tes!I48=0,"",RES_hhdet_in_tes!I48/RES_hhdet_in_fec!I48)</f>
        <v>3.2378838945046438</v>
      </c>
      <c r="J48" s="111">
        <f>IF(RES_hhdet_in_tes!J48=0,"",RES_hhdet_in_tes!J48/RES_hhdet_in_fec!J48)</f>
        <v>3.3402084340906337</v>
      </c>
      <c r="K48" s="111">
        <f>IF(RES_hhdet_in_tes!K48=0,"",RES_hhdet_in_tes!K48/RES_hhdet_in_fec!K48)</f>
        <v>3.4450641545719245</v>
      </c>
      <c r="L48" s="111">
        <f>IF(RES_hhdet_in_tes!L48=0,"",RES_hhdet_in_tes!L48/RES_hhdet_in_fec!L48)</f>
        <v>3.5526217455941831</v>
      </c>
      <c r="M48" s="111">
        <f>IF(RES_hhdet_in_tes!M48=0,"",RES_hhdet_in_tes!M48/RES_hhdet_in_fec!M48)</f>
        <v>3.6810891530458401</v>
      </c>
      <c r="N48" s="111">
        <f>IF(RES_hhdet_in_tes!N48=0,"",RES_hhdet_in_tes!N48/RES_hhdet_in_fec!N48)</f>
        <v>3.8364251100740256</v>
      </c>
      <c r="O48" s="111">
        <f>IF(RES_hhdet_in_tes!O48=0,"",RES_hhdet_in_tes!O48/RES_hhdet_in_fec!O48)</f>
        <v>4.0219238892567208</v>
      </c>
      <c r="P48" s="111">
        <f>IF(RES_hhdet_in_tes!P48=0,"",RES_hhdet_in_tes!P48/RES_hhdet_in_fec!P48)</f>
        <v>4.2230933209181849</v>
      </c>
      <c r="Q48" s="111">
        <f>IF(RES_hhdet_in_tes!Q48=0,"",RES_hhdet_in_tes!Q48/RES_hhdet_in_fec!Q48)</f>
        <v>4.3959750285258776</v>
      </c>
      <c r="R48" s="111">
        <f>IF(RES_hhdet_in_tes!R48=0,"",RES_hhdet_in_tes!R48/RES_hhdet_in_fec!R48)</f>
        <v>4.5044337882722605</v>
      </c>
      <c r="S48" s="111">
        <f>IF(RES_hhdet_in_tes!S48=0,"",RES_hhdet_in_tes!S48/RES_hhdet_in_fec!S48)</f>
        <v>4.5907616357700363</v>
      </c>
      <c r="T48" s="111">
        <f>IF(RES_hhdet_in_tes!T48=0,"",RES_hhdet_in_tes!T48/RES_hhdet_in_fec!T48)</f>
        <v>4.6628918386094762</v>
      </c>
      <c r="U48" s="111">
        <f>IF(RES_hhdet_in_tes!U48=0,"",RES_hhdet_in_tes!U48/RES_hhdet_in_fec!U48)</f>
        <v>4.7285571346165254</v>
      </c>
      <c r="V48" s="111">
        <f>IF(RES_hhdet_in_tes!V48=0,"",RES_hhdet_in_tes!V48/RES_hhdet_in_fec!V48)</f>
        <v>4.7955100871905589</v>
      </c>
      <c r="W48" s="111">
        <f>IF(RES_hhdet_in_tes!W48=0,"",RES_hhdet_in_tes!W48/RES_hhdet_in_fec!W48)</f>
        <v>4.8610579629971289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>
        <f>IF(RES_hhdet_in_tes!G49=0,"",RES_hhdet_in_tes!G49/RES_hhdet_in_fec!G49)</f>
        <v>0.57986428600579054</v>
      </c>
      <c r="H49" s="124">
        <f>IF(RES_hhdet_in_tes!H49=0,"",RES_hhdet_in_tes!H49/RES_hhdet_in_fec!H49)</f>
        <v>0.58347933688331521</v>
      </c>
      <c r="I49" s="124">
        <f>IF(RES_hhdet_in_tes!I49=0,"",RES_hhdet_in_tes!I49/RES_hhdet_in_fec!I49)</f>
        <v>0.58696917129608228</v>
      </c>
      <c r="J49" s="124">
        <f>IF(RES_hhdet_in_tes!J49=0,"",RES_hhdet_in_tes!J49/RES_hhdet_in_fec!J49)</f>
        <v>0.59062457051606787</v>
      </c>
      <c r="K49" s="124">
        <f>IF(RES_hhdet_in_tes!K49=0,"",RES_hhdet_in_tes!K49/RES_hhdet_in_fec!K49)</f>
        <v>0.59544584813681012</v>
      </c>
      <c r="L49" s="124">
        <f>IF(RES_hhdet_in_tes!L49=0,"",RES_hhdet_in_tes!L49/RES_hhdet_in_fec!L49)</f>
        <v>0.60043972747542085</v>
      </c>
      <c r="M49" s="124">
        <f>IF(RES_hhdet_in_tes!M49=0,"",RES_hhdet_in_tes!M49/RES_hhdet_in_fec!M49)</f>
        <v>0.61228235925908259</v>
      </c>
      <c r="N49" s="124">
        <f>IF(RES_hhdet_in_tes!N49=0,"",RES_hhdet_in_tes!N49/RES_hhdet_in_fec!N49)</f>
        <v>0.63170807276626462</v>
      </c>
      <c r="O49" s="124">
        <f>IF(RES_hhdet_in_tes!O49=0,"",RES_hhdet_in_tes!O49/RES_hhdet_in_fec!O49)</f>
        <v>0.66005575755745149</v>
      </c>
      <c r="P49" s="124">
        <f>IF(RES_hhdet_in_tes!P49=0,"",RES_hhdet_in_tes!P49/RES_hhdet_in_fec!P49)</f>
        <v>0.69445607704207157</v>
      </c>
      <c r="Q49" s="124">
        <f>IF(RES_hhdet_in_tes!Q49=0,"",RES_hhdet_in_tes!Q49/RES_hhdet_in_fec!Q49)</f>
        <v>0.72529256535402409</v>
      </c>
      <c r="R49" s="124">
        <f>IF(RES_hhdet_in_tes!R49=0,"",RES_hhdet_in_tes!R49/RES_hhdet_in_fec!R49)</f>
        <v>0.74729778435215566</v>
      </c>
      <c r="S49" s="124">
        <f>IF(RES_hhdet_in_tes!S49=0,"",RES_hhdet_in_tes!S49/RES_hhdet_in_fec!S49)</f>
        <v>0.76790146155592365</v>
      </c>
      <c r="T49" s="124">
        <f>IF(RES_hhdet_in_tes!T49=0,"",RES_hhdet_in_tes!T49/RES_hhdet_in_fec!T49)</f>
        <v>0.78639381509924555</v>
      </c>
      <c r="U49" s="124">
        <f>IF(RES_hhdet_in_tes!U49=0,"",RES_hhdet_in_tes!U49/RES_hhdet_in_fec!U49)</f>
        <v>0.80194464816562661</v>
      </c>
      <c r="V49" s="124">
        <f>IF(RES_hhdet_in_tes!V49=0,"",RES_hhdet_in_tes!V49/RES_hhdet_in_fec!V49)</f>
        <v>0.81398945140914469</v>
      </c>
      <c r="W49" s="124">
        <f>IF(RES_hhdet_in_tes!W49=0,"",RES_hhdet_in_tes!W49/RES_hhdet_in_fec!W49)</f>
        <v>0.81930214321871142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>
        <f>IF(RES_hhdet_in_tes!G50=0,"",RES_hhdet_in_tes!G50/RES_hhdet_in_fec!G50)</f>
        <v>0.5790674964380782</v>
      </c>
      <c r="H50" s="111">
        <f>IF(RES_hhdet_in_tes!H50=0,"",RES_hhdet_in_tes!H50/RES_hhdet_in_fec!H50)</f>
        <v>0.58203096652363551</v>
      </c>
      <c r="I50" s="111">
        <f>IF(RES_hhdet_in_tes!I50=0,"",RES_hhdet_in_tes!I50/RES_hhdet_in_fec!I50)</f>
        <v>0.58533261306728068</v>
      </c>
      <c r="J50" s="111">
        <f>IF(RES_hhdet_in_tes!J50=0,"",RES_hhdet_in_tes!J50/RES_hhdet_in_fec!J50)</f>
        <v>0.5892354622030832</v>
      </c>
      <c r="K50" s="111">
        <f>IF(RES_hhdet_in_tes!K50=0,"",RES_hhdet_in_tes!K50/RES_hhdet_in_fec!K50)</f>
        <v>0.59396315532910371</v>
      </c>
      <c r="L50" s="111">
        <f>IF(RES_hhdet_in_tes!L50=0,"",RES_hhdet_in_tes!L50/RES_hhdet_in_fec!L50)</f>
        <v>0.59957552568815631</v>
      </c>
      <c r="M50" s="111">
        <f>IF(RES_hhdet_in_tes!M50=0,"",RES_hhdet_in_tes!M50/RES_hhdet_in_fec!M50)</f>
        <v>0.61137965553497131</v>
      </c>
      <c r="N50" s="111">
        <f>IF(RES_hhdet_in_tes!N50=0,"",RES_hhdet_in_tes!N50/RES_hhdet_in_fec!N50)</f>
        <v>0.63106000912926241</v>
      </c>
      <c r="O50" s="111">
        <f>IF(RES_hhdet_in_tes!O50=0,"",RES_hhdet_in_tes!O50/RES_hhdet_in_fec!O50)</f>
        <v>0.66002273234098396</v>
      </c>
      <c r="P50" s="111">
        <f>IF(RES_hhdet_in_tes!P50=0,"",RES_hhdet_in_tes!P50/RES_hhdet_in_fec!P50)</f>
        <v>0.69531250143968715</v>
      </c>
      <c r="Q50" s="111">
        <f>IF(RES_hhdet_in_tes!Q50=0,"",RES_hhdet_in_tes!Q50/RES_hhdet_in_fec!Q50)</f>
        <v>0.72735391640858305</v>
      </c>
      <c r="R50" s="111">
        <f>IF(RES_hhdet_in_tes!R50=0,"",RES_hhdet_in_tes!R50/RES_hhdet_in_fec!R50)</f>
        <v>0.74897795176126081</v>
      </c>
      <c r="S50" s="111">
        <f>IF(RES_hhdet_in_tes!S50=0,"",RES_hhdet_in_tes!S50/RES_hhdet_in_fec!S50)</f>
        <v>0.76981565855568312</v>
      </c>
      <c r="T50" s="111">
        <f>IF(RES_hhdet_in_tes!T50=0,"",RES_hhdet_in_tes!T50/RES_hhdet_in_fec!T50)</f>
        <v>0.78868754395438778</v>
      </c>
      <c r="U50" s="111">
        <f>IF(RES_hhdet_in_tes!U50=0,"",RES_hhdet_in_tes!U50/RES_hhdet_in_fec!U50)</f>
        <v>0.80441411511997885</v>
      </c>
      <c r="V50" s="111">
        <f>IF(RES_hhdet_in_tes!V50=0,"",RES_hhdet_in_tes!V50/RES_hhdet_in_fec!V50)</f>
        <v>0.81581587921503229</v>
      </c>
      <c r="W50" s="111">
        <f>IF(RES_hhdet_in_tes!W50=0,"",RES_hhdet_in_tes!W50/RES_hhdet_in_fec!W50)</f>
        <v>0.82117913364168138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>
        <f>IF(RES_hhdet_in_tes!G54=0,"",RES_hhdet_in_tes!G54/RES_hhdet_in_fec!G54)</f>
        <v>0.61441644916635907</v>
      </c>
      <c r="H54" s="112">
        <f>IF(RES_hhdet_in_tes!H54=0,"",RES_hhdet_in_tes!H54/RES_hhdet_in_fec!H54)</f>
        <v>0.61672247191619545</v>
      </c>
      <c r="I54" s="112">
        <f>IF(RES_hhdet_in_tes!I54=0,"",RES_hhdet_in_tes!I54/RES_hhdet_in_fec!I54)</f>
        <v>0.61918027159022559</v>
      </c>
      <c r="J54" s="112">
        <f>IF(RES_hhdet_in_tes!J54=0,"",RES_hhdet_in_tes!J54/RES_hhdet_in_fec!J54)</f>
        <v>0.62190993290983509</v>
      </c>
      <c r="K54" s="112">
        <f>IF(RES_hhdet_in_tes!K54=0,"",RES_hhdet_in_tes!K54/RES_hhdet_in_fec!K54)</f>
        <v>0.62501787499081962</v>
      </c>
      <c r="L54" s="112">
        <f>IF(RES_hhdet_in_tes!L54=0,"",RES_hhdet_in_tes!L54/RES_hhdet_in_fec!L54)</f>
        <v>0.62854134316707888</v>
      </c>
      <c r="M54" s="112">
        <f>IF(RES_hhdet_in_tes!M54=0,"",RES_hhdet_in_tes!M54/RES_hhdet_in_fec!M54)</f>
        <v>0.63492179009871064</v>
      </c>
      <c r="N54" s="112">
        <f>IF(RES_hhdet_in_tes!N54=0,"",RES_hhdet_in_tes!N54/RES_hhdet_in_fec!N54)</f>
        <v>0.64523195340365469</v>
      </c>
      <c r="O54" s="112">
        <f>IF(RES_hhdet_in_tes!O54=0,"",RES_hhdet_in_tes!O54/RES_hhdet_in_fec!O54)</f>
        <v>0.66084749393233244</v>
      </c>
      <c r="P54" s="112">
        <f>IF(RES_hhdet_in_tes!P54=0,"",RES_hhdet_in_tes!P54/RES_hhdet_in_fec!P54)</f>
        <v>0.6811613075878874</v>
      </c>
      <c r="Q54" s="112">
        <f>IF(RES_hhdet_in_tes!Q54=0,"",RES_hhdet_in_tes!Q54/RES_hhdet_in_fec!Q54)</f>
        <v>0.70109404429097566</v>
      </c>
      <c r="R54" s="112">
        <f>IF(RES_hhdet_in_tes!R54=0,"",RES_hhdet_in_tes!R54/RES_hhdet_in_fec!R54)</f>
        <v>0.71538293974298994</v>
      </c>
      <c r="S54" s="112">
        <f>IF(RES_hhdet_in_tes!S54=0,"",RES_hhdet_in_tes!S54/RES_hhdet_in_fec!S54)</f>
        <v>0.72953096838538967</v>
      </c>
      <c r="T54" s="112">
        <f>IF(RES_hhdet_in_tes!T54=0,"",RES_hhdet_in_tes!T54/RES_hhdet_in_fec!T54)</f>
        <v>0.74324147233851812</v>
      </c>
      <c r="U54" s="112">
        <f>IF(RES_hhdet_in_tes!U54=0,"",RES_hhdet_in_tes!U54/RES_hhdet_in_fec!U54)</f>
        <v>0.75612073158267434</v>
      </c>
      <c r="V54" s="112">
        <f>IF(RES_hhdet_in_tes!V54=0,"",RES_hhdet_in_tes!V54/RES_hhdet_in_fec!V54)</f>
        <v>0.7675647007768519</v>
      </c>
      <c r="W54" s="112">
        <f>IF(RES_hhdet_in_tes!W54=0,"",RES_hhdet_in_tes!W54/RES_hhdet_in_fec!W54)</f>
        <v>0.77657331691935794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>
        <f>IF(RES_hhdet_in_tes!G58=0,"",RES_hhdet_in_tes!G58/RES_hhdet_in_fec!G58)</f>
        <v>0.64751300516375609</v>
      </c>
      <c r="H58" s="124">
        <f>IF(RES_hhdet_in_tes!H58=0,"",RES_hhdet_in_tes!H58/RES_hhdet_in_fec!H58)</f>
        <v>0.69621782681761202</v>
      </c>
      <c r="I58" s="124">
        <f>IF(RES_hhdet_in_tes!I58=0,"",RES_hhdet_in_tes!I58/RES_hhdet_in_fec!I58)</f>
        <v>0.73616952778199563</v>
      </c>
      <c r="J58" s="124">
        <f>IF(RES_hhdet_in_tes!J58=0,"",RES_hhdet_in_tes!J58/RES_hhdet_in_fec!J58)</f>
        <v>0.71575611443387133</v>
      </c>
      <c r="K58" s="124">
        <f>IF(RES_hhdet_in_tes!K58=0,"",RES_hhdet_in_tes!K58/RES_hhdet_in_fec!K58)</f>
        <v>0.61147323006225784</v>
      </c>
      <c r="L58" s="124">
        <f>IF(RES_hhdet_in_tes!L58=0,"",RES_hhdet_in_tes!L58/RES_hhdet_in_fec!L58)</f>
        <v>0.60527169474788411</v>
      </c>
      <c r="M58" s="124">
        <f>IF(RES_hhdet_in_tes!M58=0,"",RES_hhdet_in_tes!M58/RES_hhdet_in_fec!M58)</f>
        <v>0.62331603535871982</v>
      </c>
      <c r="N58" s="124">
        <f>IF(RES_hhdet_in_tes!N58=0,"",RES_hhdet_in_tes!N58/RES_hhdet_in_fec!N58)</f>
        <v>0.66669958632960269</v>
      </c>
      <c r="O58" s="124">
        <f>IF(RES_hhdet_in_tes!O58=0,"",RES_hhdet_in_tes!O58/RES_hhdet_in_fec!O58)</f>
        <v>0.68441986185677239</v>
      </c>
      <c r="P58" s="124">
        <f>IF(RES_hhdet_in_tes!P58=0,"",RES_hhdet_in_tes!P58/RES_hhdet_in_fec!P58)</f>
        <v>0.68519038262963616</v>
      </c>
      <c r="Q58" s="124">
        <f>IF(RES_hhdet_in_tes!Q58=0,"",RES_hhdet_in_tes!Q58/RES_hhdet_in_fec!Q58)</f>
        <v>0.622297588773982</v>
      </c>
      <c r="R58" s="124">
        <f>IF(RES_hhdet_in_tes!R58=0,"",RES_hhdet_in_tes!R58/RES_hhdet_in_fec!R58)</f>
        <v>0.6367309794460162</v>
      </c>
      <c r="S58" s="124">
        <f>IF(RES_hhdet_in_tes!S58=0,"",RES_hhdet_in_tes!S58/RES_hhdet_in_fec!S58)</f>
        <v>0.62031229404669941</v>
      </c>
      <c r="T58" s="124">
        <f>IF(RES_hhdet_in_tes!T58=0,"",RES_hhdet_in_tes!T58/RES_hhdet_in_fec!T58)</f>
        <v>0.65199480331728243</v>
      </c>
      <c r="U58" s="124">
        <f>IF(RES_hhdet_in_tes!U58=0,"",RES_hhdet_in_tes!U58/RES_hhdet_in_fec!U58)</f>
        <v>0.72549656454409284</v>
      </c>
      <c r="V58" s="124">
        <f>IF(RES_hhdet_in_tes!V58=0,"",RES_hhdet_in_tes!V58/RES_hhdet_in_fec!V58)</f>
        <v>0.80191925273664189</v>
      </c>
      <c r="W58" s="124">
        <f>IF(RES_hhdet_in_tes!W58=0,"",RES_hhdet_in_tes!W58/RES_hhdet_in_fec!W58)</f>
        <v>0.81601427503704305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>
        <f>IF(RES_hhdet_in_tes!G59=0,"",RES_hhdet_in_tes!G59/RES_hhdet_in_fec!G59)</f>
        <v>0.58028058918645364</v>
      </c>
      <c r="H59" s="111">
        <f>IF(RES_hhdet_in_tes!H59=0,"",RES_hhdet_in_tes!H59/RES_hhdet_in_fec!H59)</f>
        <v>0.58105458183109249</v>
      </c>
      <c r="I59" s="111">
        <f>IF(RES_hhdet_in_tes!I59=0,"",RES_hhdet_in_tes!I59/RES_hhdet_in_fec!I59)</f>
        <v>0.58181698879581589</v>
      </c>
      <c r="J59" s="111">
        <f>IF(RES_hhdet_in_tes!J59=0,"",RES_hhdet_in_tes!J59/RES_hhdet_in_fec!J59)</f>
        <v>0.58255879899624519</v>
      </c>
      <c r="K59" s="111">
        <f>IF(RES_hhdet_in_tes!K59=0,"",RES_hhdet_in_tes!K59/RES_hhdet_in_fec!K59)</f>
        <v>0.58327235064046135</v>
      </c>
      <c r="L59" s="111">
        <f>IF(RES_hhdet_in_tes!L59=0,"",RES_hhdet_in_tes!L59/RES_hhdet_in_fec!L59)</f>
        <v>0.58395559388500784</v>
      </c>
      <c r="M59" s="111">
        <f>IF(RES_hhdet_in_tes!M59=0,"",RES_hhdet_in_tes!M59/RES_hhdet_in_fec!M59)</f>
        <v>0.5843232692101662</v>
      </c>
      <c r="N59" s="111">
        <f>IF(RES_hhdet_in_tes!N59=0,"",RES_hhdet_in_tes!N59/RES_hhdet_in_fec!N59)</f>
        <v>0.5843232692101662</v>
      </c>
      <c r="O59" s="111">
        <f>IF(RES_hhdet_in_tes!O59=0,"",RES_hhdet_in_tes!O59/RES_hhdet_in_fec!O59)</f>
        <v>0.5843232692101662</v>
      </c>
      <c r="P59" s="111">
        <f>IF(RES_hhdet_in_tes!P59=0,"",RES_hhdet_in_tes!P59/RES_hhdet_in_fec!P59)</f>
        <v>0.5843232692101662</v>
      </c>
      <c r="Q59" s="111">
        <f>IF(RES_hhdet_in_tes!Q59=0,"",RES_hhdet_in_tes!Q59/RES_hhdet_in_fec!Q59)</f>
        <v>0.5843232692101662</v>
      </c>
      <c r="R59" s="111">
        <f>IF(RES_hhdet_in_tes!R59=0,"",RES_hhdet_in_tes!R59/RES_hhdet_in_fec!R59)</f>
        <v>0.5866461310523019</v>
      </c>
      <c r="S59" s="111">
        <f>IF(RES_hhdet_in_tes!S59=0,"",RES_hhdet_in_tes!S59/RES_hhdet_in_fec!S59)</f>
        <v>0.59044453646495587</v>
      </c>
      <c r="T59" s="111">
        <f>IF(RES_hhdet_in_tes!T59=0,"",RES_hhdet_in_tes!T59/RES_hhdet_in_fec!T59)</f>
        <v>0.5948760094463823</v>
      </c>
      <c r="U59" s="111">
        <f>IF(RES_hhdet_in_tes!U59=0,"",RES_hhdet_in_tes!U59/RES_hhdet_in_fec!U59)</f>
        <v>0.59946574932000352</v>
      </c>
      <c r="V59" s="111">
        <f>IF(RES_hhdet_in_tes!V59=0,"",RES_hhdet_in_tes!V59/RES_hhdet_in_fec!V59)</f>
        <v>0.60373895540923694</v>
      </c>
      <c r="W59" s="111">
        <f>IF(RES_hhdet_in_tes!W59=0,"",RES_hhdet_in_tes!W59/RES_hhdet_in_fec!W59)</f>
        <v>0.60769562771408081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>
        <f>IF(RES_hhdet_in_tes!G60=0,"",RES_hhdet_in_tes!G60/RES_hhdet_in_fec!G60)</f>
        <v>0.7495176358259712</v>
      </c>
      <c r="H60" s="45">
        <f>IF(RES_hhdet_in_tes!H60=0,"",RES_hhdet_in_tes!H60/RES_hhdet_in_fec!H60)</f>
        <v>0.75118103771067213</v>
      </c>
      <c r="I60" s="45">
        <f>IF(RES_hhdet_in_tes!I60=0,"",RES_hhdet_in_tes!I60/RES_hhdet_in_fec!I60)</f>
        <v>0.75290103789473495</v>
      </c>
      <c r="J60" s="45">
        <f>IF(RES_hhdet_in_tes!J60=0,"",RES_hhdet_in_tes!J60/RES_hhdet_in_fec!J60)</f>
        <v>0.75472165727766305</v>
      </c>
      <c r="K60" s="45">
        <f>IF(RES_hhdet_in_tes!K60=0,"",RES_hhdet_in_tes!K60/RES_hhdet_in_fec!K60)</f>
        <v>0.75668032520290751</v>
      </c>
      <c r="L60" s="45">
        <f>IF(RES_hhdet_in_tes!L60=0,"",RES_hhdet_in_tes!L60/RES_hhdet_in_fec!L60)</f>
        <v>0.75878705555436721</v>
      </c>
      <c r="M60" s="45">
        <f>IF(RES_hhdet_in_tes!M60=0,"",RES_hhdet_in_tes!M60/RES_hhdet_in_fec!M60)</f>
        <v>0.76165333018171988</v>
      </c>
      <c r="N60" s="45">
        <f>IF(RES_hhdet_in_tes!N60=0,"",RES_hhdet_in_tes!N60/RES_hhdet_in_fec!N60)</f>
        <v>0.76545253702303462</v>
      </c>
      <c r="O60" s="45">
        <f>IF(RES_hhdet_in_tes!O60=0,"",RES_hhdet_in_tes!O60/RES_hhdet_in_fec!O60)</f>
        <v>0.77060626523875408</v>
      </c>
      <c r="P60" s="45">
        <f>IF(RES_hhdet_in_tes!P60=0,"",RES_hhdet_in_tes!P60/RES_hhdet_in_fec!P60)</f>
        <v>0.77733593726102079</v>
      </c>
      <c r="Q60" s="45">
        <f>IF(RES_hhdet_in_tes!Q60=0,"",RES_hhdet_in_tes!Q60/RES_hhdet_in_fec!Q60)</f>
        <v>0.78600958788392339</v>
      </c>
      <c r="R60" s="45">
        <f>IF(RES_hhdet_in_tes!R60=0,"",RES_hhdet_in_tes!R60/RES_hhdet_in_fec!R60)</f>
        <v>0.79780875212448654</v>
      </c>
      <c r="S60" s="45">
        <f>IF(RES_hhdet_in_tes!S60=0,"",RES_hhdet_in_tes!S60/RES_hhdet_in_fec!S60)</f>
        <v>0.81253521269232931</v>
      </c>
      <c r="T60" s="45">
        <f>IF(RES_hhdet_in_tes!T60=0,"",RES_hhdet_in_tes!T60/RES_hhdet_in_fec!T60)</f>
        <v>0.82836854618207179</v>
      </c>
      <c r="U60" s="45">
        <f>IF(RES_hhdet_in_tes!U60=0,"",RES_hhdet_in_tes!U60/RES_hhdet_in_fec!U60)</f>
        <v>0.84348832918837902</v>
      </c>
      <c r="V60" s="45">
        <f>IF(RES_hhdet_in_tes!V60=0,"",RES_hhdet_in_tes!V60/RES_hhdet_in_fec!V60)</f>
        <v>0.85607413830589585</v>
      </c>
      <c r="W60" s="45">
        <f>IF(RES_hhdet_in_tes!W60=0,"",RES_hhdet_in_tes!W60/RES_hhdet_in_fec!W60)</f>
        <v>0.86548651750410588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0.56023349340122008</v>
      </c>
      <c r="D62" s="119">
        <f>IF(RES_hhdet_in_tes!D62=0,"",RES_hhdet_in_tes!D62/RES_hhdet_in_fec!D62)</f>
        <v>0.56832294836294106</v>
      </c>
      <c r="E62" s="119">
        <f>IF(RES_hhdet_in_tes!E62=0,"",RES_hhdet_in_tes!E62/RES_hhdet_in_fec!E62)</f>
        <v>0.57707932048302457</v>
      </c>
      <c r="F62" s="119">
        <f>IF(RES_hhdet_in_tes!F62=0,"",RES_hhdet_in_tes!F62/RES_hhdet_in_fec!F62)</f>
        <v>0.5856845852742284</v>
      </c>
      <c r="G62" s="119">
        <f>IF(RES_hhdet_in_tes!G62=0,"",RES_hhdet_in_tes!G62/RES_hhdet_in_fec!G62)</f>
        <v>0.59474823042959091</v>
      </c>
      <c r="H62" s="119">
        <f>IF(RES_hhdet_in_tes!H62=0,"",RES_hhdet_in_tes!H62/RES_hhdet_in_fec!H62)</f>
        <v>0.60384115010430783</v>
      </c>
      <c r="I62" s="119">
        <f>IF(RES_hhdet_in_tes!I62=0,"",RES_hhdet_in_tes!I62/RES_hhdet_in_fec!I62)</f>
        <v>0.61214974438662773</v>
      </c>
      <c r="J62" s="119">
        <f>IF(RES_hhdet_in_tes!J62=0,"",RES_hhdet_in_tes!J62/RES_hhdet_in_fec!J62)</f>
        <v>0.62060075417644156</v>
      </c>
      <c r="K62" s="119">
        <f>IF(RES_hhdet_in_tes!K62=0,"",RES_hhdet_in_tes!K62/RES_hhdet_in_fec!K62)</f>
        <v>0.62991895617652849</v>
      </c>
      <c r="L62" s="119">
        <f>IF(RES_hhdet_in_tes!L62=0,"",RES_hhdet_in_tes!L62/RES_hhdet_in_fec!L62)</f>
        <v>0.63966297003584527</v>
      </c>
      <c r="M62" s="119">
        <f>IF(RES_hhdet_in_tes!M62=0,"",RES_hhdet_in_tes!M62/RES_hhdet_in_fec!M62)</f>
        <v>0.65038504688644871</v>
      </c>
      <c r="N62" s="119">
        <f>IF(RES_hhdet_in_tes!N62=0,"",RES_hhdet_in_tes!N62/RES_hhdet_in_fec!N62)</f>
        <v>0.66734262800960531</v>
      </c>
      <c r="O62" s="119">
        <f>IF(RES_hhdet_in_tes!O62=0,"",RES_hhdet_in_tes!O62/RES_hhdet_in_fec!O62)</f>
        <v>0.68764878835131038</v>
      </c>
      <c r="P62" s="119">
        <f>IF(RES_hhdet_in_tes!P62=0,"",RES_hhdet_in_tes!P62/RES_hhdet_in_fec!P62)</f>
        <v>0.70976871182434953</v>
      </c>
      <c r="Q62" s="119">
        <f>IF(RES_hhdet_in_tes!Q62=0,"",RES_hhdet_in_tes!Q62/RES_hhdet_in_fec!Q62)</f>
        <v>0.72955661626217783</v>
      </c>
      <c r="R62" s="119">
        <f>IF(RES_hhdet_in_tes!R62=0,"",RES_hhdet_in_tes!R62/RES_hhdet_in_fec!R62)</f>
        <v>0.74054738695768407</v>
      </c>
      <c r="S62" s="119">
        <f>IF(RES_hhdet_in_tes!S62=0,"",RES_hhdet_in_tes!S62/RES_hhdet_in_fec!S62)</f>
        <v>0.75004122078620872</v>
      </c>
      <c r="T62" s="119">
        <f>IF(RES_hhdet_in_tes!T62=0,"",RES_hhdet_in_tes!T62/RES_hhdet_in_fec!T62)</f>
        <v>0.75529027537833693</v>
      </c>
      <c r="U62" s="119">
        <f>IF(RES_hhdet_in_tes!U62=0,"",RES_hhdet_in_tes!U62/RES_hhdet_in_fec!U62)</f>
        <v>0.76016776383919549</v>
      </c>
      <c r="V62" s="119">
        <f>IF(RES_hhdet_in_tes!V62=0,"",RES_hhdet_in_tes!V62/RES_hhdet_in_fec!V62)</f>
        <v>0.76523552466525402</v>
      </c>
      <c r="W62" s="119">
        <f>IF(RES_hhdet_in_tes!W62=0,"",RES_hhdet_in_tes!W62/RES_hhdet_in_fec!W62)</f>
        <v>0.77217914020503609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0.5591723396079773</v>
      </c>
      <c r="D63" s="124">
        <f>IF(RES_hhdet_in_tes!D63=0,"",RES_hhdet_in_tes!D63/RES_hhdet_in_fec!D63)</f>
        <v>0.56860304554236818</v>
      </c>
      <c r="E63" s="124">
        <f>IF(RES_hhdet_in_tes!E63=0,"",RES_hhdet_in_tes!E63/RES_hhdet_in_fec!E63)</f>
        <v>0.57804131851995511</v>
      </c>
      <c r="F63" s="124">
        <f>IF(RES_hhdet_in_tes!F63=0,"",RES_hhdet_in_tes!F63/RES_hhdet_in_fec!F63)</f>
        <v>0.58738317235955029</v>
      </c>
      <c r="G63" s="124">
        <f>IF(RES_hhdet_in_tes!G63=0,"",RES_hhdet_in_tes!G63/RES_hhdet_in_fec!G63)</f>
        <v>0.59671855905727234</v>
      </c>
      <c r="H63" s="124">
        <f>IF(RES_hhdet_in_tes!H63=0,"",RES_hhdet_in_tes!H63/RES_hhdet_in_fec!H63)</f>
        <v>0.60606130512761003</v>
      </c>
      <c r="I63" s="124">
        <f>IF(RES_hhdet_in_tes!I63=0,"",RES_hhdet_in_tes!I63/RES_hhdet_in_fec!I63)</f>
        <v>0.61536832672349773</v>
      </c>
      <c r="J63" s="124">
        <f>IF(RES_hhdet_in_tes!J63=0,"",RES_hhdet_in_tes!J63/RES_hhdet_in_fec!J63)</f>
        <v>0.62484432160699244</v>
      </c>
      <c r="K63" s="124">
        <f>IF(RES_hhdet_in_tes!K63=0,"",RES_hhdet_in_tes!K63/RES_hhdet_in_fec!K63)</f>
        <v>0.63452954140088458</v>
      </c>
      <c r="L63" s="124">
        <f>IF(RES_hhdet_in_tes!L63=0,"",RES_hhdet_in_tes!L63/RES_hhdet_in_fec!L63)</f>
        <v>0.64444124341728204</v>
      </c>
      <c r="M63" s="124">
        <f>IF(RES_hhdet_in_tes!M63=0,"",RES_hhdet_in_tes!M63/RES_hhdet_in_fec!M63)</f>
        <v>0.65719263457257526</v>
      </c>
      <c r="N63" s="124">
        <f>IF(RES_hhdet_in_tes!N63=0,"",RES_hhdet_in_tes!N63/RES_hhdet_in_fec!N63)</f>
        <v>0.67357555100408018</v>
      </c>
      <c r="O63" s="124">
        <f>IF(RES_hhdet_in_tes!O63=0,"",RES_hhdet_in_tes!O63/RES_hhdet_in_fec!O63)</f>
        <v>0.69407609553096827</v>
      </c>
      <c r="P63" s="124">
        <f>IF(RES_hhdet_in_tes!P63=0,"",RES_hhdet_in_tes!P63/RES_hhdet_in_fec!P63)</f>
        <v>0.71682265303956383</v>
      </c>
      <c r="Q63" s="124">
        <f>IF(RES_hhdet_in_tes!Q63=0,"",RES_hhdet_in_tes!Q63/RES_hhdet_in_fec!Q63)</f>
        <v>0.73612226330887687</v>
      </c>
      <c r="R63" s="124">
        <f>IF(RES_hhdet_in_tes!R63=0,"",RES_hhdet_in_tes!R63/RES_hhdet_in_fec!R63)</f>
        <v>0.74712512275300236</v>
      </c>
      <c r="S63" s="124">
        <f>IF(RES_hhdet_in_tes!S63=0,"",RES_hhdet_in_tes!S63/RES_hhdet_in_fec!S63)</f>
        <v>0.75567433789951899</v>
      </c>
      <c r="T63" s="124">
        <f>IF(RES_hhdet_in_tes!T63=0,"",RES_hhdet_in_tes!T63/RES_hhdet_in_fec!T63)</f>
        <v>0.76257659184285387</v>
      </c>
      <c r="U63" s="124">
        <f>IF(RES_hhdet_in_tes!U63=0,"",RES_hhdet_in_tes!U63/RES_hhdet_in_fec!U63)</f>
        <v>0.76838324047442763</v>
      </c>
      <c r="V63" s="124">
        <f>IF(RES_hhdet_in_tes!V63=0,"",RES_hhdet_in_tes!V63/RES_hhdet_in_fec!V63)</f>
        <v>0.77344628695015627</v>
      </c>
      <c r="W63" s="124">
        <f>IF(RES_hhdet_in_tes!W63=0,"",RES_hhdet_in_tes!W63/RES_hhdet_in_fec!W63)</f>
        <v>0.77705498237707693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0.55364761526597206</v>
      </c>
      <c r="D64" s="111">
        <f>IF(RES_hhdet_in_tes!D64=0,"",RES_hhdet_in_tes!D64/RES_hhdet_in_fec!D64)</f>
        <v>0.5632175385174969</v>
      </c>
      <c r="E64" s="111">
        <f>IF(RES_hhdet_in_tes!E64=0,"",RES_hhdet_in_tes!E64/RES_hhdet_in_fec!E64)</f>
        <v>0.57279168231137578</v>
      </c>
      <c r="F64" s="111">
        <f>IF(RES_hhdet_in_tes!F64=0,"",RES_hhdet_in_tes!F64/RES_hhdet_in_fec!F64)</f>
        <v>0.58224789968012092</v>
      </c>
      <c r="G64" s="111">
        <f>IF(RES_hhdet_in_tes!G64=0,"",RES_hhdet_in_tes!G64/RES_hhdet_in_fec!G64)</f>
        <v>0.59169884744440682</v>
      </c>
      <c r="H64" s="111">
        <f>IF(RES_hhdet_in_tes!H64=0,"",RES_hhdet_in_tes!H64/RES_hhdet_in_fec!H64)</f>
        <v>0.60113190653450777</v>
      </c>
      <c r="I64" s="111">
        <f>IF(RES_hhdet_in_tes!I64=0,"",RES_hhdet_in_tes!I64/RES_hhdet_in_fec!I64)</f>
        <v>0.61057601870724898</v>
      </c>
      <c r="J64" s="111">
        <f>IF(RES_hhdet_in_tes!J64=0,"",RES_hhdet_in_tes!J64/RES_hhdet_in_fec!J64)</f>
        <v>0.6201470424651303</v>
      </c>
      <c r="K64" s="111">
        <f>IF(RES_hhdet_in_tes!K64=0,"",RES_hhdet_in_tes!K64/RES_hhdet_in_fec!K64)</f>
        <v>0.62994496679685019</v>
      </c>
      <c r="L64" s="111">
        <f>IF(RES_hhdet_in_tes!L64=0,"",RES_hhdet_in_tes!L64/RES_hhdet_in_fec!L64)</f>
        <v>0.63999913568619227</v>
      </c>
      <c r="M64" s="111">
        <f>IF(RES_hhdet_in_tes!M64=0,"",RES_hhdet_in_tes!M64/RES_hhdet_in_fec!M64)</f>
        <v>0.6528653843192106</v>
      </c>
      <c r="N64" s="111">
        <f>IF(RES_hhdet_in_tes!N64=0,"",RES_hhdet_in_tes!N64/RES_hhdet_in_fec!N64)</f>
        <v>0.66938991208598486</v>
      </c>
      <c r="O64" s="111">
        <f>IF(RES_hhdet_in_tes!O64=0,"",RES_hhdet_in_tes!O64/RES_hhdet_in_fec!O64)</f>
        <v>0.69006610958495451</v>
      </c>
      <c r="P64" s="111">
        <f>IF(RES_hhdet_in_tes!P64=0,"",RES_hhdet_in_tes!P64/RES_hhdet_in_fec!P64)</f>
        <v>0.71304846329261173</v>
      </c>
      <c r="Q64" s="111">
        <f>IF(RES_hhdet_in_tes!Q64=0,"",RES_hhdet_in_tes!Q64/RES_hhdet_in_fec!Q64)</f>
        <v>0.7325707638582728</v>
      </c>
      <c r="R64" s="111">
        <f>IF(RES_hhdet_in_tes!R64=0,"",RES_hhdet_in_tes!R64/RES_hhdet_in_fec!R64)</f>
        <v>0.743728655996863</v>
      </c>
      <c r="S64" s="111">
        <f>IF(RES_hhdet_in_tes!S64=0,"",RES_hhdet_in_tes!S64/RES_hhdet_in_fec!S64)</f>
        <v>0.75239829069280306</v>
      </c>
      <c r="T64" s="111">
        <f>IF(RES_hhdet_in_tes!T64=0,"",RES_hhdet_in_tes!T64/RES_hhdet_in_fec!T64)</f>
        <v>0.75936958347913963</v>
      </c>
      <c r="U64" s="111">
        <f>IF(RES_hhdet_in_tes!U64=0,"",RES_hhdet_in_tes!U64/RES_hhdet_in_fec!U64)</f>
        <v>0.76523790878205578</v>
      </c>
      <c r="V64" s="111">
        <f>IF(RES_hhdet_in_tes!V64=0,"",RES_hhdet_in_tes!V64/RES_hhdet_in_fec!V64)</f>
        <v>0.77039195632187274</v>
      </c>
      <c r="W64" s="111">
        <f>IF(RES_hhdet_in_tes!W64=0,"",RES_hhdet_in_tes!W64/RES_hhdet_in_fec!W64)</f>
        <v>0.77407091656435867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>
        <f>IF(RES_hhdet_in_tes!E66=0,"",RES_hhdet_in_tes!E66/RES_hhdet_in_fec!E66)</f>
        <v>2.8415814517141409</v>
      </c>
      <c r="F66" s="124">
        <f>IF(RES_hhdet_in_tes!F66=0,"",RES_hhdet_in_tes!F66/RES_hhdet_in_fec!F66)</f>
        <v>2.9392945610814762</v>
      </c>
      <c r="G66" s="124">
        <f>IF(RES_hhdet_in_tes!G66=0,"",RES_hhdet_in_tes!G66/RES_hhdet_in_fec!G66)</f>
        <v>3.0379361867989827</v>
      </c>
      <c r="H66" s="124">
        <f>IF(RES_hhdet_in_tes!H66=0,"",RES_hhdet_in_tes!H66/RES_hhdet_in_fec!H66)</f>
        <v>3.137400167004206</v>
      </c>
      <c r="I66" s="124">
        <f>IF(RES_hhdet_in_tes!I66=0,"",RES_hhdet_in_tes!I66/RES_hhdet_in_fec!I66)</f>
        <v>3.2378838945046438</v>
      </c>
      <c r="J66" s="124">
        <f>IF(RES_hhdet_in_tes!J66=0,"",RES_hhdet_in_tes!J66/RES_hhdet_in_fec!J66)</f>
        <v>3.3402084340906337</v>
      </c>
      <c r="K66" s="124">
        <f>IF(RES_hhdet_in_tes!K66=0,"",RES_hhdet_in_tes!K66/RES_hhdet_in_fec!K66)</f>
        <v>3.4450641545719245</v>
      </c>
      <c r="L66" s="124">
        <f>IF(RES_hhdet_in_tes!L66=0,"",RES_hhdet_in_tes!L66/RES_hhdet_in_fec!L66)</f>
        <v>3.5526217455941831</v>
      </c>
      <c r="M66" s="124">
        <f>IF(RES_hhdet_in_tes!M66=0,"",RES_hhdet_in_tes!M66/RES_hhdet_in_fec!M66)</f>
        <v>3.6810891530458405</v>
      </c>
      <c r="N66" s="124">
        <f>IF(RES_hhdet_in_tes!N66=0,"",RES_hhdet_in_tes!N66/RES_hhdet_in_fec!N66)</f>
        <v>3.8364251100740261</v>
      </c>
      <c r="O66" s="124">
        <f>IF(RES_hhdet_in_tes!O66=0,"",RES_hhdet_in_tes!O66/RES_hhdet_in_fec!O66)</f>
        <v>4.0219238892567208</v>
      </c>
      <c r="P66" s="124">
        <f>IF(RES_hhdet_in_tes!P66=0,"",RES_hhdet_in_tes!P66/RES_hhdet_in_fec!P66)</f>
        <v>4.2230933209181849</v>
      </c>
      <c r="Q66" s="124">
        <f>IF(RES_hhdet_in_tes!Q66=0,"",RES_hhdet_in_tes!Q66/RES_hhdet_in_fec!Q66)</f>
        <v>4.3959750285258776</v>
      </c>
      <c r="R66" s="124">
        <f>IF(RES_hhdet_in_tes!R66=0,"",RES_hhdet_in_tes!R66/RES_hhdet_in_fec!R66)</f>
        <v>4.5044337882722605</v>
      </c>
      <c r="S66" s="124">
        <f>IF(RES_hhdet_in_tes!S66=0,"",RES_hhdet_in_tes!S66/RES_hhdet_in_fec!S66)</f>
        <v>4.5907616357700363</v>
      </c>
      <c r="T66" s="124">
        <f>IF(RES_hhdet_in_tes!T66=0,"",RES_hhdet_in_tes!T66/RES_hhdet_in_fec!T66)</f>
        <v>4.6628918386094762</v>
      </c>
      <c r="U66" s="124">
        <f>IF(RES_hhdet_in_tes!U66=0,"",RES_hhdet_in_tes!U66/RES_hhdet_in_fec!U66)</f>
        <v>4.7285571346165263</v>
      </c>
      <c r="V66" s="124">
        <f>IF(RES_hhdet_in_tes!V66=0,"",RES_hhdet_in_tes!V66/RES_hhdet_in_fec!V66)</f>
        <v>4.7955100871905589</v>
      </c>
      <c r="W66" s="124">
        <f>IF(RES_hhdet_in_tes!W66=0,"",RES_hhdet_in_tes!W66/RES_hhdet_in_fec!W66)</f>
        <v>4.8610579629971289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>
        <f>IF(RES_hhdet_in_tes!E67=0,"",RES_hhdet_in_tes!E67/RES_hhdet_in_fec!E67)</f>
        <v>2.8415814517141409</v>
      </c>
      <c r="F67" s="111">
        <f>IF(RES_hhdet_in_tes!F67=0,"",RES_hhdet_in_tes!F67/RES_hhdet_in_fec!F67)</f>
        <v>2.9392945610814762</v>
      </c>
      <c r="G67" s="111">
        <f>IF(RES_hhdet_in_tes!G67=0,"",RES_hhdet_in_tes!G67/RES_hhdet_in_fec!G67)</f>
        <v>3.0379361867989827</v>
      </c>
      <c r="H67" s="111">
        <f>IF(RES_hhdet_in_tes!H67=0,"",RES_hhdet_in_tes!H67/RES_hhdet_in_fec!H67)</f>
        <v>3.137400167004206</v>
      </c>
      <c r="I67" s="111">
        <f>IF(RES_hhdet_in_tes!I67=0,"",RES_hhdet_in_tes!I67/RES_hhdet_in_fec!I67)</f>
        <v>3.2378838945046438</v>
      </c>
      <c r="J67" s="111">
        <f>IF(RES_hhdet_in_tes!J67=0,"",RES_hhdet_in_tes!J67/RES_hhdet_in_fec!J67)</f>
        <v>3.3402084340906337</v>
      </c>
      <c r="K67" s="111">
        <f>IF(RES_hhdet_in_tes!K67=0,"",RES_hhdet_in_tes!K67/RES_hhdet_in_fec!K67)</f>
        <v>3.4450641545719245</v>
      </c>
      <c r="L67" s="111">
        <f>IF(RES_hhdet_in_tes!L67=0,"",RES_hhdet_in_tes!L67/RES_hhdet_in_fec!L67)</f>
        <v>3.5526217455941831</v>
      </c>
      <c r="M67" s="111">
        <f>IF(RES_hhdet_in_tes!M67=0,"",RES_hhdet_in_tes!M67/RES_hhdet_in_fec!M67)</f>
        <v>3.6810891530458405</v>
      </c>
      <c r="N67" s="111">
        <f>IF(RES_hhdet_in_tes!N67=0,"",RES_hhdet_in_tes!N67/RES_hhdet_in_fec!N67)</f>
        <v>3.8364251100740261</v>
      </c>
      <c r="O67" s="111">
        <f>IF(RES_hhdet_in_tes!O67=0,"",RES_hhdet_in_tes!O67/RES_hhdet_in_fec!O67)</f>
        <v>4.0219238892567208</v>
      </c>
      <c r="P67" s="111">
        <f>IF(RES_hhdet_in_tes!P67=0,"",RES_hhdet_in_tes!P67/RES_hhdet_in_fec!P67)</f>
        <v>4.2230933209181849</v>
      </c>
      <c r="Q67" s="111">
        <f>IF(RES_hhdet_in_tes!Q67=0,"",RES_hhdet_in_tes!Q67/RES_hhdet_in_fec!Q67)</f>
        <v>4.3959750285258776</v>
      </c>
      <c r="R67" s="111">
        <f>IF(RES_hhdet_in_tes!R67=0,"",RES_hhdet_in_tes!R67/RES_hhdet_in_fec!R67)</f>
        <v>4.5044337882722605</v>
      </c>
      <c r="S67" s="111">
        <f>IF(RES_hhdet_in_tes!S67=0,"",RES_hhdet_in_tes!S67/RES_hhdet_in_fec!S67)</f>
        <v>4.5907616357700363</v>
      </c>
      <c r="T67" s="111">
        <f>IF(RES_hhdet_in_tes!T67=0,"",RES_hhdet_in_tes!T67/RES_hhdet_in_fec!T67)</f>
        <v>4.6628918386094762</v>
      </c>
      <c r="U67" s="111">
        <f>IF(RES_hhdet_in_tes!U67=0,"",RES_hhdet_in_tes!U67/RES_hhdet_in_fec!U67)</f>
        <v>4.7285571346165263</v>
      </c>
      <c r="V67" s="111">
        <f>IF(RES_hhdet_in_tes!V67=0,"",RES_hhdet_in_tes!V67/RES_hhdet_in_fec!V67)</f>
        <v>4.7955100871905589</v>
      </c>
      <c r="W67" s="111">
        <f>IF(RES_hhdet_in_tes!W67=0,"",RES_hhdet_in_tes!W67/RES_hhdet_in_fec!W67)</f>
        <v>4.8610579629971289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0.54553902785588138</v>
      </c>
      <c r="D68" s="124">
        <f>IF(RES_hhdet_in_tes!D68=0,"",RES_hhdet_in_tes!D68/RES_hhdet_in_fec!D68)</f>
        <v>0.55026675946150405</v>
      </c>
      <c r="E68" s="124">
        <f>IF(RES_hhdet_in_tes!E68=0,"",RES_hhdet_in_tes!E68/RES_hhdet_in_fec!E68)</f>
        <v>0.55778564601027858</v>
      </c>
      <c r="F68" s="124">
        <f>IF(RES_hhdet_in_tes!F68=0,"",RES_hhdet_in_tes!F68/RES_hhdet_in_fec!F68)</f>
        <v>0.56612944347905347</v>
      </c>
      <c r="G68" s="124">
        <f>IF(RES_hhdet_in_tes!G68=0,"",RES_hhdet_in_tes!G68/RES_hhdet_in_fec!G68)</f>
        <v>0.57451017440413954</v>
      </c>
      <c r="H68" s="124">
        <f>IF(RES_hhdet_in_tes!H68=0,"",RES_hhdet_in_tes!H68/RES_hhdet_in_fec!H68)</f>
        <v>0.58406514165966261</v>
      </c>
      <c r="I68" s="124">
        <f>IF(RES_hhdet_in_tes!I68=0,"",RES_hhdet_in_tes!I68/RES_hhdet_in_fec!I68)</f>
        <v>0.59099758978655614</v>
      </c>
      <c r="J68" s="124">
        <f>IF(RES_hhdet_in_tes!J68=0,"",RES_hhdet_in_tes!J68/RES_hhdet_in_fec!J68)</f>
        <v>0.59996283800262307</v>
      </c>
      <c r="K68" s="124">
        <f>IF(RES_hhdet_in_tes!K68=0,"",RES_hhdet_in_tes!K68/RES_hhdet_in_fec!K68)</f>
        <v>0.61009663329712183</v>
      </c>
      <c r="L68" s="124">
        <f>IF(RES_hhdet_in_tes!L68=0,"",RES_hhdet_in_tes!L68/RES_hhdet_in_fec!L68)</f>
        <v>0.62039901413353626</v>
      </c>
      <c r="M68" s="124">
        <f>IF(RES_hhdet_in_tes!M68=0,"",RES_hhdet_in_tes!M68/RES_hhdet_in_fec!M68)</f>
        <v>0.63648101206396424</v>
      </c>
      <c r="N68" s="124">
        <f>IF(RES_hhdet_in_tes!N68=0,"",RES_hhdet_in_tes!N68/RES_hhdet_in_fec!N68)</f>
        <v>0.65896427306238248</v>
      </c>
      <c r="O68" s="124">
        <f>IF(RES_hhdet_in_tes!O68=0,"",RES_hhdet_in_tes!O68/RES_hhdet_in_fec!O68)</f>
        <v>0.68970356162009616</v>
      </c>
      <c r="P68" s="124">
        <f>IF(RES_hhdet_in_tes!P68=0,"",RES_hhdet_in_tes!P68/RES_hhdet_in_fec!P68)</f>
        <v>0.72485398871410478</v>
      </c>
      <c r="Q68" s="124">
        <f>IF(RES_hhdet_in_tes!Q68=0,"",RES_hhdet_in_tes!Q68/RES_hhdet_in_fec!Q68)</f>
        <v>0.75925467822142323</v>
      </c>
      <c r="R68" s="124">
        <f>IF(RES_hhdet_in_tes!R68=0,"",RES_hhdet_in_tes!R68/RES_hhdet_in_fec!R68)</f>
        <v>0.78115659765078671</v>
      </c>
      <c r="S68" s="124">
        <f>IF(RES_hhdet_in_tes!S68=0,"",RES_hhdet_in_tes!S68/RES_hhdet_in_fec!S68)</f>
        <v>0.80012457438689577</v>
      </c>
      <c r="T68" s="124">
        <f>IF(RES_hhdet_in_tes!T68=0,"",RES_hhdet_in_tes!T68/RES_hhdet_in_fec!T68)</f>
        <v>0.81691127450654477</v>
      </c>
      <c r="U68" s="124">
        <f>IF(RES_hhdet_in_tes!U68=0,"",RES_hhdet_in_tes!U68/RES_hhdet_in_fec!U68)</f>
        <v>0.83154453612853296</v>
      </c>
      <c r="V68" s="124">
        <f>IF(RES_hhdet_in_tes!V68=0,"",RES_hhdet_in_tes!V68/RES_hhdet_in_fec!V68)</f>
        <v>0.84325843572729953</v>
      </c>
      <c r="W68" s="124">
        <f>IF(RES_hhdet_in_tes!W68=0,"",RES_hhdet_in_tes!W68/RES_hhdet_in_fec!W68)</f>
        <v>0.84885960611621958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0.54014180895441177</v>
      </c>
      <c r="D69" s="111">
        <f>IF(RES_hhdet_in_tes!D69=0,"",RES_hhdet_in_tes!D69/RES_hhdet_in_fec!D69)</f>
        <v>0.54774134108700712</v>
      </c>
      <c r="E69" s="111">
        <f>IF(RES_hhdet_in_tes!E69=0,"",RES_hhdet_in_tes!E69/RES_hhdet_in_fec!E69)</f>
        <v>0.55566945169603554</v>
      </c>
      <c r="F69" s="111">
        <f>IF(RES_hhdet_in_tes!F69=0,"",RES_hhdet_in_tes!F69/RES_hhdet_in_fec!F69)</f>
        <v>0.5636616448063797</v>
      </c>
      <c r="G69" s="111">
        <f>IF(RES_hhdet_in_tes!G69=0,"",RES_hhdet_in_tes!G69/RES_hhdet_in_fec!G69)</f>
        <v>0.57195375534222548</v>
      </c>
      <c r="H69" s="111">
        <f>IF(RES_hhdet_in_tes!H69=0,"",RES_hhdet_in_tes!H69/RES_hhdet_in_fec!H69)</f>
        <v>0.58051385450495896</v>
      </c>
      <c r="I69" s="111">
        <f>IF(RES_hhdet_in_tes!I69=0,"",RES_hhdet_in_tes!I69/RES_hhdet_in_fec!I69)</f>
        <v>0.58939695791576285</v>
      </c>
      <c r="J69" s="111">
        <f>IF(RES_hhdet_in_tes!J69=0,"",RES_hhdet_in_tes!J69/RES_hhdet_in_fec!J69)</f>
        <v>0.59883554089601576</v>
      </c>
      <c r="K69" s="111">
        <f>IF(RES_hhdet_in_tes!K69=0,"",RES_hhdet_in_tes!K69/RES_hhdet_in_fec!K69)</f>
        <v>0.60902345260092017</v>
      </c>
      <c r="L69" s="111">
        <f>IF(RES_hhdet_in_tes!L69=0,"",RES_hhdet_in_tes!L69/RES_hhdet_in_fec!L69)</f>
        <v>0.62000589184796751</v>
      </c>
      <c r="M69" s="111">
        <f>IF(RES_hhdet_in_tes!M69=0,"",RES_hhdet_in_tes!M69/RES_hhdet_in_fec!M69)</f>
        <v>0.63661415972605406</v>
      </c>
      <c r="N69" s="111">
        <f>IF(RES_hhdet_in_tes!N69=0,"",RES_hhdet_in_tes!N69/RES_hhdet_in_fec!N69)</f>
        <v>0.66033537776627538</v>
      </c>
      <c r="O69" s="111">
        <f>IF(RES_hhdet_in_tes!O69=0,"",RES_hhdet_in_tes!O69/RES_hhdet_in_fec!O69)</f>
        <v>0.69226760407950061</v>
      </c>
      <c r="P69" s="111">
        <f>IF(RES_hhdet_in_tes!P69=0,"",RES_hhdet_in_tes!P69/RES_hhdet_in_fec!P69)</f>
        <v>0.72942584854386106</v>
      </c>
      <c r="Q69" s="111">
        <f>IF(RES_hhdet_in_tes!Q69=0,"",RES_hhdet_in_tes!Q69/RES_hhdet_in_fec!Q69)</f>
        <v>0.76244561124855981</v>
      </c>
      <c r="R69" s="111">
        <f>IF(RES_hhdet_in_tes!R69=0,"",RES_hhdet_in_tes!R69/RES_hhdet_in_fec!R69)</f>
        <v>0.78415694037306283</v>
      </c>
      <c r="S69" s="111">
        <f>IF(RES_hhdet_in_tes!S69=0,"",RES_hhdet_in_tes!S69/RES_hhdet_in_fec!S69)</f>
        <v>0.80396712999259901</v>
      </c>
      <c r="T69" s="111">
        <f>IF(RES_hhdet_in_tes!T69=0,"",RES_hhdet_in_tes!T69/RES_hhdet_in_fec!T69)</f>
        <v>0.82136190970866318</v>
      </c>
      <c r="U69" s="111">
        <f>IF(RES_hhdet_in_tes!U69=0,"",RES_hhdet_in_tes!U69/RES_hhdet_in_fec!U69)</f>
        <v>0.83576829260565555</v>
      </c>
      <c r="V69" s="111">
        <f>IF(RES_hhdet_in_tes!V69=0,"",RES_hhdet_in_tes!V69/RES_hhdet_in_fec!V69)</f>
        <v>0.84655751426590697</v>
      </c>
      <c r="W69" s="111">
        <f>IF(RES_hhdet_in_tes!W69=0,"",RES_hhdet_in_tes!W69/RES_hhdet_in_fec!W69)</f>
        <v>0.85212599127490363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0.60626751993875017</v>
      </c>
      <c r="D73" s="112">
        <f>IF(RES_hhdet_in_tes!D73=0,"",RES_hhdet_in_tes!D73/RES_hhdet_in_fec!D73)</f>
        <v>0.60815258863468502</v>
      </c>
      <c r="E73" s="112">
        <f>IF(RES_hhdet_in_tes!E73=0,"",RES_hhdet_in_tes!E73/RES_hhdet_in_fec!E73)</f>
        <v>0.61018264577242698</v>
      </c>
      <c r="F73" s="112">
        <f>IF(RES_hhdet_in_tes!F73=0,"",RES_hhdet_in_tes!F73/RES_hhdet_in_fec!F73)</f>
        <v>0.61223220346327811</v>
      </c>
      <c r="G73" s="112">
        <f>IF(RES_hhdet_in_tes!G73=0,"",RES_hhdet_in_tes!G73/RES_hhdet_in_fec!G73)</f>
        <v>0.61441644916635918</v>
      </c>
      <c r="H73" s="112">
        <f>IF(RES_hhdet_in_tes!H73=0,"",RES_hhdet_in_tes!H73/RES_hhdet_in_fec!H73)</f>
        <v>0.61672247191619545</v>
      </c>
      <c r="I73" s="112">
        <f>IF(RES_hhdet_in_tes!I73=0,"",RES_hhdet_in_tes!I73/RES_hhdet_in_fec!I73)</f>
        <v>0.61918027159022559</v>
      </c>
      <c r="J73" s="112">
        <f>IF(RES_hhdet_in_tes!J73=0,"",RES_hhdet_in_tes!J73/RES_hhdet_in_fec!J73)</f>
        <v>0.62190993290983509</v>
      </c>
      <c r="K73" s="112">
        <f>IF(RES_hhdet_in_tes!K73=0,"",RES_hhdet_in_tes!K73/RES_hhdet_in_fec!K73)</f>
        <v>0.62501787499081962</v>
      </c>
      <c r="L73" s="112">
        <f>IF(RES_hhdet_in_tes!L73=0,"",RES_hhdet_in_tes!L73/RES_hhdet_in_fec!L73)</f>
        <v>0.62854134316707888</v>
      </c>
      <c r="M73" s="112">
        <f>IF(RES_hhdet_in_tes!M73=0,"",RES_hhdet_in_tes!M73/RES_hhdet_in_fec!M73)</f>
        <v>0.63492179009871064</v>
      </c>
      <c r="N73" s="112">
        <f>IF(RES_hhdet_in_tes!N73=0,"",RES_hhdet_in_tes!N73/RES_hhdet_in_fec!N73)</f>
        <v>0.64523195340365469</v>
      </c>
      <c r="O73" s="112">
        <f>IF(RES_hhdet_in_tes!O73=0,"",RES_hhdet_in_tes!O73/RES_hhdet_in_fec!O73)</f>
        <v>0.66084749393233244</v>
      </c>
      <c r="P73" s="112">
        <f>IF(RES_hhdet_in_tes!P73=0,"",RES_hhdet_in_tes!P73/RES_hhdet_in_fec!P73)</f>
        <v>0.6811613075878874</v>
      </c>
      <c r="Q73" s="112">
        <f>IF(RES_hhdet_in_tes!Q73=0,"",RES_hhdet_in_tes!Q73/RES_hhdet_in_fec!Q73)</f>
        <v>0.70109404429097566</v>
      </c>
      <c r="R73" s="112">
        <f>IF(RES_hhdet_in_tes!R73=0,"",RES_hhdet_in_tes!R73/RES_hhdet_in_fec!R73)</f>
        <v>0.71538293974298994</v>
      </c>
      <c r="S73" s="112">
        <f>IF(RES_hhdet_in_tes!S73=0,"",RES_hhdet_in_tes!S73/RES_hhdet_in_fec!S73)</f>
        <v>0.72953096838538967</v>
      </c>
      <c r="T73" s="112">
        <f>IF(RES_hhdet_in_tes!T73=0,"",RES_hhdet_in_tes!T73/RES_hhdet_in_fec!T73)</f>
        <v>0.74324147233851812</v>
      </c>
      <c r="U73" s="112">
        <f>IF(RES_hhdet_in_tes!U73=0,"",RES_hhdet_in_tes!U73/RES_hhdet_in_fec!U73)</f>
        <v>0.75612073158267434</v>
      </c>
      <c r="V73" s="112">
        <f>IF(RES_hhdet_in_tes!V73=0,"",RES_hhdet_in_tes!V73/RES_hhdet_in_fec!V73)</f>
        <v>0.76756470077685179</v>
      </c>
      <c r="W73" s="112">
        <f>IF(RES_hhdet_in_tes!W73=0,"",RES_hhdet_in_tes!W73/RES_hhdet_in_fec!W73)</f>
        <v>0.77657331691935794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0.58334454121431822</v>
      </c>
      <c r="D77" s="124">
        <f>IF(RES_hhdet_in_tes!D77=0,"",RES_hhdet_in_tes!D77/RES_hhdet_in_fec!D77)</f>
        <v>0.57717865899582832</v>
      </c>
      <c r="E77" s="124">
        <f>IF(RES_hhdet_in_tes!E77=0,"",RES_hhdet_in_tes!E77/RES_hhdet_in_fec!E77)</f>
        <v>0.57781127587240677</v>
      </c>
      <c r="F77" s="124">
        <f>IF(RES_hhdet_in_tes!F77=0,"",RES_hhdet_in_tes!F77/RES_hhdet_in_fec!F77)</f>
        <v>0.57845700076194417</v>
      </c>
      <c r="G77" s="124">
        <f>IF(RES_hhdet_in_tes!G77=0,"",RES_hhdet_in_tes!G77/RES_hhdet_in_fec!G77)</f>
        <v>0.58041865869404852</v>
      </c>
      <c r="H77" s="124">
        <f>IF(RES_hhdet_in_tes!H77=0,"",RES_hhdet_in_tes!H77/RES_hhdet_in_fec!H77)</f>
        <v>0.58634451556977518</v>
      </c>
      <c r="I77" s="124">
        <f>IF(RES_hhdet_in_tes!I77=0,"",RES_hhdet_in_tes!I77/RES_hhdet_in_fec!I77)</f>
        <v>0.58640044203896458</v>
      </c>
      <c r="J77" s="124">
        <f>IF(RES_hhdet_in_tes!J77=0,"",RES_hhdet_in_tes!J77/RES_hhdet_in_fec!J77)</f>
        <v>0.586141853334187</v>
      </c>
      <c r="K77" s="124">
        <f>IF(RES_hhdet_in_tes!K77=0,"",RES_hhdet_in_tes!K77/RES_hhdet_in_fec!K77)</f>
        <v>0.58795337427749916</v>
      </c>
      <c r="L77" s="124">
        <f>IF(RES_hhdet_in_tes!L77=0,"",RES_hhdet_in_tes!L77/RES_hhdet_in_fec!L77)</f>
        <v>0.5864964116479634</v>
      </c>
      <c r="M77" s="124">
        <f>IF(RES_hhdet_in_tes!M77=0,"",RES_hhdet_in_tes!M77/RES_hhdet_in_fec!M77)</f>
        <v>0.58728902937508931</v>
      </c>
      <c r="N77" s="124">
        <f>IF(RES_hhdet_in_tes!N77=0,"",RES_hhdet_in_tes!N77/RES_hhdet_in_fec!N77)</f>
        <v>0.58766329969165698</v>
      </c>
      <c r="O77" s="124">
        <f>IF(RES_hhdet_in_tes!O77=0,"",RES_hhdet_in_tes!O77/RES_hhdet_in_fec!O77)</f>
        <v>0.58898283196484769</v>
      </c>
      <c r="P77" s="124">
        <f>IF(RES_hhdet_in_tes!P77=0,"",RES_hhdet_in_tes!P77/RES_hhdet_in_fec!P77)</f>
        <v>0.59433439397408827</v>
      </c>
      <c r="Q77" s="124">
        <f>IF(RES_hhdet_in_tes!Q77=0,"",RES_hhdet_in_tes!Q77/RES_hhdet_in_fec!Q77)</f>
        <v>0.59162474242479934</v>
      </c>
      <c r="R77" s="124">
        <f>IF(RES_hhdet_in_tes!R77=0,"",RES_hhdet_in_tes!R77/RES_hhdet_in_fec!R77)</f>
        <v>0.59111870662953325</v>
      </c>
      <c r="S77" s="124">
        <f>IF(RES_hhdet_in_tes!S77=0,"",RES_hhdet_in_tes!S77/RES_hhdet_in_fec!S77)</f>
        <v>0.59420136546155322</v>
      </c>
      <c r="T77" s="124">
        <f>IF(RES_hhdet_in_tes!T77=0,"",RES_hhdet_in_tes!T77/RES_hhdet_in_fec!T77)</f>
        <v>0.60303446984516251</v>
      </c>
      <c r="U77" s="124">
        <f>IF(RES_hhdet_in_tes!U77=0,"",RES_hhdet_in_tes!U77/RES_hhdet_in_fec!U77)</f>
        <v>0.60858440722168106</v>
      </c>
      <c r="V77" s="124">
        <f>IF(RES_hhdet_in_tes!V77=0,"",RES_hhdet_in_tes!V77/RES_hhdet_in_fec!V77)</f>
        <v>0.61274929031699243</v>
      </c>
      <c r="W77" s="124">
        <f>IF(RES_hhdet_in_tes!W77=0,"",RES_hhdet_in_tes!W77/RES_hhdet_in_fec!W77)</f>
        <v>0.61994871100209537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0.57243361517520963</v>
      </c>
      <c r="D78" s="111">
        <f>IF(RES_hhdet_in_tes!D78=0,"",RES_hhdet_in_tes!D78/RES_hhdet_in_fec!D78)</f>
        <v>0.57350117833001513</v>
      </c>
      <c r="E78" s="111">
        <f>IF(RES_hhdet_in_tes!E78=0,"",RES_hhdet_in_tes!E78/RES_hhdet_in_fec!E78)</f>
        <v>0.57455368559088849</v>
      </c>
      <c r="F78" s="111">
        <f>IF(RES_hhdet_in_tes!F78=0,"",RES_hhdet_in_tes!F78/RES_hhdet_in_fec!F78)</f>
        <v>0.57560413977531655</v>
      </c>
      <c r="G78" s="111">
        <f>IF(RES_hhdet_in_tes!G78=0,"",RES_hhdet_in_tes!G78/RES_hhdet_in_fec!G78)</f>
        <v>0.57664072836700642</v>
      </c>
      <c r="H78" s="111">
        <f>IF(RES_hhdet_in_tes!H78=0,"",RES_hhdet_in_tes!H78/RES_hhdet_in_fec!H78)</f>
        <v>0.5776648970675714</v>
      </c>
      <c r="I78" s="111">
        <f>IF(RES_hhdet_in_tes!I78=0,"",RES_hhdet_in_tes!I78/RES_hhdet_in_fec!I78)</f>
        <v>0.57867373527265087</v>
      </c>
      <c r="J78" s="111">
        <f>IF(RES_hhdet_in_tes!J78=0,"",RES_hhdet_in_tes!J78/RES_hhdet_in_fec!J78)</f>
        <v>0.57965531926353497</v>
      </c>
      <c r="K78" s="111">
        <f>IF(RES_hhdet_in_tes!K78=0,"",RES_hhdet_in_tes!K78/RES_hhdet_in_fec!K78)</f>
        <v>0.58059951074300775</v>
      </c>
      <c r="L78" s="111">
        <f>IF(RES_hhdet_in_tes!L78=0,"",RES_hhdet_in_tes!L78/RES_hhdet_in_fec!L78)</f>
        <v>0.58150359730091483</v>
      </c>
      <c r="M78" s="111">
        <f>IF(RES_hhdet_in_tes!M78=0,"",RES_hhdet_in_tes!M78/RES_hhdet_in_fec!M78)</f>
        <v>0.58199011556772973</v>
      </c>
      <c r="N78" s="111">
        <f>IF(RES_hhdet_in_tes!N78=0,"",RES_hhdet_in_tes!N78/RES_hhdet_in_fec!N78)</f>
        <v>0.58199011556772973</v>
      </c>
      <c r="O78" s="111">
        <f>IF(RES_hhdet_in_tes!O78=0,"",RES_hhdet_in_tes!O78/RES_hhdet_in_fec!O78)</f>
        <v>0.58199011556772973</v>
      </c>
      <c r="P78" s="111">
        <f>IF(RES_hhdet_in_tes!P78=0,"",RES_hhdet_in_tes!P78/RES_hhdet_in_fec!P78)</f>
        <v>0.58199011556772973</v>
      </c>
      <c r="Q78" s="111">
        <f>IF(RES_hhdet_in_tes!Q78=0,"",RES_hhdet_in_tes!Q78/RES_hhdet_in_fec!Q78)</f>
        <v>0.58199011556772973</v>
      </c>
      <c r="R78" s="111">
        <f>IF(RES_hhdet_in_tes!R78=0,"",RES_hhdet_in_tes!R78/RES_hhdet_in_fec!R78)</f>
        <v>0.58506379128148511</v>
      </c>
      <c r="S78" s="111">
        <f>IF(RES_hhdet_in_tes!S78=0,"",RES_hhdet_in_tes!S78/RES_hhdet_in_fec!S78)</f>
        <v>0.59008994748935362</v>
      </c>
      <c r="T78" s="111">
        <f>IF(RES_hhdet_in_tes!T78=0,"",RES_hhdet_in_tes!T78/RES_hhdet_in_fec!T78)</f>
        <v>0.59595379639852941</v>
      </c>
      <c r="U78" s="111">
        <f>IF(RES_hhdet_in_tes!U78=0,"",RES_hhdet_in_tes!U78/RES_hhdet_in_fec!U78)</f>
        <v>0.602027068483034</v>
      </c>
      <c r="V78" s="111">
        <f>IF(RES_hhdet_in_tes!V78=0,"",RES_hhdet_in_tes!V78/RES_hhdet_in_fec!V78)</f>
        <v>0.607681494216883</v>
      </c>
      <c r="W78" s="111">
        <f>IF(RES_hhdet_in_tes!W78=0,"",RES_hhdet_in_tes!W78/RES_hhdet_in_fec!W78)</f>
        <v>0.61291707360007397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0.74327175320630778</v>
      </c>
      <c r="D79" s="45">
        <f>IF(RES_hhdet_in_tes!D79=0,"",RES_hhdet_in_tes!D79/RES_hhdet_in_fec!D79)</f>
        <v>0.74477494811569545</v>
      </c>
      <c r="E79" s="45">
        <f>IF(RES_hhdet_in_tes!E79=0,"",RES_hhdet_in_tes!E79/RES_hhdet_in_fec!E79)</f>
        <v>0.74633372752936311</v>
      </c>
      <c r="F79" s="45">
        <f>IF(RES_hhdet_in_tes!F79=0,"",RES_hhdet_in_tes!F79/RES_hhdet_in_fec!F79)</f>
        <v>0.74790008664815988</v>
      </c>
      <c r="G79" s="45">
        <f>IF(RES_hhdet_in_tes!G79=0,"",RES_hhdet_in_tes!G79/RES_hhdet_in_fec!G79)</f>
        <v>0.74951763582597108</v>
      </c>
      <c r="H79" s="45">
        <f>IF(RES_hhdet_in_tes!H79=0,"",RES_hhdet_in_tes!H79/RES_hhdet_in_fec!H79)</f>
        <v>0.75118103771067213</v>
      </c>
      <c r="I79" s="45">
        <f>IF(RES_hhdet_in_tes!I79=0,"",RES_hhdet_in_tes!I79/RES_hhdet_in_fec!I79)</f>
        <v>0.75290103789473484</v>
      </c>
      <c r="J79" s="45">
        <f>IF(RES_hhdet_in_tes!J79=0,"",RES_hhdet_in_tes!J79/RES_hhdet_in_fec!J79)</f>
        <v>0.75472165727766294</v>
      </c>
      <c r="K79" s="45">
        <f>IF(RES_hhdet_in_tes!K79=0,"",RES_hhdet_in_tes!K79/RES_hhdet_in_fec!K79)</f>
        <v>0.75668032520290751</v>
      </c>
      <c r="L79" s="45">
        <f>IF(RES_hhdet_in_tes!L79=0,"",RES_hhdet_in_tes!L79/RES_hhdet_in_fec!L79)</f>
        <v>0.75878705555436721</v>
      </c>
      <c r="M79" s="45">
        <f>IF(RES_hhdet_in_tes!M79=0,"",RES_hhdet_in_tes!M79/RES_hhdet_in_fec!M79)</f>
        <v>0.76165333018171988</v>
      </c>
      <c r="N79" s="45">
        <f>IF(RES_hhdet_in_tes!N79=0,"",RES_hhdet_in_tes!N79/RES_hhdet_in_fec!N79)</f>
        <v>0.76545253702303462</v>
      </c>
      <c r="O79" s="45">
        <f>IF(RES_hhdet_in_tes!O79=0,"",RES_hhdet_in_tes!O79/RES_hhdet_in_fec!O79)</f>
        <v>0.77060626523875408</v>
      </c>
      <c r="P79" s="45">
        <f>IF(RES_hhdet_in_tes!P79=0,"",RES_hhdet_in_tes!P79/RES_hhdet_in_fec!P79)</f>
        <v>0.77733593726102079</v>
      </c>
      <c r="Q79" s="45">
        <f>IF(RES_hhdet_in_tes!Q79=0,"",RES_hhdet_in_tes!Q79/RES_hhdet_in_fec!Q79)</f>
        <v>0.78600958788392339</v>
      </c>
      <c r="R79" s="45">
        <f>IF(RES_hhdet_in_tes!R79=0,"",RES_hhdet_in_tes!R79/RES_hhdet_in_fec!R79)</f>
        <v>0.79780875212448654</v>
      </c>
      <c r="S79" s="45">
        <f>IF(RES_hhdet_in_tes!S79=0,"",RES_hhdet_in_tes!S79/RES_hhdet_in_fec!S79)</f>
        <v>0.81253521269232931</v>
      </c>
      <c r="T79" s="45">
        <f>IF(RES_hhdet_in_tes!T79=0,"",RES_hhdet_in_tes!T79/RES_hhdet_in_fec!T79)</f>
        <v>0.8283685461820719</v>
      </c>
      <c r="U79" s="45">
        <f>IF(RES_hhdet_in_tes!U79=0,"",RES_hhdet_in_tes!U79/RES_hhdet_in_fec!U79)</f>
        <v>0.84348832918837902</v>
      </c>
      <c r="V79" s="45">
        <f>IF(RES_hhdet_in_tes!V79=0,"",RES_hhdet_in_tes!V79/RES_hhdet_in_fec!V79)</f>
        <v>0.85607413830589585</v>
      </c>
      <c r="W79" s="45">
        <f>IF(RES_hhdet_in_tes!W79=0,"",RES_hhdet_in_tes!W79/RES_hhdet_in_fec!W79)</f>
        <v>0.86548651750410599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0.53338326155298121</v>
      </c>
      <c r="D81" s="119">
        <f>IF(RES_hhdet_in_tes!D81=0,"",RES_hhdet_in_tes!D81/RES_hhdet_in_fec!D81)</f>
        <v>0.54352080775953049</v>
      </c>
      <c r="E81" s="119">
        <f>IF(RES_hhdet_in_tes!E81=0,"",RES_hhdet_in_tes!E81/RES_hhdet_in_fec!E81)</f>
        <v>0.55535585641604013</v>
      </c>
      <c r="F81" s="119">
        <f>IF(RES_hhdet_in_tes!F81=0,"",RES_hhdet_in_tes!F81/RES_hhdet_in_fec!F81)</f>
        <v>0.5685478799292264</v>
      </c>
      <c r="G81" s="119">
        <f>IF(RES_hhdet_in_tes!G81=0,"",RES_hhdet_in_tes!G81/RES_hhdet_in_fec!G81)</f>
        <v>0.57709979430651059</v>
      </c>
      <c r="H81" s="119">
        <f>IF(RES_hhdet_in_tes!H81=0,"",RES_hhdet_in_tes!H81/RES_hhdet_in_fec!H81)</f>
        <v>0.59054761567517799</v>
      </c>
      <c r="I81" s="119">
        <f>IF(RES_hhdet_in_tes!I81=0,"",RES_hhdet_in_tes!I81/RES_hhdet_in_fec!I81)</f>
        <v>0.60524172959507394</v>
      </c>
      <c r="J81" s="119">
        <f>IF(RES_hhdet_in_tes!J81=0,"",RES_hhdet_in_tes!J81/RES_hhdet_in_fec!J81)</f>
        <v>0.61389307071169485</v>
      </c>
      <c r="K81" s="119">
        <f>IF(RES_hhdet_in_tes!K81=0,"",RES_hhdet_in_tes!K81/RES_hhdet_in_fec!K81)</f>
        <v>0.61958961293528547</v>
      </c>
      <c r="L81" s="119">
        <f>IF(RES_hhdet_in_tes!L81=0,"",RES_hhdet_in_tes!L81/RES_hhdet_in_fec!L81)</f>
        <v>0.62989111479876669</v>
      </c>
      <c r="M81" s="119">
        <f>IF(RES_hhdet_in_tes!M81=0,"",RES_hhdet_in_tes!M81/RES_hhdet_in_fec!M81)</f>
        <v>0.64045559726274548</v>
      </c>
      <c r="N81" s="119">
        <f>IF(RES_hhdet_in_tes!N81=0,"",RES_hhdet_in_tes!N81/RES_hhdet_in_fec!N81)</f>
        <v>0.6512443471854743</v>
      </c>
      <c r="O81" s="119">
        <f>IF(RES_hhdet_in_tes!O81=0,"",RES_hhdet_in_tes!O81/RES_hhdet_in_fec!O81)</f>
        <v>0.65857289424668475</v>
      </c>
      <c r="P81" s="119">
        <f>IF(RES_hhdet_in_tes!P81=0,"",RES_hhdet_in_tes!P81/RES_hhdet_in_fec!P81)</f>
        <v>0.66438723443137671</v>
      </c>
      <c r="Q81" s="119">
        <f>IF(RES_hhdet_in_tes!Q81=0,"",RES_hhdet_in_tes!Q81/RES_hhdet_in_fec!Q81)</f>
        <v>0.6700962596510851</v>
      </c>
      <c r="R81" s="119">
        <f>IF(RES_hhdet_in_tes!R81=0,"",RES_hhdet_in_tes!R81/RES_hhdet_in_fec!R81)</f>
        <v>0.68225153325658461</v>
      </c>
      <c r="S81" s="119">
        <f>IF(RES_hhdet_in_tes!S81=0,"",RES_hhdet_in_tes!S81/RES_hhdet_in_fec!S81)</f>
        <v>0.69474695352977578</v>
      </c>
      <c r="T81" s="119">
        <f>IF(RES_hhdet_in_tes!T81=0,"",RES_hhdet_in_tes!T81/RES_hhdet_in_fec!T81)</f>
        <v>0.70853335834382403</v>
      </c>
      <c r="U81" s="119">
        <f>IF(RES_hhdet_in_tes!U81=0,"",RES_hhdet_in_tes!U81/RES_hhdet_in_fec!U81)</f>
        <v>0.72398054820981805</v>
      </c>
      <c r="V81" s="119">
        <f>IF(RES_hhdet_in_tes!V81=0,"",RES_hhdet_in_tes!V81/RES_hhdet_in_fec!V81)</f>
        <v>0.73691278419856243</v>
      </c>
      <c r="W81" s="119">
        <f>IF(RES_hhdet_in_tes!W81=0,"",RES_hhdet_in_tes!W81/RES_hhdet_in_fec!W81)</f>
        <v>0.745136718676495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0.52688991889866588</v>
      </c>
      <c r="D82" s="124">
        <f>IF(RES_hhdet_in_tes!D82=0,"",RES_hhdet_in_tes!D82/RES_hhdet_in_fec!D82)</f>
        <v>0.53794103850813735</v>
      </c>
      <c r="E82" s="124">
        <f>IF(RES_hhdet_in_tes!E82=0,"",RES_hhdet_in_tes!E82/RES_hhdet_in_fec!E82)</f>
        <v>0.54909831385837538</v>
      </c>
      <c r="F82" s="124">
        <f>IF(RES_hhdet_in_tes!F82=0,"",RES_hhdet_in_tes!F82/RES_hhdet_in_fec!F82)</f>
        <v>0.56035826941949396</v>
      </c>
      <c r="G82" s="124">
        <f>IF(RES_hhdet_in_tes!G82=0,"",RES_hhdet_in_tes!G82/RES_hhdet_in_fec!G82)</f>
        <v>0.57170099531470031</v>
      </c>
      <c r="H82" s="124">
        <f>IF(RES_hhdet_in_tes!H82=0,"",RES_hhdet_in_tes!H82/RES_hhdet_in_fec!H82)</f>
        <v>0.58312461522267944</v>
      </c>
      <c r="I82" s="124">
        <f>IF(RES_hhdet_in_tes!I82=0,"",RES_hhdet_in_tes!I82/RES_hhdet_in_fec!I82)</f>
        <v>0.59458272189299843</v>
      </c>
      <c r="J82" s="124">
        <f>IF(RES_hhdet_in_tes!J82=0,"",RES_hhdet_in_tes!J82/RES_hhdet_in_fec!J82)</f>
        <v>0.60607606238039446</v>
      </c>
      <c r="K82" s="124">
        <f>IF(RES_hhdet_in_tes!K82=0,"",RES_hhdet_in_tes!K82/RES_hhdet_in_fec!K82)</f>
        <v>0.61753251221850003</v>
      </c>
      <c r="L82" s="124">
        <f>IF(RES_hhdet_in_tes!L82=0,"",RES_hhdet_in_tes!L82/RES_hhdet_in_fec!L82)</f>
        <v>0.62890488789007448</v>
      </c>
      <c r="M82" s="124">
        <f>IF(RES_hhdet_in_tes!M82=0,"",RES_hhdet_in_tes!M82/RES_hhdet_in_fec!M82)</f>
        <v>0.63939345645535217</v>
      </c>
      <c r="N82" s="124">
        <f>IF(RES_hhdet_in_tes!N82=0,"",RES_hhdet_in_tes!N82/RES_hhdet_in_fec!N82)</f>
        <v>0.64853459414047687</v>
      </c>
      <c r="O82" s="124">
        <f>IF(RES_hhdet_in_tes!O82=0,"",RES_hhdet_in_tes!O82/RES_hhdet_in_fec!O82)</f>
        <v>0.6560888774212229</v>
      </c>
      <c r="P82" s="124">
        <f>IF(RES_hhdet_in_tes!P82=0,"",RES_hhdet_in_tes!P82/RES_hhdet_in_fec!P82)</f>
        <v>0.66269084558164959</v>
      </c>
      <c r="Q82" s="124">
        <f>IF(RES_hhdet_in_tes!Q82=0,"",RES_hhdet_in_tes!Q82/RES_hhdet_in_fec!Q82)</f>
        <v>0.67055411423455424</v>
      </c>
      <c r="R82" s="124">
        <f>IF(RES_hhdet_in_tes!R82=0,"",RES_hhdet_in_tes!R82/RES_hhdet_in_fec!R82)</f>
        <v>0.68216148627283513</v>
      </c>
      <c r="S82" s="124">
        <f>IF(RES_hhdet_in_tes!S82=0,"",RES_hhdet_in_tes!S82/RES_hhdet_in_fec!S82)</f>
        <v>0.69517903561567806</v>
      </c>
      <c r="T82" s="124">
        <f>IF(RES_hhdet_in_tes!T82=0,"",RES_hhdet_in_tes!T82/RES_hhdet_in_fec!T82)</f>
        <v>0.70827520502001651</v>
      </c>
      <c r="U82" s="124">
        <f>IF(RES_hhdet_in_tes!U82=0,"",RES_hhdet_in_tes!U82/RES_hhdet_in_fec!U82)</f>
        <v>0.72033560628105064</v>
      </c>
      <c r="V82" s="124">
        <f>IF(RES_hhdet_in_tes!V82=0,"",RES_hhdet_in_tes!V82/RES_hhdet_in_fec!V82)</f>
        <v>0.73042699336685413</v>
      </c>
      <c r="W82" s="124">
        <f>IF(RES_hhdet_in_tes!W82=0,"",RES_hhdet_in_tes!W82/RES_hhdet_in_fec!W82)</f>
        <v>0.73854293949610728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0.52464244859196174</v>
      </c>
      <c r="D83" s="111">
        <f>IF(RES_hhdet_in_tes!D83=0,"",RES_hhdet_in_tes!D83/RES_hhdet_in_fec!D83)</f>
        <v>0.53574626407746917</v>
      </c>
      <c r="E83" s="111">
        <f>IF(RES_hhdet_in_tes!E83=0,"",RES_hhdet_in_tes!E83/RES_hhdet_in_fec!E83)</f>
        <v>0.54695563772105771</v>
      </c>
      <c r="F83" s="111">
        <f>IF(RES_hhdet_in_tes!F83=0,"",RES_hhdet_in_tes!F83/RES_hhdet_in_fec!F83)</f>
        <v>0.558259793963641</v>
      </c>
      <c r="G83" s="111">
        <f>IF(RES_hhdet_in_tes!G83=0,"",RES_hhdet_in_tes!G83/RES_hhdet_in_fec!G83)</f>
        <v>0.5696480212764099</v>
      </c>
      <c r="H83" s="111">
        <f>IF(RES_hhdet_in_tes!H83=0,"",RES_hhdet_in_tes!H83/RES_hhdet_in_fec!H83)</f>
        <v>0.58110755770555567</v>
      </c>
      <c r="I83" s="111">
        <f>IF(RES_hhdet_in_tes!I83=0,"",RES_hhdet_in_tes!I83/RES_hhdet_in_fec!I83)</f>
        <v>0.59262162218701975</v>
      </c>
      <c r="J83" s="111">
        <f>IF(RES_hhdet_in_tes!J83=0,"",RES_hhdet_in_tes!J83/RES_hhdet_in_fec!J83)</f>
        <v>0.60415403216672758</v>
      </c>
      <c r="K83" s="111">
        <f>IF(RES_hhdet_in_tes!K83=0,"",RES_hhdet_in_tes!K83/RES_hhdet_in_fec!K83)</f>
        <v>0.61565692424778873</v>
      </c>
      <c r="L83" s="111">
        <f>IF(RES_hhdet_in_tes!L83=0,"",RES_hhdet_in_tes!L83/RES_hhdet_in_fec!L83)</f>
        <v>0.62708781683895976</v>
      </c>
      <c r="M83" s="111">
        <f>IF(RES_hhdet_in_tes!M83=0,"",RES_hhdet_in_tes!M83/RES_hhdet_in_fec!M83)</f>
        <v>0.63761521597628723</v>
      </c>
      <c r="N83" s="111">
        <f>IF(RES_hhdet_in_tes!N83=0,"",RES_hhdet_in_tes!N83/RES_hhdet_in_fec!N83)</f>
        <v>0.6467927566208127</v>
      </c>
      <c r="O83" s="111">
        <f>IF(RES_hhdet_in_tes!O83=0,"",RES_hhdet_in_tes!O83/RES_hhdet_in_fec!O83)</f>
        <v>0.65437896337203516</v>
      </c>
      <c r="P83" s="111">
        <f>IF(RES_hhdet_in_tes!P83=0,"",RES_hhdet_in_tes!P83/RES_hhdet_in_fec!P83)</f>
        <v>0.66102378501196801</v>
      </c>
      <c r="Q83" s="111">
        <f>IF(RES_hhdet_in_tes!Q83=0,"",RES_hhdet_in_tes!Q83/RES_hhdet_in_fec!Q83)</f>
        <v>0.66893459111260856</v>
      </c>
      <c r="R83" s="111">
        <f>IF(RES_hhdet_in_tes!R83=0,"",RES_hhdet_in_tes!R83/RES_hhdet_in_fec!R83)</f>
        <v>0.68059882490580326</v>
      </c>
      <c r="S83" s="111">
        <f>IF(RES_hhdet_in_tes!S83=0,"",RES_hhdet_in_tes!S83/RES_hhdet_in_fec!S83)</f>
        <v>0.69367176196805302</v>
      </c>
      <c r="T83" s="111">
        <f>IF(RES_hhdet_in_tes!T83=0,"",RES_hhdet_in_tes!T83/RES_hhdet_in_fec!T83)</f>
        <v>0.70680811008128597</v>
      </c>
      <c r="U83" s="111">
        <f>IF(RES_hhdet_in_tes!U83=0,"",RES_hhdet_in_tes!U83/RES_hhdet_in_fec!U83)</f>
        <v>0.71890845257024749</v>
      </c>
      <c r="V83" s="111">
        <f>IF(RES_hhdet_in_tes!V83=0,"",RES_hhdet_in_tes!V83/RES_hhdet_in_fec!V83)</f>
        <v>0.72905128114840478</v>
      </c>
      <c r="W83" s="111">
        <f>IF(RES_hhdet_in_tes!W83=0,"",RES_hhdet_in_tes!W83/RES_hhdet_in_fec!W83)</f>
        <v>0.73720978239430768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>
        <f>IF(RES_hhdet_in_tes!D85=0,"",RES_hhdet_in_tes!D85/RES_hhdet_in_fec!D85)</f>
        <v>2.7439731708368815</v>
      </c>
      <c r="E85" s="124">
        <f>IF(RES_hhdet_in_tes!E85=0,"",RES_hhdet_in_tes!E85/RES_hhdet_in_fec!E85)</f>
        <v>2.8415814517141409</v>
      </c>
      <c r="F85" s="124">
        <f>IF(RES_hhdet_in_tes!F85=0,"",RES_hhdet_in_tes!F85/RES_hhdet_in_fec!F85)</f>
        <v>2.9392945610814762</v>
      </c>
      <c r="G85" s="124">
        <f>IF(RES_hhdet_in_tes!G85=0,"",RES_hhdet_in_tes!G85/RES_hhdet_in_fec!G85)</f>
        <v>3.0379361867989827</v>
      </c>
      <c r="H85" s="124">
        <f>IF(RES_hhdet_in_tes!H85=0,"",RES_hhdet_in_tes!H85/RES_hhdet_in_fec!H85)</f>
        <v>3.137400167004206</v>
      </c>
      <c r="I85" s="124">
        <f>IF(RES_hhdet_in_tes!I85=0,"",RES_hhdet_in_tes!I85/RES_hhdet_in_fec!I85)</f>
        <v>3.2378838945046442</v>
      </c>
      <c r="J85" s="124">
        <f>IF(RES_hhdet_in_tes!J85=0,"",RES_hhdet_in_tes!J85/RES_hhdet_in_fec!J85)</f>
        <v>3.3402084340906333</v>
      </c>
      <c r="K85" s="124">
        <f>IF(RES_hhdet_in_tes!K85=0,"",RES_hhdet_in_tes!K85/RES_hhdet_in_fec!K85)</f>
        <v>3.4450641545719245</v>
      </c>
      <c r="L85" s="124">
        <f>IF(RES_hhdet_in_tes!L85=0,"",RES_hhdet_in_tes!L85/RES_hhdet_in_fec!L85)</f>
        <v>3.5526217455941826</v>
      </c>
      <c r="M85" s="124">
        <f>IF(RES_hhdet_in_tes!M85=0,"",RES_hhdet_in_tes!M85/RES_hhdet_in_fec!M85)</f>
        <v>3.6810891530458401</v>
      </c>
      <c r="N85" s="124">
        <f>IF(RES_hhdet_in_tes!N85=0,"",RES_hhdet_in_tes!N85/RES_hhdet_in_fec!N85)</f>
        <v>3.8364251100740256</v>
      </c>
      <c r="O85" s="124">
        <f>IF(RES_hhdet_in_tes!O85=0,"",RES_hhdet_in_tes!O85/RES_hhdet_in_fec!O85)</f>
        <v>4.0219238892567208</v>
      </c>
      <c r="P85" s="124">
        <f>IF(RES_hhdet_in_tes!P85=0,"",RES_hhdet_in_tes!P85/RES_hhdet_in_fec!P85)</f>
        <v>4.2230933209181849</v>
      </c>
      <c r="Q85" s="124">
        <f>IF(RES_hhdet_in_tes!Q85=0,"",RES_hhdet_in_tes!Q85/RES_hhdet_in_fec!Q85)</f>
        <v>4.3959750285258776</v>
      </c>
      <c r="R85" s="124">
        <f>IF(RES_hhdet_in_tes!R85=0,"",RES_hhdet_in_tes!R85/RES_hhdet_in_fec!R85)</f>
        <v>4.5044337882722605</v>
      </c>
      <c r="S85" s="124">
        <f>IF(RES_hhdet_in_tes!S85=0,"",RES_hhdet_in_tes!S85/RES_hhdet_in_fec!S85)</f>
        <v>4.5907616357700363</v>
      </c>
      <c r="T85" s="124">
        <f>IF(RES_hhdet_in_tes!T85=0,"",RES_hhdet_in_tes!T85/RES_hhdet_in_fec!T85)</f>
        <v>4.6628918386094762</v>
      </c>
      <c r="U85" s="124">
        <f>IF(RES_hhdet_in_tes!U85=0,"",RES_hhdet_in_tes!U85/RES_hhdet_in_fec!U85)</f>
        <v>4.7285571346165263</v>
      </c>
      <c r="V85" s="124">
        <f>IF(RES_hhdet_in_tes!V85=0,"",RES_hhdet_in_tes!V85/RES_hhdet_in_fec!V85)</f>
        <v>4.7955100871905589</v>
      </c>
      <c r="W85" s="124">
        <f>IF(RES_hhdet_in_tes!W85=0,"",RES_hhdet_in_tes!W85/RES_hhdet_in_fec!W85)</f>
        <v>4.8610579629971289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>
        <f>IF(RES_hhdet_in_tes!D86=0,"",RES_hhdet_in_tes!D86/RES_hhdet_in_fec!D86)</f>
        <v>2.7439731708368815</v>
      </c>
      <c r="E86" s="111">
        <f>IF(RES_hhdet_in_tes!E86=0,"",RES_hhdet_in_tes!E86/RES_hhdet_in_fec!E86)</f>
        <v>2.8415814517141409</v>
      </c>
      <c r="F86" s="111">
        <f>IF(RES_hhdet_in_tes!F86=0,"",RES_hhdet_in_tes!F86/RES_hhdet_in_fec!F86)</f>
        <v>2.9392945610814762</v>
      </c>
      <c r="G86" s="111">
        <f>IF(RES_hhdet_in_tes!G86=0,"",RES_hhdet_in_tes!G86/RES_hhdet_in_fec!G86)</f>
        <v>3.0379361867989827</v>
      </c>
      <c r="H86" s="111">
        <f>IF(RES_hhdet_in_tes!H86=0,"",RES_hhdet_in_tes!H86/RES_hhdet_in_fec!H86)</f>
        <v>3.137400167004206</v>
      </c>
      <c r="I86" s="111">
        <f>IF(RES_hhdet_in_tes!I86=0,"",RES_hhdet_in_tes!I86/RES_hhdet_in_fec!I86)</f>
        <v>3.2378838945046442</v>
      </c>
      <c r="J86" s="111">
        <f>IF(RES_hhdet_in_tes!J86=0,"",RES_hhdet_in_tes!J86/RES_hhdet_in_fec!J86)</f>
        <v>3.3402084340906333</v>
      </c>
      <c r="K86" s="111">
        <f>IF(RES_hhdet_in_tes!K86=0,"",RES_hhdet_in_tes!K86/RES_hhdet_in_fec!K86)</f>
        <v>3.4450641545719245</v>
      </c>
      <c r="L86" s="111">
        <f>IF(RES_hhdet_in_tes!L86=0,"",RES_hhdet_in_tes!L86/RES_hhdet_in_fec!L86)</f>
        <v>3.5526217455941826</v>
      </c>
      <c r="M86" s="111">
        <f>IF(RES_hhdet_in_tes!M86=0,"",RES_hhdet_in_tes!M86/RES_hhdet_in_fec!M86)</f>
        <v>3.6810891530458401</v>
      </c>
      <c r="N86" s="111">
        <f>IF(RES_hhdet_in_tes!N86=0,"",RES_hhdet_in_tes!N86/RES_hhdet_in_fec!N86)</f>
        <v>3.8364251100740256</v>
      </c>
      <c r="O86" s="111">
        <f>IF(RES_hhdet_in_tes!O86=0,"",RES_hhdet_in_tes!O86/RES_hhdet_in_fec!O86)</f>
        <v>4.0219238892567208</v>
      </c>
      <c r="P86" s="111">
        <f>IF(RES_hhdet_in_tes!P86=0,"",RES_hhdet_in_tes!P86/RES_hhdet_in_fec!P86)</f>
        <v>4.2230933209181849</v>
      </c>
      <c r="Q86" s="111">
        <f>IF(RES_hhdet_in_tes!Q86=0,"",RES_hhdet_in_tes!Q86/RES_hhdet_in_fec!Q86)</f>
        <v>4.3959750285258776</v>
      </c>
      <c r="R86" s="111">
        <f>IF(RES_hhdet_in_tes!R86=0,"",RES_hhdet_in_tes!R86/RES_hhdet_in_fec!R86)</f>
        <v>4.5044337882722605</v>
      </c>
      <c r="S86" s="111">
        <f>IF(RES_hhdet_in_tes!S86=0,"",RES_hhdet_in_tes!S86/RES_hhdet_in_fec!S86)</f>
        <v>4.5907616357700363</v>
      </c>
      <c r="T86" s="111">
        <f>IF(RES_hhdet_in_tes!T86=0,"",RES_hhdet_in_tes!T86/RES_hhdet_in_fec!T86)</f>
        <v>4.6628918386094762</v>
      </c>
      <c r="U86" s="111">
        <f>IF(RES_hhdet_in_tes!U86=0,"",RES_hhdet_in_tes!U86/RES_hhdet_in_fec!U86)</f>
        <v>4.7285571346165263</v>
      </c>
      <c r="V86" s="111">
        <f>IF(RES_hhdet_in_tes!V86=0,"",RES_hhdet_in_tes!V86/RES_hhdet_in_fec!V86)</f>
        <v>4.7955100871905589</v>
      </c>
      <c r="W86" s="111">
        <f>IF(RES_hhdet_in_tes!W86=0,"",RES_hhdet_in_tes!W86/RES_hhdet_in_fec!W86)</f>
        <v>4.8610579629971289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0.58213235334157565</v>
      </c>
      <c r="D87" s="124">
        <f>IF(RES_hhdet_in_tes!D87=0,"",RES_hhdet_in_tes!D87/RES_hhdet_in_fec!D87)</f>
        <v>0.59015551207741868</v>
      </c>
      <c r="E87" s="124">
        <f>IF(RES_hhdet_in_tes!E87=0,"",RES_hhdet_in_tes!E87/RES_hhdet_in_fec!E87)</f>
        <v>0.60682611548614496</v>
      </c>
      <c r="F87" s="124">
        <f>IF(RES_hhdet_in_tes!F87=0,"",RES_hhdet_in_tes!F87/RES_hhdet_in_fec!F87)</f>
        <v>0.61186615165652158</v>
      </c>
      <c r="G87" s="124">
        <f>IF(RES_hhdet_in_tes!G87=0,"",RES_hhdet_in_tes!G87/RES_hhdet_in_fec!G87)</f>
        <v>0.61412619804805146</v>
      </c>
      <c r="H87" s="124">
        <f>IF(RES_hhdet_in_tes!H87=0,"",RES_hhdet_in_tes!H87/RES_hhdet_in_fec!H87)</f>
        <v>0.61754582882376219</v>
      </c>
      <c r="I87" s="124">
        <f>IF(RES_hhdet_in_tes!I87=0,"",RES_hhdet_in_tes!I87/RES_hhdet_in_fec!I87)</f>
        <v>0.6389026801536396</v>
      </c>
      <c r="J87" s="124">
        <f>IF(RES_hhdet_in_tes!J87=0,"",RES_hhdet_in_tes!J87/RES_hhdet_in_fec!J87)</f>
        <v>0.6427507145692094</v>
      </c>
      <c r="K87" s="124">
        <f>IF(RES_hhdet_in_tes!K87=0,"",RES_hhdet_in_tes!K87/RES_hhdet_in_fec!K87)</f>
        <v>0.66394961886237758</v>
      </c>
      <c r="L87" s="124">
        <f>IF(RES_hhdet_in_tes!L87=0,"",RES_hhdet_in_tes!L87/RES_hhdet_in_fec!L87)</f>
        <v>0.66674074553322671</v>
      </c>
      <c r="M87" s="124">
        <f>IF(RES_hhdet_in_tes!M87=0,"",RES_hhdet_in_tes!M87/RES_hhdet_in_fec!M87)</f>
        <v>0.68160416407191027</v>
      </c>
      <c r="N87" s="124">
        <f>IF(RES_hhdet_in_tes!N87=0,"",RES_hhdet_in_tes!N87/RES_hhdet_in_fec!N87)</f>
        <v>0.68239321666237951</v>
      </c>
      <c r="O87" s="124">
        <f>IF(RES_hhdet_in_tes!O87=0,"",RES_hhdet_in_tes!O87/RES_hhdet_in_fec!O87)</f>
        <v>0.69979084125445068</v>
      </c>
      <c r="P87" s="124">
        <f>IF(RES_hhdet_in_tes!P87=0,"",RES_hhdet_in_tes!P87/RES_hhdet_in_fec!P87)</f>
        <v>0.69250934665310326</v>
      </c>
      <c r="Q87" s="124">
        <f>IF(RES_hhdet_in_tes!Q87=0,"",RES_hhdet_in_tes!Q87/RES_hhdet_in_fec!Q87)</f>
        <v>0.71548827663596182</v>
      </c>
      <c r="R87" s="124">
        <f>IF(RES_hhdet_in_tes!R87=0,"",RES_hhdet_in_tes!R87/RES_hhdet_in_fec!R87)</f>
        <v>0.73011466915626988</v>
      </c>
      <c r="S87" s="124">
        <f>IF(RES_hhdet_in_tes!S87=0,"",RES_hhdet_in_tes!S87/RES_hhdet_in_fec!S87)</f>
        <v>0.75569818503371589</v>
      </c>
      <c r="T87" s="124">
        <f>IF(RES_hhdet_in_tes!T87=0,"",RES_hhdet_in_tes!T87/RES_hhdet_in_fec!T87)</f>
        <v>0.76591780898317274</v>
      </c>
      <c r="U87" s="124">
        <f>IF(RES_hhdet_in_tes!U87=0,"",RES_hhdet_in_tes!U87/RES_hhdet_in_fec!U87)</f>
        <v>0.78924248830596255</v>
      </c>
      <c r="V87" s="124">
        <f>IF(RES_hhdet_in_tes!V87=0,"",RES_hhdet_in_tes!V87/RES_hhdet_in_fec!V87)</f>
        <v>0.8122291388227374</v>
      </c>
      <c r="W87" s="124">
        <f>IF(RES_hhdet_in_tes!W87=0,"",RES_hhdet_in_tes!W87/RES_hhdet_in_fec!W87)</f>
        <v>0.80845633266562844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0.55728033530610577</v>
      </c>
      <c r="D88" s="111">
        <f>IF(RES_hhdet_in_tes!D88=0,"",RES_hhdet_in_tes!D88/RES_hhdet_in_fec!D88)</f>
        <v>0.57177739306851338</v>
      </c>
      <c r="E88" s="111">
        <f>IF(RES_hhdet_in_tes!E88=0,"",RES_hhdet_in_tes!E88/RES_hhdet_in_fec!E88)</f>
        <v>0.58641226676608249</v>
      </c>
      <c r="F88" s="111">
        <f>IF(RES_hhdet_in_tes!F88=0,"",RES_hhdet_in_tes!F88/RES_hhdet_in_fec!F88)</f>
        <v>0.60117088791012985</v>
      </c>
      <c r="G88" s="111">
        <f>IF(RES_hhdet_in_tes!G88=0,"",RES_hhdet_in_tes!G88/RES_hhdet_in_fec!G88)</f>
        <v>0.61603927160941951</v>
      </c>
      <c r="H88" s="111">
        <f>IF(RES_hhdet_in_tes!H88=0,"",RES_hhdet_in_tes!H88/RES_hhdet_in_fec!H88)</f>
        <v>0.63100075595329852</v>
      </c>
      <c r="I88" s="111">
        <f>IF(RES_hhdet_in_tes!I88=0,"",RES_hhdet_in_tes!I88/RES_hhdet_in_fec!I88)</f>
        <v>0.6460334317110803</v>
      </c>
      <c r="J88" s="111">
        <f>IF(RES_hhdet_in_tes!J88=0,"",RES_hhdet_in_tes!J88/RES_hhdet_in_fec!J88)</f>
        <v>0.66109005921302311</v>
      </c>
      <c r="K88" s="111">
        <f>IF(RES_hhdet_in_tes!K88=0,"",RES_hhdet_in_tes!K88/RES_hhdet_in_fec!K88)</f>
        <v>0.67610814836909161</v>
      </c>
      <c r="L88" s="111">
        <f>IF(RES_hhdet_in_tes!L88=0,"",RES_hhdet_in_tes!L88/RES_hhdet_in_fec!L88)</f>
        <v>0.6910322355341183</v>
      </c>
      <c r="M88" s="111">
        <f>IF(RES_hhdet_in_tes!M88=0,"",RES_hhdet_in_tes!M88/RES_hhdet_in_fec!M88)</f>
        <v>0.7047767284591806</v>
      </c>
      <c r="N88" s="111">
        <f>IF(RES_hhdet_in_tes!N88=0,"",RES_hhdet_in_tes!N88/RES_hhdet_in_fec!N88)</f>
        <v>0.71675885631551806</v>
      </c>
      <c r="O88" s="111">
        <f>IF(RES_hhdet_in_tes!O88=0,"",RES_hhdet_in_tes!O88/RES_hhdet_in_fec!O88)</f>
        <v>0.72666335064123722</v>
      </c>
      <c r="P88" s="111">
        <f>IF(RES_hhdet_in_tes!P88=0,"",RES_hhdet_in_tes!P88/RES_hhdet_in_fec!P88)</f>
        <v>0.73533877966477701</v>
      </c>
      <c r="Q88" s="111">
        <f>IF(RES_hhdet_in_tes!Q88=0,"",RES_hhdet_in_tes!Q88/RES_hhdet_in_fec!Q88)</f>
        <v>0.74566706845324582</v>
      </c>
      <c r="R88" s="111">
        <f>IF(RES_hhdet_in_tes!R88=0,"",RES_hhdet_in_tes!R88/RES_hhdet_in_fec!R88)</f>
        <v>0.76089580413197466</v>
      </c>
      <c r="S88" s="111">
        <f>IF(RES_hhdet_in_tes!S88=0,"",RES_hhdet_in_tes!S88/RES_hhdet_in_fec!S88)</f>
        <v>0.77796373217554804</v>
      </c>
      <c r="T88" s="111">
        <f>IF(RES_hhdet_in_tes!T88=0,"",RES_hhdet_in_tes!T88/RES_hhdet_in_fec!T88)</f>
        <v>0.7951144492090928</v>
      </c>
      <c r="U88" s="111">
        <f>IF(RES_hhdet_in_tes!U88=0,"",RES_hhdet_in_tes!U88/RES_hhdet_in_fec!U88)</f>
        <v>0.81091256511225651</v>
      </c>
      <c r="V88" s="111">
        <f>IF(RES_hhdet_in_tes!V88=0,"",RES_hhdet_in_tes!V88/RES_hhdet_in_fec!V88)</f>
        <v>0.82415496561536838</v>
      </c>
      <c r="W88" s="111">
        <f>IF(RES_hhdet_in_tes!W88=0,"",RES_hhdet_in_tes!W88/RES_hhdet_in_fec!W88)</f>
        <v>0.83480664331758692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0.54106637282823289</v>
      </c>
      <c r="D92" s="112">
        <f>IF(RES_hhdet_in_tes!D92=0,"",RES_hhdet_in_tes!D92/RES_hhdet_in_fec!D92)</f>
        <v>0.54403735547555343</v>
      </c>
      <c r="E92" s="112">
        <f>IF(RES_hhdet_in_tes!E92=0,"",RES_hhdet_in_tes!E92/RES_hhdet_in_fec!E92)</f>
        <v>0.54750016626543674</v>
      </c>
      <c r="F92" s="112">
        <f>IF(RES_hhdet_in_tes!F92=0,"",RES_hhdet_in_tes!F92/RES_hhdet_in_fec!F92)</f>
        <v>0.55103004452930582</v>
      </c>
      <c r="G92" s="112">
        <f>IF(RES_hhdet_in_tes!G92=0,"",RES_hhdet_in_tes!G92/RES_hhdet_in_fec!G92)</f>
        <v>0.55501286758361379</v>
      </c>
      <c r="H92" s="112">
        <f>IF(RES_hhdet_in_tes!H92=0,"",RES_hhdet_in_tes!H92/RES_hhdet_in_fec!H92)</f>
        <v>0.55940140895732016</v>
      </c>
      <c r="I92" s="112">
        <f>IF(RES_hhdet_in_tes!I92=0,"",RES_hhdet_in_tes!I92/RES_hhdet_in_fec!I92)</f>
        <v>0.56429074883247454</v>
      </c>
      <c r="J92" s="112">
        <f>IF(RES_hhdet_in_tes!J92=0,"",RES_hhdet_in_tes!J92/RES_hhdet_in_fec!J92)</f>
        <v>0.57007039715464847</v>
      </c>
      <c r="K92" s="112">
        <f>IF(RES_hhdet_in_tes!K92=0,"",RES_hhdet_in_tes!K92/RES_hhdet_in_fec!K92)</f>
        <v>0.57707153983087944</v>
      </c>
      <c r="L92" s="112">
        <f>IF(RES_hhdet_in_tes!L92=0,"",RES_hhdet_in_tes!L92/RES_hhdet_in_fec!L92)</f>
        <v>0.58538278266923349</v>
      </c>
      <c r="M92" s="112">
        <f>IF(RES_hhdet_in_tes!M92=0,"",RES_hhdet_in_tes!M92/RES_hhdet_in_fec!M92)</f>
        <v>0.60286327368745474</v>
      </c>
      <c r="N92" s="112">
        <f>IF(RES_hhdet_in_tes!N92=0,"",RES_hhdet_in_tes!N92/RES_hhdet_in_fec!N92)</f>
        <v>0.63200750106421788</v>
      </c>
      <c r="O92" s="112">
        <f>IF(RES_hhdet_in_tes!O92=0,"",RES_hhdet_in_tes!O92/RES_hhdet_in_fec!O92)</f>
        <v>0.67489779704840869</v>
      </c>
      <c r="P92" s="112">
        <f>IF(RES_hhdet_in_tes!P92=0,"",RES_hhdet_in_tes!P92/RES_hhdet_in_fec!P92)</f>
        <v>0.72715768403460768</v>
      </c>
      <c r="Q92" s="112">
        <f>IF(RES_hhdet_in_tes!Q92=0,"",RES_hhdet_in_tes!Q92/RES_hhdet_in_fec!Q92)</f>
        <v>0.77460715077577513</v>
      </c>
      <c r="R92" s="112">
        <f>IF(RES_hhdet_in_tes!R92=0,"",RES_hhdet_in_tes!R92/RES_hhdet_in_fec!R92)</f>
        <v>0.80662973614763711</v>
      </c>
      <c r="S92" s="112">
        <f>IF(RES_hhdet_in_tes!S92=0,"",RES_hhdet_in_tes!S92/RES_hhdet_in_fec!S92)</f>
        <v>0.83748786386964813</v>
      </c>
      <c r="T92" s="112">
        <f>IF(RES_hhdet_in_tes!T92=0,"",RES_hhdet_in_tes!T92/RES_hhdet_in_fec!T92)</f>
        <v>0.86543484746691535</v>
      </c>
      <c r="U92" s="112">
        <f>IF(RES_hhdet_in_tes!U92=0,"",RES_hhdet_in_tes!U92/RES_hhdet_in_fec!U92)</f>
        <v>0.8887240004646435</v>
      </c>
      <c r="V92" s="112">
        <f>IF(RES_hhdet_in_tes!V92=0,"",RES_hhdet_in_tes!V92/RES_hhdet_in_fec!V92)</f>
        <v>0.9056086363879966</v>
      </c>
      <c r="W92" s="112">
        <f>IF(RES_hhdet_in_tes!W92=0,"",RES_hhdet_in_tes!W92/RES_hhdet_in_fec!W92)</f>
        <v>0.91355096860986451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0.60626751993875017</v>
      </c>
      <c r="D96" s="112">
        <f>IF(RES_hhdet_in_tes!D96=0,"",RES_hhdet_in_tes!D96/RES_hhdet_in_fec!D96)</f>
        <v>0.60815258863468502</v>
      </c>
      <c r="E96" s="112">
        <f>IF(RES_hhdet_in_tes!E96=0,"",RES_hhdet_in_tes!E96/RES_hhdet_in_fec!E96)</f>
        <v>0.61018264577242698</v>
      </c>
      <c r="F96" s="112">
        <f>IF(RES_hhdet_in_tes!F96=0,"",RES_hhdet_in_tes!F96/RES_hhdet_in_fec!F96)</f>
        <v>0.61223220346327811</v>
      </c>
      <c r="G96" s="112">
        <f>IF(RES_hhdet_in_tes!G96=0,"",RES_hhdet_in_tes!G96/RES_hhdet_in_fec!G96)</f>
        <v>0.61441644916635907</v>
      </c>
      <c r="H96" s="112">
        <f>IF(RES_hhdet_in_tes!H96=0,"",RES_hhdet_in_tes!H96/RES_hhdet_in_fec!H96)</f>
        <v>0.61672247191619545</v>
      </c>
      <c r="I96" s="112">
        <f>IF(RES_hhdet_in_tes!I96=0,"",RES_hhdet_in_tes!I96/RES_hhdet_in_fec!I96)</f>
        <v>0.61918027159022559</v>
      </c>
      <c r="J96" s="112">
        <f>IF(RES_hhdet_in_tes!J96=0,"",RES_hhdet_in_tes!J96/RES_hhdet_in_fec!J96)</f>
        <v>0.62190993290983509</v>
      </c>
      <c r="K96" s="112">
        <f>IF(RES_hhdet_in_tes!K96=0,"",RES_hhdet_in_tes!K96/RES_hhdet_in_fec!K96)</f>
        <v>0.62501787499081962</v>
      </c>
      <c r="L96" s="112">
        <f>IF(RES_hhdet_in_tes!L96=0,"",RES_hhdet_in_tes!L96/RES_hhdet_in_fec!L96)</f>
        <v>0.62854134316707888</v>
      </c>
      <c r="M96" s="112">
        <f>IF(RES_hhdet_in_tes!M96=0,"",RES_hhdet_in_tes!M96/RES_hhdet_in_fec!M96)</f>
        <v>0.63492179009871064</v>
      </c>
      <c r="N96" s="112">
        <f>IF(RES_hhdet_in_tes!N96=0,"",RES_hhdet_in_tes!N96/RES_hhdet_in_fec!N96)</f>
        <v>0.64523195340365469</v>
      </c>
      <c r="O96" s="112">
        <f>IF(RES_hhdet_in_tes!O96=0,"",RES_hhdet_in_tes!O96/RES_hhdet_in_fec!O96)</f>
        <v>0.66084749393233244</v>
      </c>
      <c r="P96" s="112">
        <f>IF(RES_hhdet_in_tes!P96=0,"",RES_hhdet_in_tes!P96/RES_hhdet_in_fec!P96)</f>
        <v>0.6811613075878874</v>
      </c>
      <c r="Q96" s="112">
        <f>IF(RES_hhdet_in_tes!Q96=0,"",RES_hhdet_in_tes!Q96/RES_hhdet_in_fec!Q96)</f>
        <v>0.70109404429097566</v>
      </c>
      <c r="R96" s="112">
        <f>IF(RES_hhdet_in_tes!R96=0,"",RES_hhdet_in_tes!R96/RES_hhdet_in_fec!R96)</f>
        <v>0.71538293974298994</v>
      </c>
      <c r="S96" s="112">
        <f>IF(RES_hhdet_in_tes!S96=0,"",RES_hhdet_in_tes!S96/RES_hhdet_in_fec!S96)</f>
        <v>0.72953096838538967</v>
      </c>
      <c r="T96" s="112">
        <f>IF(RES_hhdet_in_tes!T96=0,"",RES_hhdet_in_tes!T96/RES_hhdet_in_fec!T96)</f>
        <v>0.74324147233851812</v>
      </c>
      <c r="U96" s="112">
        <f>IF(RES_hhdet_in_tes!U96=0,"",RES_hhdet_in_tes!U96/RES_hhdet_in_fec!U96)</f>
        <v>0.75612073158267434</v>
      </c>
      <c r="V96" s="112">
        <f>IF(RES_hhdet_in_tes!V96=0,"",RES_hhdet_in_tes!V96/RES_hhdet_in_fec!V96)</f>
        <v>0.76756470077685179</v>
      </c>
      <c r="W96" s="112">
        <f>IF(RES_hhdet_in_tes!W96=0,"",RES_hhdet_in_tes!W96/RES_hhdet_in_fec!W96)</f>
        <v>0.77657331691935794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0.5847797770617772</v>
      </c>
      <c r="D100" s="124">
        <f>IF(RES_hhdet_in_tes!D100=0,"",RES_hhdet_in_tes!D100/RES_hhdet_in_fec!D100)</f>
        <v>0.59244521060784616</v>
      </c>
      <c r="E100" s="124">
        <f>IF(RES_hhdet_in_tes!E100=0,"",RES_hhdet_in_tes!E100/RES_hhdet_in_fec!E100)</f>
        <v>0.61452768838047667</v>
      </c>
      <c r="F100" s="124">
        <f>IF(RES_hhdet_in_tes!F100=0,"",RES_hhdet_in_tes!F100/RES_hhdet_in_fec!F100)</f>
        <v>0.65310361195431921</v>
      </c>
      <c r="G100" s="124">
        <f>IF(RES_hhdet_in_tes!G100=0,"",RES_hhdet_in_tes!G100/RES_hhdet_in_fec!G100)</f>
        <v>0.640293653560295</v>
      </c>
      <c r="H100" s="124">
        <f>IF(RES_hhdet_in_tes!H100=0,"",RES_hhdet_in_tes!H100/RES_hhdet_in_fec!H100)</f>
        <v>0.68385218572250606</v>
      </c>
      <c r="I100" s="124">
        <f>IF(RES_hhdet_in_tes!I100=0,"",RES_hhdet_in_tes!I100/RES_hhdet_in_fec!I100)</f>
        <v>0.72524788598764733</v>
      </c>
      <c r="J100" s="124">
        <f>IF(RES_hhdet_in_tes!J100=0,"",RES_hhdet_in_tes!J100/RES_hhdet_in_fec!J100)</f>
        <v>0.69007468626748791</v>
      </c>
      <c r="K100" s="124">
        <f>IF(RES_hhdet_in_tes!K100=0,"",RES_hhdet_in_tes!K100/RES_hhdet_in_fec!K100)</f>
        <v>0.60322969168519103</v>
      </c>
      <c r="L100" s="124">
        <f>IF(RES_hhdet_in_tes!L100=0,"",RES_hhdet_in_tes!L100/RES_hhdet_in_fec!L100)</f>
        <v>0.59966665079579873</v>
      </c>
      <c r="M100" s="124">
        <f>IF(RES_hhdet_in_tes!M100=0,"",RES_hhdet_in_tes!M100/RES_hhdet_in_fec!M100)</f>
        <v>0.61452925172917916</v>
      </c>
      <c r="N100" s="124">
        <f>IF(RES_hhdet_in_tes!N100=0,"",RES_hhdet_in_tes!N100/RES_hhdet_in_fec!N100)</f>
        <v>0.65034906343392695</v>
      </c>
      <c r="O100" s="124">
        <f>IF(RES_hhdet_in_tes!O100=0,"",RES_hhdet_in_tes!O100/RES_hhdet_in_fec!O100)</f>
        <v>0.65805848908049747</v>
      </c>
      <c r="P100" s="124">
        <f>IF(RES_hhdet_in_tes!P100=0,"",RES_hhdet_in_tes!P100/RES_hhdet_in_fec!P100)</f>
        <v>0.65207559605137</v>
      </c>
      <c r="Q100" s="124">
        <f>IF(RES_hhdet_in_tes!Q100=0,"",RES_hhdet_in_tes!Q100/RES_hhdet_in_fec!Q100)</f>
        <v>0.60389855815903637</v>
      </c>
      <c r="R100" s="124">
        <f>IF(RES_hhdet_in_tes!R100=0,"",RES_hhdet_in_tes!R100/RES_hhdet_in_fec!R100)</f>
        <v>0.62065305584029395</v>
      </c>
      <c r="S100" s="124">
        <f>IF(RES_hhdet_in_tes!S100=0,"",RES_hhdet_in_tes!S100/RES_hhdet_in_fec!S100)</f>
        <v>0.61100049051221805</v>
      </c>
      <c r="T100" s="124">
        <f>IF(RES_hhdet_in_tes!T100=0,"",RES_hhdet_in_tes!T100/RES_hhdet_in_fec!T100)</f>
        <v>0.64636264611734129</v>
      </c>
      <c r="U100" s="124">
        <f>IF(RES_hhdet_in_tes!U100=0,"",RES_hhdet_in_tes!U100/RES_hhdet_in_fec!U100)</f>
        <v>0.70244698450134568</v>
      </c>
      <c r="V100" s="124">
        <f>IF(RES_hhdet_in_tes!V100=0,"",RES_hhdet_in_tes!V100/RES_hhdet_in_fec!V100)</f>
        <v>0.73584320170743556</v>
      </c>
      <c r="W100" s="124">
        <f>IF(RES_hhdet_in_tes!W100=0,"",RES_hhdet_in_tes!W100/RES_hhdet_in_fec!W100)</f>
        <v>0.72019160292081585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0.57459699878105508</v>
      </c>
      <c r="D101" s="111">
        <f>IF(RES_hhdet_in_tes!D101=0,"",RES_hhdet_in_tes!D101/RES_hhdet_in_fec!D101)</f>
        <v>0.57498333562652171</v>
      </c>
      <c r="E101" s="111">
        <f>IF(RES_hhdet_in_tes!E101=0,"",RES_hhdet_in_tes!E101/RES_hhdet_in_fec!E101)</f>
        <v>0.57536422394508735</v>
      </c>
      <c r="F101" s="111">
        <f>IF(RES_hhdet_in_tes!F101=0,"",RES_hhdet_in_tes!F101/RES_hhdet_in_fec!F101)</f>
        <v>0.57574436928271189</v>
      </c>
      <c r="G101" s="111">
        <f>IF(RES_hhdet_in_tes!G101=0,"",RES_hhdet_in_tes!G101/RES_hhdet_in_fec!G101)</f>
        <v>0.57611949684753794</v>
      </c>
      <c r="H101" s="111">
        <f>IF(RES_hhdet_in_tes!H101=0,"",RES_hhdet_in_tes!H101/RES_hhdet_in_fec!H101)</f>
        <v>0.57649012981966774</v>
      </c>
      <c r="I101" s="111">
        <f>IF(RES_hhdet_in_tes!I101=0,"",RES_hhdet_in_tes!I101/RES_hhdet_in_fec!I101)</f>
        <v>0.57685521489026259</v>
      </c>
      <c r="J101" s="111">
        <f>IF(RES_hhdet_in_tes!J101=0,"",RES_hhdet_in_tes!J101/RES_hhdet_in_fec!J101)</f>
        <v>0.57721043702479558</v>
      </c>
      <c r="K101" s="111">
        <f>IF(RES_hhdet_in_tes!K101=0,"",RES_hhdet_in_tes!K101/RES_hhdet_in_fec!K101)</f>
        <v>0.57755212730892902</v>
      </c>
      <c r="L101" s="111">
        <f>IF(RES_hhdet_in_tes!L101=0,"",RES_hhdet_in_tes!L101/RES_hhdet_in_fec!L101)</f>
        <v>0.57787930415765998</v>
      </c>
      <c r="M101" s="111">
        <f>IF(RES_hhdet_in_tes!M101=0,"",RES_hhdet_in_tes!M101/RES_hhdet_in_fec!M101)</f>
        <v>0.5780553686196237</v>
      </c>
      <c r="N101" s="111">
        <f>IF(RES_hhdet_in_tes!N101=0,"",RES_hhdet_in_tes!N101/RES_hhdet_in_fec!N101)</f>
        <v>0.5780553686196237</v>
      </c>
      <c r="O101" s="111">
        <f>IF(RES_hhdet_in_tes!O101=0,"",RES_hhdet_in_tes!O101/RES_hhdet_in_fec!O101)</f>
        <v>0.5780553686196237</v>
      </c>
      <c r="P101" s="111">
        <f>IF(RES_hhdet_in_tes!P101=0,"",RES_hhdet_in_tes!P101/RES_hhdet_in_fec!P101)</f>
        <v>0.5780553686196237</v>
      </c>
      <c r="Q101" s="111">
        <f>IF(RES_hhdet_in_tes!Q101=0,"",RES_hhdet_in_tes!Q101/RES_hhdet_in_fec!Q101)</f>
        <v>0.5780553686196237</v>
      </c>
      <c r="R101" s="111">
        <f>IF(RES_hhdet_in_tes!R101=0,"",RES_hhdet_in_tes!R101/RES_hhdet_in_fec!R101)</f>
        <v>0.57916769080299468</v>
      </c>
      <c r="S101" s="111">
        <f>IF(RES_hhdet_in_tes!S101=0,"",RES_hhdet_in_tes!S101/RES_hhdet_in_fec!S101)</f>
        <v>0.58098658959640981</v>
      </c>
      <c r="T101" s="111">
        <f>IF(RES_hhdet_in_tes!T101=0,"",RES_hhdet_in_tes!T101/RES_hhdet_in_fec!T101)</f>
        <v>0.58310863818872605</v>
      </c>
      <c r="U101" s="111">
        <f>IF(RES_hhdet_in_tes!U101=0,"",RES_hhdet_in_tes!U101/RES_hhdet_in_fec!U101)</f>
        <v>0.58530647423076831</v>
      </c>
      <c r="V101" s="111">
        <f>IF(RES_hhdet_in_tes!V101=0,"",RES_hhdet_in_tes!V101/RES_hhdet_in_fec!V101)</f>
        <v>0.58735273537335941</v>
      </c>
      <c r="W101" s="111">
        <f>IF(RES_hhdet_in_tes!W101=0,"",RES_hhdet_in_tes!W101/RES_hhdet_in_fec!W101)</f>
        <v>0.58924742161649823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0.57710115725905897</v>
      </c>
      <c r="D102" s="111">
        <f>IF(RES_hhdet_in_tes!D102=0,"",RES_hhdet_in_tes!D102/RES_hhdet_in_fec!D102)</f>
        <v>0.57790794429429182</v>
      </c>
      <c r="E102" s="111">
        <f>IF(RES_hhdet_in_tes!E102=0,"",RES_hhdet_in_tes!E102/RES_hhdet_in_fec!E102)</f>
        <v>0.57870335317360611</v>
      </c>
      <c r="F102" s="111">
        <f>IF(RES_hhdet_in_tes!F102=0,"",RES_hhdet_in_tes!F102/RES_hhdet_in_fec!F102)</f>
        <v>0.57949721048620417</v>
      </c>
      <c r="G102" s="111">
        <f>IF(RES_hhdet_in_tes!G102=0,"",RES_hhdet_in_tes!G102/RES_hhdet_in_fec!G102)</f>
        <v>0.58028058918645375</v>
      </c>
      <c r="H102" s="111">
        <f>IF(RES_hhdet_in_tes!H102=0,"",RES_hhdet_in_tes!H102/RES_hhdet_in_fec!H102)</f>
        <v>0.58105458183109249</v>
      </c>
      <c r="I102" s="111">
        <f>IF(RES_hhdet_in_tes!I102=0,"",RES_hhdet_in_tes!I102/RES_hhdet_in_fec!I102)</f>
        <v>0.58181698879581589</v>
      </c>
      <c r="J102" s="111">
        <f>IF(RES_hhdet_in_tes!J102=0,"",RES_hhdet_in_tes!J102/RES_hhdet_in_fec!J102)</f>
        <v>0.58255879899624519</v>
      </c>
      <c r="K102" s="111">
        <f>IF(RES_hhdet_in_tes!K102=0,"",RES_hhdet_in_tes!K102/RES_hhdet_in_fec!K102)</f>
        <v>0.58327235064046135</v>
      </c>
      <c r="L102" s="111">
        <f>IF(RES_hhdet_in_tes!L102=0,"",RES_hhdet_in_tes!L102/RES_hhdet_in_fec!L102)</f>
        <v>0.58395559388500784</v>
      </c>
      <c r="M102" s="111">
        <f>IF(RES_hhdet_in_tes!M102=0,"",RES_hhdet_in_tes!M102/RES_hhdet_in_fec!M102)</f>
        <v>0.5843232692101662</v>
      </c>
      <c r="N102" s="111">
        <f>IF(RES_hhdet_in_tes!N102=0,"",RES_hhdet_in_tes!N102/RES_hhdet_in_fec!N102)</f>
        <v>0.5843232692101662</v>
      </c>
      <c r="O102" s="111">
        <f>IF(RES_hhdet_in_tes!O102=0,"",RES_hhdet_in_tes!O102/RES_hhdet_in_fec!O102)</f>
        <v>0.5843232692101662</v>
      </c>
      <c r="P102" s="111">
        <f>IF(RES_hhdet_in_tes!P102=0,"",RES_hhdet_in_tes!P102/RES_hhdet_in_fec!P102)</f>
        <v>0.5843232692101662</v>
      </c>
      <c r="Q102" s="111">
        <f>IF(RES_hhdet_in_tes!Q102=0,"",RES_hhdet_in_tes!Q102/RES_hhdet_in_fec!Q102)</f>
        <v>0.5843232692101662</v>
      </c>
      <c r="R102" s="111">
        <f>IF(RES_hhdet_in_tes!R102=0,"",RES_hhdet_in_tes!R102/RES_hhdet_in_fec!R102)</f>
        <v>0.5866461310523019</v>
      </c>
      <c r="S102" s="111">
        <f>IF(RES_hhdet_in_tes!S102=0,"",RES_hhdet_in_tes!S102/RES_hhdet_in_fec!S102)</f>
        <v>0.59044453646495587</v>
      </c>
      <c r="T102" s="111">
        <f>IF(RES_hhdet_in_tes!T102=0,"",RES_hhdet_in_tes!T102/RES_hhdet_in_fec!T102)</f>
        <v>0.5948760094463823</v>
      </c>
      <c r="U102" s="111">
        <f>IF(RES_hhdet_in_tes!U102=0,"",RES_hhdet_in_tes!U102/RES_hhdet_in_fec!U102)</f>
        <v>0.59946574932000352</v>
      </c>
      <c r="V102" s="111">
        <f>IF(RES_hhdet_in_tes!V102=0,"",RES_hhdet_in_tes!V102/RES_hhdet_in_fec!V102)</f>
        <v>0.60373895540923694</v>
      </c>
      <c r="W102" s="111">
        <f>IF(RES_hhdet_in_tes!W102=0,"",RES_hhdet_in_tes!W102/RES_hhdet_in_fec!W102)</f>
        <v>0.60769562771408081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0.74327175320630778</v>
      </c>
      <c r="D103" s="45">
        <f>IF(RES_hhdet_in_tes!D103=0,"",RES_hhdet_in_tes!D103/RES_hhdet_in_fec!D103)</f>
        <v>0.74477494811569545</v>
      </c>
      <c r="E103" s="45">
        <f>IF(RES_hhdet_in_tes!E103=0,"",RES_hhdet_in_tes!E103/RES_hhdet_in_fec!E103)</f>
        <v>0.74633372752936311</v>
      </c>
      <c r="F103" s="45">
        <f>IF(RES_hhdet_in_tes!F103=0,"",RES_hhdet_in_tes!F103/RES_hhdet_in_fec!F103)</f>
        <v>0.74790008664815988</v>
      </c>
      <c r="G103" s="45">
        <f>IF(RES_hhdet_in_tes!G103=0,"",RES_hhdet_in_tes!G103/RES_hhdet_in_fec!G103)</f>
        <v>0.74951763582597108</v>
      </c>
      <c r="H103" s="45">
        <f>IF(RES_hhdet_in_tes!H103=0,"",RES_hhdet_in_tes!H103/RES_hhdet_in_fec!H103)</f>
        <v>0.75118103771067202</v>
      </c>
      <c r="I103" s="45">
        <f>IF(RES_hhdet_in_tes!I103=0,"",RES_hhdet_in_tes!I103/RES_hhdet_in_fec!I103)</f>
        <v>0.75290103789473484</v>
      </c>
      <c r="J103" s="45">
        <f>IF(RES_hhdet_in_tes!J103=0,"",RES_hhdet_in_tes!J103/RES_hhdet_in_fec!J103)</f>
        <v>0.75472165727766294</v>
      </c>
      <c r="K103" s="45">
        <f>IF(RES_hhdet_in_tes!K103=0,"",RES_hhdet_in_tes!K103/RES_hhdet_in_fec!K103)</f>
        <v>0.75668032520290751</v>
      </c>
      <c r="L103" s="45">
        <f>IF(RES_hhdet_in_tes!L103=0,"",RES_hhdet_in_tes!L103/RES_hhdet_in_fec!L103)</f>
        <v>0.75878705555436721</v>
      </c>
      <c r="M103" s="45">
        <f>IF(RES_hhdet_in_tes!M103=0,"",RES_hhdet_in_tes!M103/RES_hhdet_in_fec!M103)</f>
        <v>0.76165333018171988</v>
      </c>
      <c r="N103" s="45">
        <f>IF(RES_hhdet_in_tes!N103=0,"",RES_hhdet_in_tes!N103/RES_hhdet_in_fec!N103)</f>
        <v>0.76545253702303462</v>
      </c>
      <c r="O103" s="45">
        <f>IF(RES_hhdet_in_tes!O103=0,"",RES_hhdet_in_tes!O103/RES_hhdet_in_fec!O103)</f>
        <v>0.7706062652387542</v>
      </c>
      <c r="P103" s="45">
        <f>IF(RES_hhdet_in_tes!P103=0,"",RES_hhdet_in_tes!P103/RES_hhdet_in_fec!P103)</f>
        <v>0.77733593726102079</v>
      </c>
      <c r="Q103" s="45">
        <f>IF(RES_hhdet_in_tes!Q103=0,"",RES_hhdet_in_tes!Q103/RES_hhdet_in_fec!Q103)</f>
        <v>0.78600958788392339</v>
      </c>
      <c r="R103" s="45">
        <f>IF(RES_hhdet_in_tes!R103=0,"",RES_hhdet_in_tes!R103/RES_hhdet_in_fec!R103)</f>
        <v>0.79780875212448654</v>
      </c>
      <c r="S103" s="45">
        <f>IF(RES_hhdet_in_tes!S103=0,"",RES_hhdet_in_tes!S103/RES_hhdet_in_fec!S103)</f>
        <v>0.81253521269232931</v>
      </c>
      <c r="T103" s="45">
        <f>IF(RES_hhdet_in_tes!T103=0,"",RES_hhdet_in_tes!T103/RES_hhdet_in_fec!T103)</f>
        <v>0.8283685461820719</v>
      </c>
      <c r="U103" s="45">
        <f>IF(RES_hhdet_in_tes!U103=0,"",RES_hhdet_in_tes!U103/RES_hhdet_in_fec!U103)</f>
        <v>0.84348832918837902</v>
      </c>
      <c r="V103" s="45">
        <f>IF(RES_hhdet_in_tes!V103=0,"",RES_hhdet_in_tes!V103/RES_hhdet_in_fec!V103)</f>
        <v>0.85607413830589585</v>
      </c>
      <c r="W103" s="45">
        <f>IF(RES_hhdet_in_tes!W103=0,"",RES_hhdet_in_tes!W103/RES_hhdet_in_fec!W103)</f>
        <v>0.86548651750410599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0.71935934815276203</v>
      </c>
      <c r="D124" s="119">
        <f>IF(RES_hhdet_in_tes!D124=0,"",RES_hhdet_in_tes!D124/RES_hhdet_in_fec!D124)</f>
        <v>0.7259046740257008</v>
      </c>
      <c r="E124" s="119">
        <f>IF(RES_hhdet_in_tes!E124=0,"",RES_hhdet_in_tes!E124/RES_hhdet_in_fec!E124)</f>
        <v>0.73270492416893207</v>
      </c>
      <c r="F124" s="119">
        <f>IF(RES_hhdet_in_tes!F124=0,"",RES_hhdet_in_tes!F124/RES_hhdet_in_fec!F124)</f>
        <v>0.74030807796328324</v>
      </c>
      <c r="G124" s="119">
        <f>IF(RES_hhdet_in_tes!G124=0,"",RES_hhdet_in_tes!G124/RES_hhdet_in_fec!G124)</f>
        <v>0.74466278711620848</v>
      </c>
      <c r="H124" s="119">
        <f>IF(RES_hhdet_in_tes!H124=0,"",RES_hhdet_in_tes!H124/RES_hhdet_in_fec!H124)</f>
        <v>0.74916822940449534</v>
      </c>
      <c r="I124" s="119">
        <f>IF(RES_hhdet_in_tes!I124=0,"",RES_hhdet_in_tes!I124/RES_hhdet_in_fec!I124)</f>
        <v>0.75784709774167669</v>
      </c>
      <c r="J124" s="119">
        <f>IF(RES_hhdet_in_tes!J124=0,"",RES_hhdet_in_tes!J124/RES_hhdet_in_fec!J124)</f>
        <v>0.76349453399465783</v>
      </c>
      <c r="K124" s="119">
        <f>IF(RES_hhdet_in_tes!K124=0,"",RES_hhdet_in_tes!K124/RES_hhdet_in_fec!K124)</f>
        <v>0.76031213131212005</v>
      </c>
      <c r="L124" s="119">
        <f>IF(RES_hhdet_in_tes!L124=0,"",RES_hhdet_in_tes!L124/RES_hhdet_in_fec!L124)</f>
        <v>0.76540295615205489</v>
      </c>
      <c r="M124" s="119">
        <f>IF(RES_hhdet_in_tes!M124=0,"",RES_hhdet_in_tes!M124/RES_hhdet_in_fec!M124)</f>
        <v>0.76999637902102303</v>
      </c>
      <c r="N124" s="119">
        <f>IF(RES_hhdet_in_tes!N124=0,"",RES_hhdet_in_tes!N124/RES_hhdet_in_fec!N124)</f>
        <v>0.78857388306585796</v>
      </c>
      <c r="O124" s="119">
        <f>IF(RES_hhdet_in_tes!O124=0,"",RES_hhdet_in_tes!O124/RES_hhdet_in_fec!O124)</f>
        <v>0.80398572557084136</v>
      </c>
      <c r="P124" s="119">
        <f>IF(RES_hhdet_in_tes!P124=0,"",RES_hhdet_in_tes!P124/RES_hhdet_in_fec!P124)</f>
        <v>0.81926290411697389</v>
      </c>
      <c r="Q124" s="119">
        <f>IF(RES_hhdet_in_tes!Q124=0,"",RES_hhdet_in_tes!Q124/RES_hhdet_in_fec!Q124)</f>
        <v>0.83004640884279812</v>
      </c>
      <c r="R124" s="119">
        <f>IF(RES_hhdet_in_tes!R124=0,"",RES_hhdet_in_tes!R124/RES_hhdet_in_fec!R124)</f>
        <v>0.84308158380521847</v>
      </c>
      <c r="S124" s="119">
        <f>IF(RES_hhdet_in_tes!S124=0,"",RES_hhdet_in_tes!S124/RES_hhdet_in_fec!S124)</f>
        <v>0.85273895389998566</v>
      </c>
      <c r="T124" s="119">
        <f>IF(RES_hhdet_in_tes!T124=0,"",RES_hhdet_in_tes!T124/RES_hhdet_in_fec!T124)</f>
        <v>0.8618421724902926</v>
      </c>
      <c r="U124" s="119">
        <f>IF(RES_hhdet_in_tes!U124=0,"",RES_hhdet_in_tes!U124/RES_hhdet_in_fec!U124)</f>
        <v>0.876778650709088</v>
      </c>
      <c r="V124" s="119">
        <f>IF(RES_hhdet_in_tes!V124=0,"",RES_hhdet_in_tes!V124/RES_hhdet_in_fec!V124)</f>
        <v>0.89111364354189704</v>
      </c>
      <c r="W124" s="119">
        <f>IF(RES_hhdet_in_tes!W124=0,"",RES_hhdet_in_tes!W124/RES_hhdet_in_fec!W124)</f>
        <v>0.90459054467703737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0.73114552385692266</v>
      </c>
      <c r="D125" s="124">
        <f>IF(RES_hhdet_in_tes!D125=0,"",RES_hhdet_in_tes!D125/RES_hhdet_in_fec!D125)</f>
        <v>0.73564375368239554</v>
      </c>
      <c r="E125" s="124">
        <f>IF(RES_hhdet_in_tes!E125=0,"",RES_hhdet_in_tes!E125/RES_hhdet_in_fec!E125)</f>
        <v>0.74026513229561564</v>
      </c>
      <c r="F125" s="124">
        <f>IF(RES_hhdet_in_tes!F125=0,"",RES_hhdet_in_tes!F125/RES_hhdet_in_fec!F125)</f>
        <v>0.74490713420773902</v>
      </c>
      <c r="G125" s="124">
        <f>IF(RES_hhdet_in_tes!G125=0,"",RES_hhdet_in_tes!G125/RES_hhdet_in_fec!G125)</f>
        <v>0.74966178975155739</v>
      </c>
      <c r="H125" s="124">
        <f>IF(RES_hhdet_in_tes!H125=0,"",RES_hhdet_in_tes!H125/RES_hhdet_in_fec!H125)</f>
        <v>0.75452152731051803</v>
      </c>
      <c r="I125" s="124">
        <f>IF(RES_hhdet_in_tes!I125=0,"",RES_hhdet_in_tes!I125/RES_hhdet_in_fec!I125)</f>
        <v>0.75949854724810928</v>
      </c>
      <c r="J125" s="124">
        <f>IF(RES_hhdet_in_tes!J125=0,"",RES_hhdet_in_tes!J125/RES_hhdet_in_fec!J125)</f>
        <v>0.76470345744866819</v>
      </c>
      <c r="K125" s="124">
        <f>IF(RES_hhdet_in_tes!K125=0,"",RES_hhdet_in_tes!K125/RES_hhdet_in_fec!K125)</f>
        <v>0.7702090538666353</v>
      </c>
      <c r="L125" s="124">
        <f>IF(RES_hhdet_in_tes!L125=0,"",RES_hhdet_in_tes!L125/RES_hhdet_in_fec!L125)</f>
        <v>0.77603551020818451</v>
      </c>
      <c r="M125" s="124">
        <f>IF(RES_hhdet_in_tes!M125=0,"",RES_hhdet_in_tes!M125/RES_hhdet_in_fec!M125)</f>
        <v>0.78411541373362814</v>
      </c>
      <c r="N125" s="124">
        <f>IF(RES_hhdet_in_tes!N125=0,"",RES_hhdet_in_tes!N125/RES_hhdet_in_fec!N125)</f>
        <v>0.79504891500716224</v>
      </c>
      <c r="O125" s="124">
        <f>IF(RES_hhdet_in_tes!O125=0,"",RES_hhdet_in_tes!O125/RES_hhdet_in_fec!O125)</f>
        <v>0.80936827643523968</v>
      </c>
      <c r="P125" s="124">
        <f>IF(RES_hhdet_in_tes!P125=0,"",RES_hhdet_in_tes!P125/RES_hhdet_in_fec!P125)</f>
        <v>0.82605498614136363</v>
      </c>
      <c r="Q125" s="124">
        <f>IF(RES_hhdet_in_tes!Q125=0,"",RES_hhdet_in_tes!Q125/RES_hhdet_in_fec!Q125)</f>
        <v>0.84179692721977906</v>
      </c>
      <c r="R125" s="124">
        <f>IF(RES_hhdet_in_tes!R125=0,"",RES_hhdet_in_tes!R125/RES_hhdet_in_fec!R125)</f>
        <v>0.85385745500011545</v>
      </c>
      <c r="S125" s="124">
        <f>IF(RES_hhdet_in_tes!S125=0,"",RES_hhdet_in_tes!S125/RES_hhdet_in_fec!S125)</f>
        <v>0.86559186323298409</v>
      </c>
      <c r="T125" s="124">
        <f>IF(RES_hhdet_in_tes!T125=0,"",RES_hhdet_in_tes!T125/RES_hhdet_in_fec!T125)</f>
        <v>0.87692425433337329</v>
      </c>
      <c r="U125" s="124">
        <f>IF(RES_hhdet_in_tes!U125=0,"",RES_hhdet_in_tes!U125/RES_hhdet_in_fec!U125)</f>
        <v>0.88777101921070822</v>
      </c>
      <c r="V125" s="124">
        <f>IF(RES_hhdet_in_tes!V125=0,"",RES_hhdet_in_tes!V125/RES_hhdet_in_fec!V125)</f>
        <v>0.89805031551072478</v>
      </c>
      <c r="W125" s="124">
        <f>IF(RES_hhdet_in_tes!W125=0,"",RES_hhdet_in_tes!W125/RES_hhdet_in_fec!W125)</f>
        <v>0.90751989087383977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0.73025666840329595</v>
      </c>
      <c r="D126" s="111">
        <f>IF(RES_hhdet_in_tes!D126=0,"",RES_hhdet_in_tes!D126/RES_hhdet_in_fec!D126)</f>
        <v>0.73478265718796532</v>
      </c>
      <c r="E126" s="111">
        <f>IF(RES_hhdet_in_tes!E126=0,"",RES_hhdet_in_tes!E126/RES_hhdet_in_fec!E126)</f>
        <v>0.73943083586190361</v>
      </c>
      <c r="F126" s="111">
        <f>IF(RES_hhdet_in_tes!F126=0,"",RES_hhdet_in_tes!F126/RES_hhdet_in_fec!F126)</f>
        <v>0.74409567679346955</v>
      </c>
      <c r="G126" s="111">
        <f>IF(RES_hhdet_in_tes!G126=0,"",RES_hhdet_in_tes!G126/RES_hhdet_in_fec!G126)</f>
        <v>0.74887304742596017</v>
      </c>
      <c r="H126" s="111">
        <f>IF(RES_hhdet_in_tes!H126=0,"",RES_hhdet_in_tes!H126/RES_hhdet_in_fec!H126)</f>
        <v>0.75375121480477736</v>
      </c>
      <c r="I126" s="111">
        <f>IF(RES_hhdet_in_tes!I126=0,"",RES_hhdet_in_tes!I126/RES_hhdet_in_fec!I126)</f>
        <v>0.75875380067075038</v>
      </c>
      <c r="J126" s="111">
        <f>IF(RES_hhdet_in_tes!J126=0,"",RES_hhdet_in_tes!J126/RES_hhdet_in_fec!J126)</f>
        <v>0.76397757495833496</v>
      </c>
      <c r="K126" s="111">
        <f>IF(RES_hhdet_in_tes!K126=0,"",RES_hhdet_in_tes!K126/RES_hhdet_in_fec!K126)</f>
        <v>0.76950481756533629</v>
      </c>
      <c r="L126" s="111">
        <f>IF(RES_hhdet_in_tes!L126=0,"",RES_hhdet_in_tes!L126/RES_hhdet_in_fec!L126)</f>
        <v>0.77535754173772253</v>
      </c>
      <c r="M126" s="111">
        <f>IF(RES_hhdet_in_tes!M126=0,"",RES_hhdet_in_tes!M126/RES_hhdet_in_fec!M126)</f>
        <v>0.78346136901424779</v>
      </c>
      <c r="N126" s="111">
        <f>IF(RES_hhdet_in_tes!N126=0,"",RES_hhdet_in_tes!N126/RES_hhdet_in_fec!N126)</f>
        <v>0.79442513261695902</v>
      </c>
      <c r="O126" s="111">
        <f>IF(RES_hhdet_in_tes!O126=0,"",RES_hhdet_in_tes!O126/RES_hhdet_in_fec!O126)</f>
        <v>0.80878254884695555</v>
      </c>
      <c r="P126" s="111">
        <f>IF(RES_hhdet_in_tes!P126=0,"",RES_hhdet_in_tes!P126/RES_hhdet_in_fec!P126)</f>
        <v>0.82551818331083149</v>
      </c>
      <c r="Q126" s="111">
        <f>IF(RES_hhdet_in_tes!Q126=0,"",RES_hhdet_in_tes!Q126/RES_hhdet_in_fec!Q126)</f>
        <v>0.84130787044332644</v>
      </c>
      <c r="R126" s="111">
        <f>IF(RES_hhdet_in_tes!R126=0,"",RES_hhdet_in_tes!R126/RES_hhdet_in_fec!R126)</f>
        <v>0.853406980698453</v>
      </c>
      <c r="S126" s="111">
        <f>IF(RES_hhdet_in_tes!S126=0,"",RES_hhdet_in_tes!S126/RES_hhdet_in_fec!S126)</f>
        <v>0.86517739238894209</v>
      </c>
      <c r="T126" s="111">
        <f>IF(RES_hhdet_in_tes!T126=0,"",RES_hhdet_in_tes!T126/RES_hhdet_in_fec!T126)</f>
        <v>0.87654046067074232</v>
      </c>
      <c r="U126" s="111">
        <f>IF(RES_hhdet_in_tes!U126=0,"",RES_hhdet_in_tes!U126/RES_hhdet_in_fec!U126)</f>
        <v>0.88741754069983947</v>
      </c>
      <c r="V126" s="111">
        <f>IF(RES_hhdet_in_tes!V126=0,"",RES_hhdet_in_tes!V126/RES_hhdet_in_fec!V126)</f>
        <v>0.89772998763220435</v>
      </c>
      <c r="W126" s="111">
        <f>IF(RES_hhdet_in_tes!W126=0,"",RES_hhdet_in_tes!W126/RES_hhdet_in_fec!W126)</f>
        <v>0.90722973893116288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>
        <f>IF(RES_hhdet_in_tes!D128=0,"",RES_hhdet_in_tes!D128/RES_hhdet_in_fec!D128)</f>
        <v>2.7439731708368815</v>
      </c>
      <c r="E128" s="124">
        <f>IF(RES_hhdet_in_tes!E128=0,"",RES_hhdet_in_tes!E128/RES_hhdet_in_fec!E128)</f>
        <v>2.8415814517141409</v>
      </c>
      <c r="F128" s="124">
        <f>IF(RES_hhdet_in_tes!F128=0,"",RES_hhdet_in_tes!F128/RES_hhdet_in_fec!F128)</f>
        <v>2.9392945610814762</v>
      </c>
      <c r="G128" s="124">
        <f>IF(RES_hhdet_in_tes!G128=0,"",RES_hhdet_in_tes!G128/RES_hhdet_in_fec!G128)</f>
        <v>3.0379361867989827</v>
      </c>
      <c r="H128" s="124">
        <f>IF(RES_hhdet_in_tes!H128=0,"",RES_hhdet_in_tes!H128/RES_hhdet_in_fec!H128)</f>
        <v>3.137400167004206</v>
      </c>
      <c r="I128" s="124">
        <f>IF(RES_hhdet_in_tes!I128=0,"",RES_hhdet_in_tes!I128/RES_hhdet_in_fec!I128)</f>
        <v>3.2378838945046438</v>
      </c>
      <c r="J128" s="124">
        <f>IF(RES_hhdet_in_tes!J128=0,"",RES_hhdet_in_tes!J128/RES_hhdet_in_fec!J128)</f>
        <v>3.3402084340906342</v>
      </c>
      <c r="K128" s="124">
        <f>IF(RES_hhdet_in_tes!K128=0,"",RES_hhdet_in_tes!K128/RES_hhdet_in_fec!K128)</f>
        <v>3.4450641545719245</v>
      </c>
      <c r="L128" s="124">
        <f>IF(RES_hhdet_in_tes!L128=0,"",RES_hhdet_in_tes!L128/RES_hhdet_in_fec!L128)</f>
        <v>3.5526217455941831</v>
      </c>
      <c r="M128" s="124">
        <f>IF(RES_hhdet_in_tes!M128=0,"",RES_hhdet_in_tes!M128/RES_hhdet_in_fec!M128)</f>
        <v>3.6810891530458396</v>
      </c>
      <c r="N128" s="124">
        <f>IF(RES_hhdet_in_tes!N128=0,"",RES_hhdet_in_tes!N128/RES_hhdet_in_fec!N128)</f>
        <v>3.8364251100740256</v>
      </c>
      <c r="O128" s="124">
        <f>IF(RES_hhdet_in_tes!O128=0,"",RES_hhdet_in_tes!O128/RES_hhdet_in_fec!O128)</f>
        <v>4.0219238892567208</v>
      </c>
      <c r="P128" s="124">
        <f>IF(RES_hhdet_in_tes!P128=0,"",RES_hhdet_in_tes!P128/RES_hhdet_in_fec!P128)</f>
        <v>4.2230933209181849</v>
      </c>
      <c r="Q128" s="124">
        <f>IF(RES_hhdet_in_tes!Q128=0,"",RES_hhdet_in_tes!Q128/RES_hhdet_in_fec!Q128)</f>
        <v>4.3959750285258776</v>
      </c>
      <c r="R128" s="124">
        <f>IF(RES_hhdet_in_tes!R128=0,"",RES_hhdet_in_tes!R128/RES_hhdet_in_fec!R128)</f>
        <v>4.5044337882722605</v>
      </c>
      <c r="S128" s="124">
        <f>IF(RES_hhdet_in_tes!S128=0,"",RES_hhdet_in_tes!S128/RES_hhdet_in_fec!S128)</f>
        <v>4.5907616357700363</v>
      </c>
      <c r="T128" s="124">
        <f>IF(RES_hhdet_in_tes!T128=0,"",RES_hhdet_in_tes!T128/RES_hhdet_in_fec!T128)</f>
        <v>4.6628918386094762</v>
      </c>
      <c r="U128" s="124">
        <f>IF(RES_hhdet_in_tes!U128=0,"",RES_hhdet_in_tes!U128/RES_hhdet_in_fec!U128)</f>
        <v>4.7285571346165263</v>
      </c>
      <c r="V128" s="124">
        <f>IF(RES_hhdet_in_tes!V128=0,"",RES_hhdet_in_tes!V128/RES_hhdet_in_fec!V128)</f>
        <v>4.7955100871905589</v>
      </c>
      <c r="W128" s="124">
        <f>IF(RES_hhdet_in_tes!W128=0,"",RES_hhdet_in_tes!W128/RES_hhdet_in_fec!W128)</f>
        <v>4.8610579629971289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>
        <f>IF(RES_hhdet_in_tes!D129=0,"",RES_hhdet_in_tes!D129/RES_hhdet_in_fec!D129)</f>
        <v>2.7439731708368815</v>
      </c>
      <c r="E129" s="111">
        <f>IF(RES_hhdet_in_tes!E129=0,"",RES_hhdet_in_tes!E129/RES_hhdet_in_fec!E129)</f>
        <v>2.8415814517141409</v>
      </c>
      <c r="F129" s="111">
        <f>IF(RES_hhdet_in_tes!F129=0,"",RES_hhdet_in_tes!F129/RES_hhdet_in_fec!F129)</f>
        <v>2.9392945610814762</v>
      </c>
      <c r="G129" s="111">
        <f>IF(RES_hhdet_in_tes!G129=0,"",RES_hhdet_in_tes!G129/RES_hhdet_in_fec!G129)</f>
        <v>3.0379361867989827</v>
      </c>
      <c r="H129" s="111">
        <f>IF(RES_hhdet_in_tes!H129=0,"",RES_hhdet_in_tes!H129/RES_hhdet_in_fec!H129)</f>
        <v>3.137400167004206</v>
      </c>
      <c r="I129" s="111">
        <f>IF(RES_hhdet_in_tes!I129=0,"",RES_hhdet_in_tes!I129/RES_hhdet_in_fec!I129)</f>
        <v>3.2378838945046438</v>
      </c>
      <c r="J129" s="111">
        <f>IF(RES_hhdet_in_tes!J129=0,"",RES_hhdet_in_tes!J129/RES_hhdet_in_fec!J129)</f>
        <v>3.3402084340906342</v>
      </c>
      <c r="K129" s="111">
        <f>IF(RES_hhdet_in_tes!K129=0,"",RES_hhdet_in_tes!K129/RES_hhdet_in_fec!K129)</f>
        <v>3.4450641545719245</v>
      </c>
      <c r="L129" s="111">
        <f>IF(RES_hhdet_in_tes!L129=0,"",RES_hhdet_in_tes!L129/RES_hhdet_in_fec!L129)</f>
        <v>3.5526217455941831</v>
      </c>
      <c r="M129" s="111">
        <f>IF(RES_hhdet_in_tes!M129=0,"",RES_hhdet_in_tes!M129/RES_hhdet_in_fec!M129)</f>
        <v>3.6810891530458396</v>
      </c>
      <c r="N129" s="111">
        <f>IF(RES_hhdet_in_tes!N129=0,"",RES_hhdet_in_tes!N129/RES_hhdet_in_fec!N129)</f>
        <v>3.8364251100740256</v>
      </c>
      <c r="O129" s="111">
        <f>IF(RES_hhdet_in_tes!O129=0,"",RES_hhdet_in_tes!O129/RES_hhdet_in_fec!O129)</f>
        <v>4.0219238892567208</v>
      </c>
      <c r="P129" s="111">
        <f>IF(RES_hhdet_in_tes!P129=0,"",RES_hhdet_in_tes!P129/RES_hhdet_in_fec!P129)</f>
        <v>4.2230933209181849</v>
      </c>
      <c r="Q129" s="111">
        <f>IF(RES_hhdet_in_tes!Q129=0,"",RES_hhdet_in_tes!Q129/RES_hhdet_in_fec!Q129)</f>
        <v>4.3959750285258776</v>
      </c>
      <c r="R129" s="111">
        <f>IF(RES_hhdet_in_tes!R129=0,"",RES_hhdet_in_tes!R129/RES_hhdet_in_fec!R129)</f>
        <v>4.5044337882722605</v>
      </c>
      <c r="S129" s="111">
        <f>IF(RES_hhdet_in_tes!S129=0,"",RES_hhdet_in_tes!S129/RES_hhdet_in_fec!S129)</f>
        <v>4.5907616357700363</v>
      </c>
      <c r="T129" s="111">
        <f>IF(RES_hhdet_in_tes!T129=0,"",RES_hhdet_in_tes!T129/RES_hhdet_in_fec!T129)</f>
        <v>4.6628918386094762</v>
      </c>
      <c r="U129" s="111">
        <f>IF(RES_hhdet_in_tes!U129=0,"",RES_hhdet_in_tes!U129/RES_hhdet_in_fec!U129)</f>
        <v>4.7285571346165263</v>
      </c>
      <c r="V129" s="111">
        <f>IF(RES_hhdet_in_tes!V129=0,"",RES_hhdet_in_tes!V129/RES_hhdet_in_fec!V129)</f>
        <v>4.7955100871905589</v>
      </c>
      <c r="W129" s="111">
        <f>IF(RES_hhdet_in_tes!W129=0,"",RES_hhdet_in_tes!W129/RES_hhdet_in_fec!W129)</f>
        <v>4.8610579629971289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0.76715871201613028</v>
      </c>
      <c r="D130" s="124">
        <f>IF(RES_hhdet_in_tes!D130=0,"",RES_hhdet_in_tes!D130/RES_hhdet_in_fec!D130)</f>
        <v>0.77765403962459478</v>
      </c>
      <c r="E130" s="124">
        <f>IF(RES_hhdet_in_tes!E130=0,"",RES_hhdet_in_tes!E130/RES_hhdet_in_fec!E130)</f>
        <v>0.78267906365801532</v>
      </c>
      <c r="F130" s="124">
        <f>IF(RES_hhdet_in_tes!F130=0,"",RES_hhdet_in_tes!F130/RES_hhdet_in_fec!F130)</f>
        <v>0.78283313756748096</v>
      </c>
      <c r="G130" s="124">
        <f>IF(RES_hhdet_in_tes!G130=0,"",RES_hhdet_in_tes!G130/RES_hhdet_in_fec!G130)</f>
        <v>0.78057012984873564</v>
      </c>
      <c r="H130" s="124">
        <f>IF(RES_hhdet_in_tes!H130=0,"",RES_hhdet_in_tes!H130/RES_hhdet_in_fec!H130)</f>
        <v>0.72101349502557421</v>
      </c>
      <c r="I130" s="124">
        <f>IF(RES_hhdet_in_tes!I130=0,"",RES_hhdet_in_tes!I130/RES_hhdet_in_fec!I130)</f>
        <v>0.75631873474353184</v>
      </c>
      <c r="J130" s="124">
        <f>IF(RES_hhdet_in_tes!J130=0,"",RES_hhdet_in_tes!J130/RES_hhdet_in_fec!J130)</f>
        <v>0.80950200309728604</v>
      </c>
      <c r="K130" s="124">
        <f>IF(RES_hhdet_in_tes!K130=0,"",RES_hhdet_in_tes!K130/RES_hhdet_in_fec!K130)</f>
        <v>0.81455984340970666</v>
      </c>
      <c r="L130" s="124">
        <f>IF(RES_hhdet_in_tes!L130=0,"",RES_hhdet_in_tes!L130/RES_hhdet_in_fec!L130)</f>
        <v>0.81991552369395437</v>
      </c>
      <c r="M130" s="124">
        <f>IF(RES_hhdet_in_tes!M130=0,"",RES_hhdet_in_tes!M130/RES_hhdet_in_fec!M130)</f>
        <v>0.78850874420911177</v>
      </c>
      <c r="N130" s="124">
        <f>IF(RES_hhdet_in_tes!N130=0,"",RES_hhdet_in_tes!N130/RES_hhdet_in_fec!N130)</f>
        <v>0.83323066628599785</v>
      </c>
      <c r="O130" s="124">
        <f>IF(RES_hhdet_in_tes!O130=0,"",RES_hhdet_in_tes!O130/RES_hhdet_in_fec!O130)</f>
        <v>0.85050190471979725</v>
      </c>
      <c r="P130" s="124">
        <f>IF(RES_hhdet_in_tes!P130=0,"",RES_hhdet_in_tes!P130/RES_hhdet_in_fec!P130)</f>
        <v>0.86000242378985703</v>
      </c>
      <c r="Q130" s="124">
        <f>IF(RES_hhdet_in_tes!Q130=0,"",RES_hhdet_in_tes!Q130/RES_hhdet_in_fec!Q130)</f>
        <v>0.86434700588222424</v>
      </c>
      <c r="R130" s="124">
        <f>IF(RES_hhdet_in_tes!R130=0,"",RES_hhdet_in_tes!R130/RES_hhdet_in_fec!R130)</f>
        <v>0.8868745769526245</v>
      </c>
      <c r="S130" s="124">
        <f>IF(RES_hhdet_in_tes!S130=0,"",RES_hhdet_in_tes!S130/RES_hhdet_in_fec!S130)</f>
        <v>0.8948703746258303</v>
      </c>
      <c r="T130" s="124">
        <f>IF(RES_hhdet_in_tes!T130=0,"",RES_hhdet_in_tes!T130/RES_hhdet_in_fec!T130)</f>
        <v>0.89018059425150253</v>
      </c>
      <c r="U130" s="124">
        <f>IF(RES_hhdet_in_tes!U130=0,"",RES_hhdet_in_tes!U130/RES_hhdet_in_fec!U130)</f>
        <v>0.90419378993480659</v>
      </c>
      <c r="V130" s="124">
        <f>IF(RES_hhdet_in_tes!V130=0,"",RES_hhdet_in_tes!V130/RES_hhdet_in_fec!V130)</f>
        <v>0.89855257246044973</v>
      </c>
      <c r="W130" s="124">
        <f>IF(RES_hhdet_in_tes!W130=0,"",RES_hhdet_in_tes!W130/RES_hhdet_in_fec!W130)</f>
        <v>0.94058844552437315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0.77864485195118027</v>
      </c>
      <c r="D131" s="111">
        <f>IF(RES_hhdet_in_tes!D131=0,"",RES_hhdet_in_tes!D131/RES_hhdet_in_fec!D131)</f>
        <v>0.78278647014244018</v>
      </c>
      <c r="E131" s="111">
        <f>IF(RES_hhdet_in_tes!E131=0,"",RES_hhdet_in_tes!E131/RES_hhdet_in_fec!E131)</f>
        <v>0.78703990121973677</v>
      </c>
      <c r="F131" s="111">
        <f>IF(RES_hhdet_in_tes!F131=0,"",RES_hhdet_in_tes!F131/RES_hhdet_in_fec!F131)</f>
        <v>0.79130857950876576</v>
      </c>
      <c r="G131" s="111">
        <f>IF(RES_hhdet_in_tes!G131=0,"",RES_hhdet_in_tes!G131/RES_hhdet_in_fec!G131)</f>
        <v>0.795680230889108</v>
      </c>
      <c r="H131" s="111">
        <f>IF(RES_hhdet_in_tes!H131=0,"",RES_hhdet_in_tes!H131/RES_hhdet_in_fec!H131)</f>
        <v>0.80014411882991643</v>
      </c>
      <c r="I131" s="111">
        <f>IF(RES_hhdet_in_tes!I131=0,"",RES_hhdet_in_tes!I131/RES_hhdet_in_fec!I131)</f>
        <v>0.80472185899048276</v>
      </c>
      <c r="J131" s="111">
        <f>IF(RES_hhdet_in_tes!J131=0,"",RES_hhdet_in_tes!J131/RES_hhdet_in_fec!J131)</f>
        <v>0.80950200309728604</v>
      </c>
      <c r="K131" s="111">
        <f>IF(RES_hhdet_in_tes!K131=0,"",RES_hhdet_in_tes!K131/RES_hhdet_in_fec!K131)</f>
        <v>0.81455984340970666</v>
      </c>
      <c r="L131" s="111">
        <f>IF(RES_hhdet_in_tes!L131=0,"",RES_hhdet_in_tes!L131/RES_hhdet_in_fec!L131)</f>
        <v>0.81991552369395437</v>
      </c>
      <c r="M131" s="111">
        <f>IF(RES_hhdet_in_tes!M131=0,"",RES_hhdet_in_tes!M131/RES_hhdet_in_fec!M131)</f>
        <v>0.82733113165590333</v>
      </c>
      <c r="N131" s="111">
        <f>IF(RES_hhdet_in_tes!N131=0,"",RES_hhdet_in_tes!N131/RES_hhdet_in_fec!N131)</f>
        <v>0.83736379522225313</v>
      </c>
      <c r="O131" s="111">
        <f>IF(RES_hhdet_in_tes!O131=0,"",RES_hhdet_in_tes!O131/RES_hhdet_in_fec!O131)</f>
        <v>0.85050190471979725</v>
      </c>
      <c r="P131" s="111">
        <f>IF(RES_hhdet_in_tes!P131=0,"",RES_hhdet_in_tes!P131/RES_hhdet_in_fec!P131)</f>
        <v>0.86581626174441972</v>
      </c>
      <c r="Q131" s="111">
        <f>IF(RES_hhdet_in_tes!Q131=0,"",RES_hhdet_in_tes!Q131/RES_hhdet_in_fec!Q131)</f>
        <v>0.88026500622291959</v>
      </c>
      <c r="R131" s="111">
        <f>IF(RES_hhdet_in_tes!R131=0,"",RES_hhdet_in_tes!R131/RES_hhdet_in_fec!R131)</f>
        <v>0.89133659687741373</v>
      </c>
      <c r="S131" s="111">
        <f>IF(RES_hhdet_in_tes!S131=0,"",RES_hhdet_in_tes!S131/RES_hhdet_in_fec!S131)</f>
        <v>0.90210740376519705</v>
      </c>
      <c r="T131" s="111">
        <f>IF(RES_hhdet_in_tes!T131=0,"",RES_hhdet_in_tes!T131/RES_hhdet_in_fec!T131)</f>
        <v>0.91250546097290386</v>
      </c>
      <c r="U131" s="111">
        <f>IF(RES_hhdet_in_tes!U131=0,"",RES_hhdet_in_tes!U131/RES_hhdet_in_fec!U131)</f>
        <v>0.92245880258720225</v>
      </c>
      <c r="V131" s="111">
        <f>IF(RES_hhdet_in_tes!V131=0,"",RES_hhdet_in_tes!V131/RES_hhdet_in_fec!V131)</f>
        <v>0.93189546269474699</v>
      </c>
      <c r="W131" s="111">
        <f>IF(RES_hhdet_in_tes!W131=0,"",RES_hhdet_in_tes!W131/RES_hhdet_in_fec!W131)</f>
        <v>0.94058844552437315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0.60626751993875017</v>
      </c>
      <c r="D135" s="112">
        <f>IF(RES_hhdet_in_tes!D135=0,"",RES_hhdet_in_tes!D135/RES_hhdet_in_fec!D135)</f>
        <v>0.60815258863468502</v>
      </c>
      <c r="E135" s="112">
        <f>IF(RES_hhdet_in_tes!E135=0,"",RES_hhdet_in_tes!E135/RES_hhdet_in_fec!E135)</f>
        <v>0.61018264577242698</v>
      </c>
      <c r="F135" s="112">
        <f>IF(RES_hhdet_in_tes!F135=0,"",RES_hhdet_in_tes!F135/RES_hhdet_in_fec!F135)</f>
        <v>0.61223220346327811</v>
      </c>
      <c r="G135" s="112">
        <f>IF(RES_hhdet_in_tes!G135=0,"",RES_hhdet_in_tes!G135/RES_hhdet_in_fec!G135)</f>
        <v>0.61441644916635907</v>
      </c>
      <c r="H135" s="112">
        <f>IF(RES_hhdet_in_tes!H135=0,"",RES_hhdet_in_tes!H135/RES_hhdet_in_fec!H135)</f>
        <v>0.61672247191619545</v>
      </c>
      <c r="I135" s="112">
        <f>IF(RES_hhdet_in_tes!I135=0,"",RES_hhdet_in_tes!I135/RES_hhdet_in_fec!I135)</f>
        <v>0.61918027159022559</v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0.63492179009871064</v>
      </c>
      <c r="N135" s="112">
        <f>IF(RES_hhdet_in_tes!N135=0,"",RES_hhdet_in_tes!N135/RES_hhdet_in_fec!N135)</f>
        <v>0.64523195340365469</v>
      </c>
      <c r="O135" s="112" t="str">
        <f>IF(RES_hhdet_in_tes!O135=0,"",RES_hhdet_in_tes!O135/RES_hhdet_in_fec!O135)</f>
        <v/>
      </c>
      <c r="P135" s="112">
        <f>IF(RES_hhdet_in_tes!P135=0,"",RES_hhdet_in_tes!P135/RES_hhdet_in_fec!P135)</f>
        <v>0.6811613075878874</v>
      </c>
      <c r="Q135" s="112">
        <f>IF(RES_hhdet_in_tes!Q135=0,"",RES_hhdet_in_tes!Q135/RES_hhdet_in_fec!Q135)</f>
        <v>0.70109404429097566</v>
      </c>
      <c r="R135" s="112">
        <f>IF(RES_hhdet_in_tes!R135=0,"",RES_hhdet_in_tes!R135/RES_hhdet_in_fec!R135)</f>
        <v>0.71538293974298994</v>
      </c>
      <c r="S135" s="112">
        <f>IF(RES_hhdet_in_tes!S135=0,"",RES_hhdet_in_tes!S135/RES_hhdet_in_fec!S135)</f>
        <v>0.72953096838538967</v>
      </c>
      <c r="T135" s="112">
        <f>IF(RES_hhdet_in_tes!T135=0,"",RES_hhdet_in_tes!T135/RES_hhdet_in_fec!T135)</f>
        <v>0.74324147233851812</v>
      </c>
      <c r="U135" s="112">
        <f>IF(RES_hhdet_in_tes!U135=0,"",RES_hhdet_in_tes!U135/RES_hhdet_in_fec!U135)</f>
        <v>0.75612073158267434</v>
      </c>
      <c r="V135" s="112">
        <f>IF(RES_hhdet_in_tes!V135=0,"",RES_hhdet_in_tes!V135/RES_hhdet_in_fec!V135)</f>
        <v>0.76756470077685179</v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0.58525005587635237</v>
      </c>
      <c r="D139" s="124">
        <f>IF(RES_hhdet_in_tes!D139=0,"",RES_hhdet_in_tes!D139/RES_hhdet_in_fec!D139)</f>
        <v>0.59378578152608374</v>
      </c>
      <c r="E139" s="124">
        <f>IF(RES_hhdet_in_tes!E139=0,"",RES_hhdet_in_tes!E139/RES_hhdet_in_fec!E139)</f>
        <v>0.61820330300873816</v>
      </c>
      <c r="F139" s="124">
        <f>IF(RES_hhdet_in_tes!F139=0,"",RES_hhdet_in_tes!F139/RES_hhdet_in_fec!F139)</f>
        <v>0.66072105582372875</v>
      </c>
      <c r="G139" s="124">
        <f>IF(RES_hhdet_in_tes!G139=0,"",RES_hhdet_in_tes!G139/RES_hhdet_in_fec!G139)</f>
        <v>0.64761428570212587</v>
      </c>
      <c r="H139" s="124">
        <f>IF(RES_hhdet_in_tes!H139=0,"",RES_hhdet_in_tes!H139/RES_hhdet_in_fec!H139)</f>
        <v>0.69602170793051532</v>
      </c>
      <c r="I139" s="124">
        <f>IF(RES_hhdet_in_tes!I139=0,"",RES_hhdet_in_tes!I139/RES_hhdet_in_fec!I139)</f>
        <v>0.73633973127326913</v>
      </c>
      <c r="J139" s="124">
        <f>IF(RES_hhdet_in_tes!J139=0,"",RES_hhdet_in_tes!J139/RES_hhdet_in_fec!J139)</f>
        <v>0.71583444205153923</v>
      </c>
      <c r="K139" s="124">
        <f>IF(RES_hhdet_in_tes!K139=0,"",RES_hhdet_in_tes!K139/RES_hhdet_in_fec!K139)</f>
        <v>0.61164337704449923</v>
      </c>
      <c r="L139" s="124">
        <f>IF(RES_hhdet_in_tes!L139=0,"",RES_hhdet_in_tes!L139/RES_hhdet_in_fec!L139)</f>
        <v>0.60524540159985507</v>
      </c>
      <c r="M139" s="124">
        <f>IF(RES_hhdet_in_tes!M139=0,"",RES_hhdet_in_tes!M139/RES_hhdet_in_fec!M139)</f>
        <v>0.62329512017913924</v>
      </c>
      <c r="N139" s="124">
        <f>IF(RES_hhdet_in_tes!N139=0,"",RES_hhdet_in_tes!N139/RES_hhdet_in_fec!N139)</f>
        <v>0.66664152215037797</v>
      </c>
      <c r="O139" s="124">
        <f>IF(RES_hhdet_in_tes!O139=0,"",RES_hhdet_in_tes!O139/RES_hhdet_in_fec!O139)</f>
        <v>0.68432499859863394</v>
      </c>
      <c r="P139" s="124">
        <f>IF(RES_hhdet_in_tes!P139=0,"",RES_hhdet_in_tes!P139/RES_hhdet_in_fec!P139)</f>
        <v>0.68512236660987436</v>
      </c>
      <c r="Q139" s="124">
        <f>IF(RES_hhdet_in_tes!Q139=0,"",RES_hhdet_in_tes!Q139/RES_hhdet_in_fec!Q139)</f>
        <v>0.62228807981597656</v>
      </c>
      <c r="R139" s="124">
        <f>IF(RES_hhdet_in_tes!R139=0,"",RES_hhdet_in_tes!R139/RES_hhdet_in_fec!R139)</f>
        <v>0.63669870791207772</v>
      </c>
      <c r="S139" s="124">
        <f>IF(RES_hhdet_in_tes!S139=0,"",RES_hhdet_in_tes!S139/RES_hhdet_in_fec!S139)</f>
        <v>0.6202651394748665</v>
      </c>
      <c r="T139" s="124">
        <f>IF(RES_hhdet_in_tes!T139=0,"",RES_hhdet_in_tes!T139/RES_hhdet_in_fec!T139)</f>
        <v>0.65195699541646035</v>
      </c>
      <c r="U139" s="124">
        <f>IF(RES_hhdet_in_tes!U139=0,"",RES_hhdet_in_tes!U139/RES_hhdet_in_fec!U139)</f>
        <v>0.72551538188504983</v>
      </c>
      <c r="V139" s="124">
        <f>IF(RES_hhdet_in_tes!V139=0,"",RES_hhdet_in_tes!V139/RES_hhdet_in_fec!V139)</f>
        <v>0.80213267025653823</v>
      </c>
      <c r="W139" s="124">
        <f>IF(RES_hhdet_in_tes!W139=0,"",RES_hhdet_in_tes!W139/RES_hhdet_in_fec!W139)</f>
        <v>0.81617931036124025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0.57710115725905897</v>
      </c>
      <c r="D140" s="111">
        <f>IF(RES_hhdet_in_tes!D140=0,"",RES_hhdet_in_tes!D140/RES_hhdet_in_fec!D140)</f>
        <v>0.57790794429429182</v>
      </c>
      <c r="E140" s="111">
        <f>IF(RES_hhdet_in_tes!E140=0,"",RES_hhdet_in_tes!E140/RES_hhdet_in_fec!E140)</f>
        <v>0.57870335317360611</v>
      </c>
      <c r="F140" s="111">
        <f>IF(RES_hhdet_in_tes!F140=0,"",RES_hhdet_in_tes!F140/RES_hhdet_in_fec!F140)</f>
        <v>0.57949721048620417</v>
      </c>
      <c r="G140" s="111">
        <f>IF(RES_hhdet_in_tes!G140=0,"",RES_hhdet_in_tes!G140/RES_hhdet_in_fec!G140)</f>
        <v>0.58028058918645364</v>
      </c>
      <c r="H140" s="111">
        <f>IF(RES_hhdet_in_tes!H140=0,"",RES_hhdet_in_tes!H140/RES_hhdet_in_fec!H140)</f>
        <v>0.58105458183109249</v>
      </c>
      <c r="I140" s="111">
        <f>IF(RES_hhdet_in_tes!I140=0,"",RES_hhdet_in_tes!I140/RES_hhdet_in_fec!I140)</f>
        <v>0.58181698879581589</v>
      </c>
      <c r="J140" s="111">
        <f>IF(RES_hhdet_in_tes!J140=0,"",RES_hhdet_in_tes!J140/RES_hhdet_in_fec!J140)</f>
        <v>0.58255879899624519</v>
      </c>
      <c r="K140" s="111">
        <f>IF(RES_hhdet_in_tes!K140=0,"",RES_hhdet_in_tes!K140/RES_hhdet_in_fec!K140)</f>
        <v>0.58327235064046135</v>
      </c>
      <c r="L140" s="111">
        <f>IF(RES_hhdet_in_tes!L140=0,"",RES_hhdet_in_tes!L140/RES_hhdet_in_fec!L140)</f>
        <v>0.58395559388500784</v>
      </c>
      <c r="M140" s="111">
        <f>IF(RES_hhdet_in_tes!M140=0,"",RES_hhdet_in_tes!M140/RES_hhdet_in_fec!M140)</f>
        <v>0.5843232692101662</v>
      </c>
      <c r="N140" s="111">
        <f>IF(RES_hhdet_in_tes!N140=0,"",RES_hhdet_in_tes!N140/RES_hhdet_in_fec!N140)</f>
        <v>0.5843232692101662</v>
      </c>
      <c r="O140" s="111">
        <f>IF(RES_hhdet_in_tes!O140=0,"",RES_hhdet_in_tes!O140/RES_hhdet_in_fec!O140)</f>
        <v>0.5843232692101662</v>
      </c>
      <c r="P140" s="111">
        <f>IF(RES_hhdet_in_tes!P140=0,"",RES_hhdet_in_tes!P140/RES_hhdet_in_fec!P140)</f>
        <v>0.5843232692101662</v>
      </c>
      <c r="Q140" s="111">
        <f>IF(RES_hhdet_in_tes!Q140=0,"",RES_hhdet_in_tes!Q140/RES_hhdet_in_fec!Q140)</f>
        <v>0.5843232692101662</v>
      </c>
      <c r="R140" s="111">
        <f>IF(RES_hhdet_in_tes!R140=0,"",RES_hhdet_in_tes!R140/RES_hhdet_in_fec!R140)</f>
        <v>0.5866461310523019</v>
      </c>
      <c r="S140" s="111">
        <f>IF(RES_hhdet_in_tes!S140=0,"",RES_hhdet_in_tes!S140/RES_hhdet_in_fec!S140)</f>
        <v>0.59044453646495587</v>
      </c>
      <c r="T140" s="111">
        <f>IF(RES_hhdet_in_tes!T140=0,"",RES_hhdet_in_tes!T140/RES_hhdet_in_fec!T140)</f>
        <v>0.5948760094463823</v>
      </c>
      <c r="U140" s="111">
        <f>IF(RES_hhdet_in_tes!U140=0,"",RES_hhdet_in_tes!U140/RES_hhdet_in_fec!U140)</f>
        <v>0.59946574932000352</v>
      </c>
      <c r="V140" s="111">
        <f>IF(RES_hhdet_in_tes!V140=0,"",RES_hhdet_in_tes!V140/RES_hhdet_in_fec!V140)</f>
        <v>0.60373895540923694</v>
      </c>
      <c r="W140" s="111">
        <f>IF(RES_hhdet_in_tes!W140=0,"",RES_hhdet_in_tes!W140/RES_hhdet_in_fec!W140)</f>
        <v>0.60769562771408081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0.74327175320630778</v>
      </c>
      <c r="D141" s="45">
        <f>IF(RES_hhdet_in_tes!D141=0,"",RES_hhdet_in_tes!D141/RES_hhdet_in_fec!D141)</f>
        <v>0.74477494811569556</v>
      </c>
      <c r="E141" s="45">
        <f>IF(RES_hhdet_in_tes!E141=0,"",RES_hhdet_in_tes!E141/RES_hhdet_in_fec!E141)</f>
        <v>0.74633372752936322</v>
      </c>
      <c r="F141" s="45">
        <f>IF(RES_hhdet_in_tes!F141=0,"",RES_hhdet_in_tes!F141/RES_hhdet_in_fec!F141)</f>
        <v>0.74790008664815988</v>
      </c>
      <c r="G141" s="45">
        <f>IF(RES_hhdet_in_tes!G141=0,"",RES_hhdet_in_tes!G141/RES_hhdet_in_fec!G141)</f>
        <v>0.74951763582597108</v>
      </c>
      <c r="H141" s="45">
        <f>IF(RES_hhdet_in_tes!H141=0,"",RES_hhdet_in_tes!H141/RES_hhdet_in_fec!H141)</f>
        <v>0.75118103771067213</v>
      </c>
      <c r="I141" s="45">
        <f>IF(RES_hhdet_in_tes!I141=0,"",RES_hhdet_in_tes!I141/RES_hhdet_in_fec!I141)</f>
        <v>0.75290103789473484</v>
      </c>
      <c r="J141" s="45">
        <f>IF(RES_hhdet_in_tes!J141=0,"",RES_hhdet_in_tes!J141/RES_hhdet_in_fec!J141)</f>
        <v>0.75472165727766294</v>
      </c>
      <c r="K141" s="45">
        <f>IF(RES_hhdet_in_tes!K141=0,"",RES_hhdet_in_tes!K141/RES_hhdet_in_fec!K141)</f>
        <v>0.75668032520290751</v>
      </c>
      <c r="L141" s="45">
        <f>IF(RES_hhdet_in_tes!L141=0,"",RES_hhdet_in_tes!L141/RES_hhdet_in_fec!L141)</f>
        <v>0.75878705555436721</v>
      </c>
      <c r="M141" s="45">
        <f>IF(RES_hhdet_in_tes!M141=0,"",RES_hhdet_in_tes!M141/RES_hhdet_in_fec!M141)</f>
        <v>0.76165333018171988</v>
      </c>
      <c r="N141" s="45">
        <f>IF(RES_hhdet_in_tes!N141=0,"",RES_hhdet_in_tes!N141/RES_hhdet_in_fec!N141)</f>
        <v>0.76545253702303462</v>
      </c>
      <c r="O141" s="45">
        <f>IF(RES_hhdet_in_tes!O141=0,"",RES_hhdet_in_tes!O141/RES_hhdet_in_fec!O141)</f>
        <v>0.77060626523875408</v>
      </c>
      <c r="P141" s="45">
        <f>IF(RES_hhdet_in_tes!P141=0,"",RES_hhdet_in_tes!P141/RES_hhdet_in_fec!P141)</f>
        <v>0.77733593726102079</v>
      </c>
      <c r="Q141" s="45">
        <f>IF(RES_hhdet_in_tes!Q141=0,"",RES_hhdet_in_tes!Q141/RES_hhdet_in_fec!Q141)</f>
        <v>0.7860095878839235</v>
      </c>
      <c r="R141" s="45">
        <f>IF(RES_hhdet_in_tes!R141=0,"",RES_hhdet_in_tes!R141/RES_hhdet_in_fec!R141)</f>
        <v>0.79780875212448643</v>
      </c>
      <c r="S141" s="45">
        <f>IF(RES_hhdet_in_tes!S141=0,"",RES_hhdet_in_tes!S141/RES_hhdet_in_fec!S141)</f>
        <v>0.81253521269232931</v>
      </c>
      <c r="T141" s="45">
        <f>IF(RES_hhdet_in_tes!T141=0,"",RES_hhdet_in_tes!T141/RES_hhdet_in_fec!T141)</f>
        <v>0.82836854618207201</v>
      </c>
      <c r="U141" s="45">
        <f>IF(RES_hhdet_in_tes!U141=0,"",RES_hhdet_in_tes!U141/RES_hhdet_in_fec!U141)</f>
        <v>0.84348832918837902</v>
      </c>
      <c r="V141" s="45">
        <f>IF(RES_hhdet_in_tes!V141=0,"",RES_hhdet_in_tes!V141/RES_hhdet_in_fec!V141)</f>
        <v>0.85607413830589585</v>
      </c>
      <c r="W141" s="45">
        <f>IF(RES_hhdet_in_tes!W141=0,"",RES_hhdet_in_tes!W141/RES_hhdet_in_fec!W141)</f>
        <v>0.86548651750410588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>
        <f>IF(RES_hhdet_in_tes!O143=0,"",RES_hhdet_in_tes!O143/RES_hhdet_in_fec!O143)</f>
        <v>2.0473226201660064</v>
      </c>
      <c r="P143" s="119">
        <f>IF(RES_hhdet_in_tes!P143=0,"",RES_hhdet_in_tes!P143/RES_hhdet_in_fec!P143)</f>
        <v>1.9950487846847356</v>
      </c>
      <c r="Q143" s="119">
        <f>IF(RES_hhdet_in_tes!Q143=0,"",RES_hhdet_in_tes!Q143/RES_hhdet_in_fec!Q143)</f>
        <v>2.0609372837492717</v>
      </c>
      <c r="R143" s="119">
        <f>IF(RES_hhdet_in_tes!R143=0,"",RES_hhdet_in_tes!R143/RES_hhdet_in_fec!R143)</f>
        <v>2.112577462389817</v>
      </c>
      <c r="S143" s="119">
        <f>IF(RES_hhdet_in_tes!S143=0,"",RES_hhdet_in_tes!S143/RES_hhdet_in_fec!S143)</f>
        <v>2.2540866839330866</v>
      </c>
      <c r="T143" s="119">
        <f>IF(RES_hhdet_in_tes!T143=0,"",RES_hhdet_in_tes!T143/RES_hhdet_in_fec!T143)</f>
        <v>2.2364801864321371</v>
      </c>
      <c r="U143" s="119">
        <f>IF(RES_hhdet_in_tes!U143=0,"",RES_hhdet_in_tes!U143/RES_hhdet_in_fec!U143)</f>
        <v>2.1372856259691906</v>
      </c>
      <c r="V143" s="119">
        <f>IF(RES_hhdet_in_tes!V143=0,"",RES_hhdet_in_tes!V143/RES_hhdet_in_fec!V143)</f>
        <v>2.098987597884391</v>
      </c>
      <c r="W143" s="119">
        <f>IF(RES_hhdet_in_tes!W143=0,"",RES_hhdet_in_tes!W143/RES_hhdet_in_fec!W143)</f>
        <v>2.1856417134031423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>
        <f>IF(RES_hhdet_in_tes!O144=0,"",RES_hhdet_in_tes!O144/RES_hhdet_in_fec!O144)</f>
        <v>2.750092888365983</v>
      </c>
      <c r="P144" s="124">
        <f>IF(RES_hhdet_in_tes!P144=0,"",RES_hhdet_in_tes!P144/RES_hhdet_in_fec!P144)</f>
        <v>2.9136508962109273</v>
      </c>
      <c r="Q144" s="124">
        <f>IF(RES_hhdet_in_tes!Q144=0,"",RES_hhdet_in_tes!Q144/RES_hhdet_in_fec!Q144)</f>
        <v>3.0477254990763853</v>
      </c>
      <c r="R144" s="124">
        <f>IF(RES_hhdet_in_tes!R144=0,"",RES_hhdet_in_tes!R144/RES_hhdet_in_fec!R144)</f>
        <v>3.1005875897644568</v>
      </c>
      <c r="S144" s="124">
        <f>IF(RES_hhdet_in_tes!S144=0,"",RES_hhdet_in_tes!S144/RES_hhdet_in_fec!S144)</f>
        <v>3.1340472183984645</v>
      </c>
      <c r="T144" s="124">
        <f>IF(RES_hhdet_in_tes!T144=0,"",RES_hhdet_in_tes!T144/RES_hhdet_in_fec!T144)</f>
        <v>3.1555070854032703</v>
      </c>
      <c r="U144" s="124">
        <f>IF(RES_hhdet_in_tes!U144=0,"",RES_hhdet_in_tes!U144/RES_hhdet_in_fec!U144)</f>
        <v>3.1725861961899797</v>
      </c>
      <c r="V144" s="124">
        <f>IF(RES_hhdet_in_tes!V144=0,"",RES_hhdet_in_tes!V144/RES_hhdet_in_fec!V144)</f>
        <v>3.1932028329679913</v>
      </c>
      <c r="W144" s="124">
        <f>IF(RES_hhdet_in_tes!W144=0,"",RES_hhdet_in_tes!W144/RES_hhdet_in_fec!W144)</f>
        <v>3.2167718652437234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>
        <f>IF(RES_hhdet_in_tes!O145=0,"",RES_hhdet_in_tes!O145/RES_hhdet_in_fec!O145)</f>
        <v>2.750092888365983</v>
      </c>
      <c r="P145" s="111">
        <f>IF(RES_hhdet_in_tes!P145=0,"",RES_hhdet_in_tes!P145/RES_hhdet_in_fec!P145)</f>
        <v>2.9136508962109273</v>
      </c>
      <c r="Q145" s="111">
        <f>IF(RES_hhdet_in_tes!Q145=0,"",RES_hhdet_in_tes!Q145/RES_hhdet_in_fec!Q145)</f>
        <v>3.0477254990763853</v>
      </c>
      <c r="R145" s="111">
        <f>IF(RES_hhdet_in_tes!R145=0,"",RES_hhdet_in_tes!R145/RES_hhdet_in_fec!R145)</f>
        <v>3.1005875897644568</v>
      </c>
      <c r="S145" s="111">
        <f>IF(RES_hhdet_in_tes!S145=0,"",RES_hhdet_in_tes!S145/RES_hhdet_in_fec!S145)</f>
        <v>3.1340472183984645</v>
      </c>
      <c r="T145" s="111">
        <f>IF(RES_hhdet_in_tes!T145=0,"",RES_hhdet_in_tes!T145/RES_hhdet_in_fec!T145)</f>
        <v>3.1555070854032703</v>
      </c>
      <c r="U145" s="111">
        <f>IF(RES_hhdet_in_tes!U145=0,"",RES_hhdet_in_tes!U145/RES_hhdet_in_fec!U145)</f>
        <v>3.1725861961899797</v>
      </c>
      <c r="V145" s="111">
        <f>IF(RES_hhdet_in_tes!V145=0,"",RES_hhdet_in_tes!V145/RES_hhdet_in_fec!V145)</f>
        <v>3.1932028329679913</v>
      </c>
      <c r="W145" s="111">
        <f>IF(RES_hhdet_in_tes!W145=0,"",RES_hhdet_in_tes!W145/RES_hhdet_in_fec!W145)</f>
        <v>3.2167718652437234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>
        <f>IF(RES_hhdet_in_tes!O146=0,"",RES_hhdet_in_tes!O146/RES_hhdet_in_fec!O146)</f>
        <v>4.0219238892567208</v>
      </c>
      <c r="P146" s="124">
        <f>IF(RES_hhdet_in_tes!P146=0,"",RES_hhdet_in_tes!P146/RES_hhdet_in_fec!P146)</f>
        <v>4.2230933209181849</v>
      </c>
      <c r="Q146" s="124">
        <f>IF(RES_hhdet_in_tes!Q146=0,"",RES_hhdet_in_tes!Q146/RES_hhdet_in_fec!Q146)</f>
        <v>4.3959750285258776</v>
      </c>
      <c r="R146" s="124">
        <f>IF(RES_hhdet_in_tes!R146=0,"",RES_hhdet_in_tes!R146/RES_hhdet_in_fec!R146)</f>
        <v>4.5044337882722605</v>
      </c>
      <c r="S146" s="124">
        <f>IF(RES_hhdet_in_tes!S146=0,"",RES_hhdet_in_tes!S146/RES_hhdet_in_fec!S146)</f>
        <v>4.5907616357700363</v>
      </c>
      <c r="T146" s="124">
        <f>IF(RES_hhdet_in_tes!T146=0,"",RES_hhdet_in_tes!T146/RES_hhdet_in_fec!T146)</f>
        <v>4.6628918386094762</v>
      </c>
      <c r="U146" s="124">
        <f>IF(RES_hhdet_in_tes!U146=0,"",RES_hhdet_in_tes!U146/RES_hhdet_in_fec!U146)</f>
        <v>4.7285571346165263</v>
      </c>
      <c r="V146" s="124">
        <f>IF(RES_hhdet_in_tes!V146=0,"",RES_hhdet_in_tes!V146/RES_hhdet_in_fec!V146)</f>
        <v>4.7955100871905589</v>
      </c>
      <c r="W146" s="124">
        <f>IF(RES_hhdet_in_tes!W146=0,"",RES_hhdet_in_tes!W146/RES_hhdet_in_fec!W146)</f>
        <v>4.8610579629971289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>
        <f>IF(RES_hhdet_in_tes!O147=0,"",RES_hhdet_in_tes!O147/RES_hhdet_in_fec!O147)</f>
        <v>4.0219238892567208</v>
      </c>
      <c r="P147" s="111">
        <f>IF(RES_hhdet_in_tes!P147=0,"",RES_hhdet_in_tes!P147/RES_hhdet_in_fec!P147)</f>
        <v>4.2230933209181849</v>
      </c>
      <c r="Q147" s="111">
        <f>IF(RES_hhdet_in_tes!Q147=0,"",RES_hhdet_in_tes!Q147/RES_hhdet_in_fec!Q147)</f>
        <v>4.3959750285258776</v>
      </c>
      <c r="R147" s="111">
        <f>IF(RES_hhdet_in_tes!R147=0,"",RES_hhdet_in_tes!R147/RES_hhdet_in_fec!R147)</f>
        <v>4.5044337882722605</v>
      </c>
      <c r="S147" s="111">
        <f>IF(RES_hhdet_in_tes!S147=0,"",RES_hhdet_in_tes!S147/RES_hhdet_in_fec!S147)</f>
        <v>4.5907616357700363</v>
      </c>
      <c r="T147" s="111">
        <f>IF(RES_hhdet_in_tes!T147=0,"",RES_hhdet_in_tes!T147/RES_hhdet_in_fec!T147)</f>
        <v>4.6628918386094762</v>
      </c>
      <c r="U147" s="111">
        <f>IF(RES_hhdet_in_tes!U147=0,"",RES_hhdet_in_tes!U147/RES_hhdet_in_fec!U147)</f>
        <v>4.7285571346165263</v>
      </c>
      <c r="V147" s="111">
        <f>IF(RES_hhdet_in_tes!V147=0,"",RES_hhdet_in_tes!V147/RES_hhdet_in_fec!V147)</f>
        <v>4.7955100871905589</v>
      </c>
      <c r="W147" s="111">
        <f>IF(RES_hhdet_in_tes!W147=0,"",RES_hhdet_in_tes!W147/RES_hhdet_in_fec!W147)</f>
        <v>4.8610579629971289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>
        <f>IF(RES_hhdet_in_tes!O148=0,"",RES_hhdet_in_tes!O148/RES_hhdet_in_fec!O148)</f>
        <v>0.66090849098590587</v>
      </c>
      <c r="P148" s="124">
        <f>IF(RES_hhdet_in_tes!P148=0,"",RES_hhdet_in_tes!P148/RES_hhdet_in_fec!P148)</f>
        <v>0.68128822842749315</v>
      </c>
      <c r="Q148" s="124">
        <f>IF(RES_hhdet_in_tes!Q148=0,"",RES_hhdet_in_tes!Q148/RES_hhdet_in_fec!Q148)</f>
        <v>0.70147928863644193</v>
      </c>
      <c r="R148" s="124">
        <f>IF(RES_hhdet_in_tes!R148=0,"",RES_hhdet_in_tes!R148/RES_hhdet_in_fec!R148)</f>
        <v>0.71640055717846285</v>
      </c>
      <c r="S148" s="124">
        <f>IF(RES_hhdet_in_tes!S148=0,"",RES_hhdet_in_tes!S148/RES_hhdet_in_fec!S148)</f>
        <v>0.73126891728959631</v>
      </c>
      <c r="T148" s="124">
        <f>IF(RES_hhdet_in_tes!T148=0,"",RES_hhdet_in_tes!T148/RES_hhdet_in_fec!T148)</f>
        <v>0.74463375587240122</v>
      </c>
      <c r="U148" s="124">
        <f>IF(RES_hhdet_in_tes!U148=0,"",RES_hhdet_in_tes!U148/RES_hhdet_in_fec!U148)</f>
        <v>0.75759142937511048</v>
      </c>
      <c r="V148" s="124">
        <f>IF(RES_hhdet_in_tes!V148=0,"",RES_hhdet_in_tes!V148/RES_hhdet_in_fec!V148)</f>
        <v>0.76912547779452523</v>
      </c>
      <c r="W148" s="124">
        <f>IF(RES_hhdet_in_tes!W148=0,"",RES_hhdet_in_tes!W148/RES_hhdet_in_fec!W148)</f>
        <v>0.77779021277015237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>
        <f>IF(RES_hhdet_in_tes!O149=0,"",RES_hhdet_in_tes!O149/RES_hhdet_in_fec!O149)</f>
        <v>0.67489779704840869</v>
      </c>
      <c r="P149" s="111">
        <f>IF(RES_hhdet_in_tes!P149=0,"",RES_hhdet_in_tes!P149/RES_hhdet_in_fec!P149)</f>
        <v>0.72715768403460768</v>
      </c>
      <c r="Q149" s="111">
        <f>IF(RES_hhdet_in_tes!Q149=0,"",RES_hhdet_in_tes!Q149/RES_hhdet_in_fec!Q149)</f>
        <v>0.77460715077577513</v>
      </c>
      <c r="R149" s="111">
        <f>IF(RES_hhdet_in_tes!R149=0,"",RES_hhdet_in_tes!R149/RES_hhdet_in_fec!R149)</f>
        <v>0.80662973614763711</v>
      </c>
      <c r="S149" s="111">
        <f>IF(RES_hhdet_in_tes!S149=0,"",RES_hhdet_in_tes!S149/RES_hhdet_in_fec!S149)</f>
        <v>0.83748786386964813</v>
      </c>
      <c r="T149" s="111">
        <f>IF(RES_hhdet_in_tes!T149=0,"",RES_hhdet_in_tes!T149/RES_hhdet_in_fec!T149)</f>
        <v>0.86543484746691546</v>
      </c>
      <c r="U149" s="111">
        <f>IF(RES_hhdet_in_tes!U149=0,"",RES_hhdet_in_tes!U149/RES_hhdet_in_fec!U149)</f>
        <v>0.8887240004646435</v>
      </c>
      <c r="V149" s="111">
        <f>IF(RES_hhdet_in_tes!V149=0,"",RES_hhdet_in_tes!V149/RES_hhdet_in_fec!V149)</f>
        <v>0.90560863638799649</v>
      </c>
      <c r="W149" s="111">
        <f>IF(RES_hhdet_in_tes!W149=0,"",RES_hhdet_in_tes!W149/RES_hhdet_in_fec!W149)</f>
        <v>0.91355096860986462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>
        <f>IF(RES_hhdet_in_tes!O153=0,"",RES_hhdet_in_tes!O153/RES_hhdet_in_fec!O153)</f>
        <v>0.66084749393233244</v>
      </c>
      <c r="P153" s="112">
        <f>IF(RES_hhdet_in_tes!P153=0,"",RES_hhdet_in_tes!P153/RES_hhdet_in_fec!P153)</f>
        <v>0.6811613075878874</v>
      </c>
      <c r="Q153" s="112">
        <f>IF(RES_hhdet_in_tes!Q153=0,"",RES_hhdet_in_tes!Q153/RES_hhdet_in_fec!Q153)</f>
        <v>0.70109404429097566</v>
      </c>
      <c r="R153" s="112">
        <f>IF(RES_hhdet_in_tes!R153=0,"",RES_hhdet_in_tes!R153/RES_hhdet_in_fec!R153)</f>
        <v>0.71538293974298994</v>
      </c>
      <c r="S153" s="112">
        <f>IF(RES_hhdet_in_tes!S153=0,"",RES_hhdet_in_tes!S153/RES_hhdet_in_fec!S153)</f>
        <v>0.72953096838538967</v>
      </c>
      <c r="T153" s="112">
        <f>IF(RES_hhdet_in_tes!T153=0,"",RES_hhdet_in_tes!T153/RES_hhdet_in_fec!T153)</f>
        <v>0.74324147233851812</v>
      </c>
      <c r="U153" s="112">
        <f>IF(RES_hhdet_in_tes!U153=0,"",RES_hhdet_in_tes!U153/RES_hhdet_in_fec!U153)</f>
        <v>0.75612073158267434</v>
      </c>
      <c r="V153" s="112">
        <f>IF(RES_hhdet_in_tes!V153=0,"",RES_hhdet_in_tes!V153/RES_hhdet_in_fec!V153)</f>
        <v>0.76756470077685179</v>
      </c>
      <c r="W153" s="112">
        <f>IF(RES_hhdet_in_tes!W153=0,"",RES_hhdet_in_tes!W153/RES_hhdet_in_fec!W153)</f>
        <v>0.77657331691935794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>
        <f>IF(RES_hhdet_in_tes!O157=0,"",RES_hhdet_in_tes!O157/RES_hhdet_in_fec!O157)</f>
        <v>0.68430436817309126</v>
      </c>
      <c r="P157" s="124">
        <f>IF(RES_hhdet_in_tes!P157=0,"",RES_hhdet_in_tes!P157/RES_hhdet_in_fec!P157)</f>
        <v>0.68515366477031447</v>
      </c>
      <c r="Q157" s="124">
        <f>IF(RES_hhdet_in_tes!Q157=0,"",RES_hhdet_in_tes!Q157/RES_hhdet_in_fec!Q157)</f>
        <v>0.62227622078591061</v>
      </c>
      <c r="R157" s="124">
        <f>IF(RES_hhdet_in_tes!R157=0,"",RES_hhdet_in_tes!R157/RES_hhdet_in_fec!R157)</f>
        <v>0.63668905889637639</v>
      </c>
      <c r="S157" s="124">
        <f>IF(RES_hhdet_in_tes!S157=0,"",RES_hhdet_in_tes!S157/RES_hhdet_in_fec!S157)</f>
        <v>0.62027998639580406</v>
      </c>
      <c r="T157" s="124">
        <f>IF(RES_hhdet_in_tes!T157=0,"",RES_hhdet_in_tes!T157/RES_hhdet_in_fec!T157)</f>
        <v>0.65196781611034638</v>
      </c>
      <c r="U157" s="124">
        <f>IF(RES_hhdet_in_tes!U157=0,"",RES_hhdet_in_tes!U157/RES_hhdet_in_fec!U157)</f>
        <v>0.72549320803816675</v>
      </c>
      <c r="V157" s="124">
        <f>IF(RES_hhdet_in_tes!V157=0,"",RES_hhdet_in_tes!V157/RES_hhdet_in_fec!V157)</f>
        <v>0.80209524757041784</v>
      </c>
      <c r="W157" s="124">
        <f>IF(RES_hhdet_in_tes!W157=0,"",RES_hhdet_in_tes!W157/RES_hhdet_in_fec!W157)</f>
        <v>0.81618437212029638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>
        <f>IF(RES_hhdet_in_tes!O158=0,"",RES_hhdet_in_tes!O158/RES_hhdet_in_fec!O158)</f>
        <v>0.5843232692101662</v>
      </c>
      <c r="P158" s="111">
        <f>IF(RES_hhdet_in_tes!P158=0,"",RES_hhdet_in_tes!P158/RES_hhdet_in_fec!P158)</f>
        <v>0.5843232692101662</v>
      </c>
      <c r="Q158" s="111">
        <f>IF(RES_hhdet_in_tes!Q158=0,"",RES_hhdet_in_tes!Q158/RES_hhdet_in_fec!Q158)</f>
        <v>0.5843232692101662</v>
      </c>
      <c r="R158" s="111">
        <f>IF(RES_hhdet_in_tes!R158=0,"",RES_hhdet_in_tes!R158/RES_hhdet_in_fec!R158)</f>
        <v>0.5866461310523019</v>
      </c>
      <c r="S158" s="111">
        <f>IF(RES_hhdet_in_tes!S158=0,"",RES_hhdet_in_tes!S158/RES_hhdet_in_fec!S158)</f>
        <v>0.59044453646495587</v>
      </c>
      <c r="T158" s="111">
        <f>IF(RES_hhdet_in_tes!T158=0,"",RES_hhdet_in_tes!T158/RES_hhdet_in_fec!T158)</f>
        <v>0.5948760094463823</v>
      </c>
      <c r="U158" s="111">
        <f>IF(RES_hhdet_in_tes!U158=0,"",RES_hhdet_in_tes!U158/RES_hhdet_in_fec!U158)</f>
        <v>0.59946574932000352</v>
      </c>
      <c r="V158" s="111">
        <f>IF(RES_hhdet_in_tes!V158=0,"",RES_hhdet_in_tes!V158/RES_hhdet_in_fec!V158)</f>
        <v>0.60373895540923694</v>
      </c>
      <c r="W158" s="111">
        <f>IF(RES_hhdet_in_tes!W158=0,"",RES_hhdet_in_tes!W158/RES_hhdet_in_fec!W158)</f>
        <v>0.60769562771408081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>
        <f>IF(RES_hhdet_in_tes!O159=0,"",RES_hhdet_in_tes!O159/RES_hhdet_in_fec!O159)</f>
        <v>0.77060626523875408</v>
      </c>
      <c r="P159" s="45">
        <f>IF(RES_hhdet_in_tes!P159=0,"",RES_hhdet_in_tes!P159/RES_hhdet_in_fec!P159)</f>
        <v>0.77733593726102079</v>
      </c>
      <c r="Q159" s="45">
        <f>IF(RES_hhdet_in_tes!Q159=0,"",RES_hhdet_in_tes!Q159/RES_hhdet_in_fec!Q159)</f>
        <v>0.78600958788392339</v>
      </c>
      <c r="R159" s="45">
        <f>IF(RES_hhdet_in_tes!R159=0,"",RES_hhdet_in_tes!R159/RES_hhdet_in_fec!R159)</f>
        <v>0.79780875212448654</v>
      </c>
      <c r="S159" s="45">
        <f>IF(RES_hhdet_in_tes!S159=0,"",RES_hhdet_in_tes!S159/RES_hhdet_in_fec!S159)</f>
        <v>0.81253521269232931</v>
      </c>
      <c r="T159" s="45">
        <f>IF(RES_hhdet_in_tes!T159=0,"",RES_hhdet_in_tes!T159/RES_hhdet_in_fec!T159)</f>
        <v>0.82836854618207179</v>
      </c>
      <c r="U159" s="45">
        <f>IF(RES_hhdet_in_tes!U159=0,"",RES_hhdet_in_tes!U159/RES_hhdet_in_fec!U159)</f>
        <v>0.84348832918837902</v>
      </c>
      <c r="V159" s="45">
        <f>IF(RES_hhdet_in_tes!V159=0,"",RES_hhdet_in_tes!V159/RES_hhdet_in_fec!V159)</f>
        <v>0.85607413830589585</v>
      </c>
      <c r="W159" s="45">
        <f>IF(RES_hhdet_in_tes!W159=0,"",RES_hhdet_in_tes!W159/RES_hhdet_in_fec!W159)</f>
        <v>0.86548651750410588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0.65649354423685002</v>
      </c>
      <c r="D161" s="119">
        <f>IF(RES_hhdet_in_tes!D161=0,"",RES_hhdet_in_tes!D161/RES_hhdet_in_fec!D161)</f>
        <v>0.66281628545542559</v>
      </c>
      <c r="E161" s="119">
        <f>IF(RES_hhdet_in_tes!E161=0,"",RES_hhdet_in_tes!E161/RES_hhdet_in_fec!E161)</f>
        <v>0.66901180552093853</v>
      </c>
      <c r="F161" s="119">
        <f>IF(RES_hhdet_in_tes!F161=0,"",RES_hhdet_in_tes!F161/RES_hhdet_in_fec!F161)</f>
        <v>0.67473114860086658</v>
      </c>
      <c r="G161" s="119">
        <f>IF(RES_hhdet_in_tes!G161=0,"",RES_hhdet_in_tes!G161/RES_hhdet_in_fec!G161)</f>
        <v>0.68009251645310398</v>
      </c>
      <c r="H161" s="119">
        <f>IF(RES_hhdet_in_tes!H161=0,"",RES_hhdet_in_tes!H161/RES_hhdet_in_fec!H161)</f>
        <v>0.68825365666929705</v>
      </c>
      <c r="I161" s="119">
        <f>IF(RES_hhdet_in_tes!I161=0,"",RES_hhdet_in_tes!I161/RES_hhdet_in_fec!I161)</f>
        <v>0.69651942399192468</v>
      </c>
      <c r="J161" s="119">
        <f>IF(RES_hhdet_in_tes!J161=0,"",RES_hhdet_in_tes!J161/RES_hhdet_in_fec!J161)</f>
        <v>0.699736287892324</v>
      </c>
      <c r="K161" s="119">
        <f>IF(RES_hhdet_in_tes!K161=0,"",RES_hhdet_in_tes!K161/RES_hhdet_in_fec!K161)</f>
        <v>0.69698940263298048</v>
      </c>
      <c r="L161" s="119">
        <f>IF(RES_hhdet_in_tes!L161=0,"",RES_hhdet_in_tes!L161/RES_hhdet_in_fec!L161)</f>
        <v>0.70264477296590089</v>
      </c>
      <c r="M161" s="119">
        <f>IF(RES_hhdet_in_tes!M161=0,"",RES_hhdet_in_tes!M161/RES_hhdet_in_fec!M161)</f>
        <v>0.71004168138015178</v>
      </c>
      <c r="N161" s="119">
        <f>IF(RES_hhdet_in_tes!N161=0,"",RES_hhdet_in_tes!N161/RES_hhdet_in_fec!N161)</f>
        <v>0.72693448321585463</v>
      </c>
      <c r="O161" s="119">
        <f>IF(RES_hhdet_in_tes!O161=0,"",RES_hhdet_in_tes!O161/RES_hhdet_in_fec!O161)</f>
        <v>0.73999844237506462</v>
      </c>
      <c r="P161" s="119">
        <f>IF(RES_hhdet_in_tes!P161=0,"",RES_hhdet_in_tes!P161/RES_hhdet_in_fec!P161)</f>
        <v>0.75764971995606056</v>
      </c>
      <c r="Q161" s="119">
        <f>IF(RES_hhdet_in_tes!Q161=0,"",RES_hhdet_in_tes!Q161/RES_hhdet_in_fec!Q161)</f>
        <v>0.77420892164930044</v>
      </c>
      <c r="R161" s="119">
        <f>IF(RES_hhdet_in_tes!R161=0,"",RES_hhdet_in_tes!R161/RES_hhdet_in_fec!R161)</f>
        <v>0.79379070433241028</v>
      </c>
      <c r="S161" s="119">
        <f>IF(RES_hhdet_in_tes!S161=0,"",RES_hhdet_in_tes!S161/RES_hhdet_in_fec!S161)</f>
        <v>0.81475873554413414</v>
      </c>
      <c r="T161" s="119">
        <f>IF(RES_hhdet_in_tes!T161=0,"",RES_hhdet_in_tes!T161/RES_hhdet_in_fec!T161)</f>
        <v>0.8283163213347392</v>
      </c>
      <c r="U161" s="119">
        <f>IF(RES_hhdet_in_tes!U161=0,"",RES_hhdet_in_tes!U161/RES_hhdet_in_fec!U161)</f>
        <v>0.8505858528518816</v>
      </c>
      <c r="V161" s="119">
        <f>IF(RES_hhdet_in_tes!V161=0,"",RES_hhdet_in_tes!V161/RES_hhdet_in_fec!V161)</f>
        <v>0.87318844731174805</v>
      </c>
      <c r="W161" s="119">
        <f>IF(RES_hhdet_in_tes!W161=0,"",RES_hhdet_in_tes!W161/RES_hhdet_in_fec!W161)</f>
        <v>0.86852241210221648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0.66688762988376593</v>
      </c>
      <c r="D162" s="124">
        <f>IF(RES_hhdet_in_tes!D162=0,"",RES_hhdet_in_tes!D162/RES_hhdet_in_fec!D162)</f>
        <v>0.67187006144705452</v>
      </c>
      <c r="E162" s="124">
        <f>IF(RES_hhdet_in_tes!E162=0,"",RES_hhdet_in_tes!E162/RES_hhdet_in_fec!E162)</f>
        <v>0.67698032034480782</v>
      </c>
      <c r="F162" s="124">
        <f>IF(RES_hhdet_in_tes!F162=0,"",RES_hhdet_in_tes!F162/RES_hhdet_in_fec!F162)</f>
        <v>0.68210784398596136</v>
      </c>
      <c r="G162" s="124">
        <f>IF(RES_hhdet_in_tes!G162=0,"",RES_hhdet_in_tes!G162/RES_hhdet_in_fec!G162)</f>
        <v>0.68735300944811739</v>
      </c>
      <c r="H162" s="124">
        <f>IF(RES_hhdet_in_tes!H162=0,"",RES_hhdet_in_tes!H162/RES_hhdet_in_fec!H162)</f>
        <v>0.69270346061599197</v>
      </c>
      <c r="I162" s="124">
        <f>IF(RES_hhdet_in_tes!I162=0,"",RES_hhdet_in_tes!I162/RES_hhdet_in_fec!I162)</f>
        <v>0.69818382789721278</v>
      </c>
      <c r="J162" s="124">
        <f>IF(RES_hhdet_in_tes!J162=0,"",RES_hhdet_in_tes!J162/RES_hhdet_in_fec!J162)</f>
        <v>0.70389518321229483</v>
      </c>
      <c r="K162" s="124">
        <f>IF(RES_hhdet_in_tes!K162=0,"",RES_hhdet_in_tes!K162/RES_hhdet_in_fec!K162)</f>
        <v>0.70992316881994344</v>
      </c>
      <c r="L162" s="124">
        <f>IF(RES_hhdet_in_tes!L162=0,"",RES_hhdet_in_tes!L162/RES_hhdet_in_fec!L162)</f>
        <v>0.71629009141414113</v>
      </c>
      <c r="M162" s="124">
        <f>IF(RES_hhdet_in_tes!M162=0,"",RES_hhdet_in_tes!M162/RES_hhdet_in_fec!M162)</f>
        <v>0.72475552870151971</v>
      </c>
      <c r="N162" s="124">
        <f>IF(RES_hhdet_in_tes!N162=0,"",RES_hhdet_in_tes!N162/RES_hhdet_in_fec!N162)</f>
        <v>0.73584170105097946</v>
      </c>
      <c r="O162" s="124">
        <f>IF(RES_hhdet_in_tes!O162=0,"",RES_hhdet_in_tes!O162/RES_hhdet_in_fec!O162)</f>
        <v>0.75023405467435689</v>
      </c>
      <c r="P162" s="124">
        <f>IF(RES_hhdet_in_tes!P162=0,"",RES_hhdet_in_tes!P162/RES_hhdet_in_fec!P162)</f>
        <v>0.76745468636903924</v>
      </c>
      <c r="Q162" s="124">
        <f>IF(RES_hhdet_in_tes!Q162=0,"",RES_hhdet_in_tes!Q162/RES_hhdet_in_fec!Q162)</f>
        <v>0.78575831392958506</v>
      </c>
      <c r="R162" s="124">
        <f>IF(RES_hhdet_in_tes!R162=0,"",RES_hhdet_in_tes!R162/RES_hhdet_in_fec!R162)</f>
        <v>0.8054297299903066</v>
      </c>
      <c r="S162" s="124">
        <f>IF(RES_hhdet_in_tes!S162=0,"",RES_hhdet_in_tes!S162/RES_hhdet_in_fec!S162)</f>
        <v>0.82833743026547491</v>
      </c>
      <c r="T162" s="124">
        <f>IF(RES_hhdet_in_tes!T162=0,"",RES_hhdet_in_tes!T162/RES_hhdet_in_fec!T162)</f>
        <v>0.8515161351496926</v>
      </c>
      <c r="U162" s="124">
        <f>IF(RES_hhdet_in_tes!U162=0,"",RES_hhdet_in_tes!U162/RES_hhdet_in_fec!U162)</f>
        <v>0.87200912340494607</v>
      </c>
      <c r="V162" s="124">
        <f>IF(RES_hhdet_in_tes!V162=0,"",RES_hhdet_in_tes!V162/RES_hhdet_in_fec!V162)</f>
        <v>0.88685118581585687</v>
      </c>
      <c r="W162" s="124">
        <f>IF(RES_hhdet_in_tes!W162=0,"",RES_hhdet_in_tes!W162/RES_hhdet_in_fec!W162)</f>
        <v>0.89430719270845205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0.66688762988376593</v>
      </c>
      <c r="D163" s="45">
        <f>IF(RES_hhdet_in_tes!D163=0,"",RES_hhdet_in_tes!D163/RES_hhdet_in_fec!D163)</f>
        <v>0.67187006144705452</v>
      </c>
      <c r="E163" s="45">
        <f>IF(RES_hhdet_in_tes!E163=0,"",RES_hhdet_in_tes!E163/RES_hhdet_in_fec!E163)</f>
        <v>0.67698032034480782</v>
      </c>
      <c r="F163" s="45">
        <f>IF(RES_hhdet_in_tes!F163=0,"",RES_hhdet_in_tes!F163/RES_hhdet_in_fec!F163)</f>
        <v>0.68210784398596136</v>
      </c>
      <c r="G163" s="45">
        <f>IF(RES_hhdet_in_tes!G163=0,"",RES_hhdet_in_tes!G163/RES_hhdet_in_fec!G163)</f>
        <v>0.68735300944811739</v>
      </c>
      <c r="H163" s="45">
        <f>IF(RES_hhdet_in_tes!H163=0,"",RES_hhdet_in_tes!H163/RES_hhdet_in_fec!H163)</f>
        <v>0.69270346061599197</v>
      </c>
      <c r="I163" s="45">
        <f>IF(RES_hhdet_in_tes!I163=0,"",RES_hhdet_in_tes!I163/RES_hhdet_in_fec!I163)</f>
        <v>0.69818382789721278</v>
      </c>
      <c r="J163" s="45">
        <f>IF(RES_hhdet_in_tes!J163=0,"",RES_hhdet_in_tes!J163/RES_hhdet_in_fec!J163)</f>
        <v>0.70389518321229483</v>
      </c>
      <c r="K163" s="45">
        <f>IF(RES_hhdet_in_tes!K163=0,"",RES_hhdet_in_tes!K163/RES_hhdet_in_fec!K163)</f>
        <v>0.70992316881994344</v>
      </c>
      <c r="L163" s="45">
        <f>IF(RES_hhdet_in_tes!L163=0,"",RES_hhdet_in_tes!L163/RES_hhdet_in_fec!L163)</f>
        <v>0.71629009141414113</v>
      </c>
      <c r="M163" s="45">
        <f>IF(RES_hhdet_in_tes!M163=0,"",RES_hhdet_in_tes!M163/RES_hhdet_in_fec!M163)</f>
        <v>0.72475552870151971</v>
      </c>
      <c r="N163" s="45">
        <f>IF(RES_hhdet_in_tes!N163=0,"",RES_hhdet_in_tes!N163/RES_hhdet_in_fec!N163)</f>
        <v>0.73584170105097946</v>
      </c>
      <c r="O163" s="45">
        <f>IF(RES_hhdet_in_tes!O163=0,"",RES_hhdet_in_tes!O163/RES_hhdet_in_fec!O163)</f>
        <v>0.75023405467435689</v>
      </c>
      <c r="P163" s="45">
        <f>IF(RES_hhdet_in_tes!P163=0,"",RES_hhdet_in_tes!P163/RES_hhdet_in_fec!P163)</f>
        <v>0.76745468636903924</v>
      </c>
      <c r="Q163" s="45">
        <f>IF(RES_hhdet_in_tes!Q163=0,"",RES_hhdet_in_tes!Q163/RES_hhdet_in_fec!Q163)</f>
        <v>0.78575831392958506</v>
      </c>
      <c r="R163" s="45">
        <f>IF(RES_hhdet_in_tes!R163=0,"",RES_hhdet_in_tes!R163/RES_hhdet_in_fec!R163)</f>
        <v>0.8054297299903066</v>
      </c>
      <c r="S163" s="45">
        <f>IF(RES_hhdet_in_tes!S163=0,"",RES_hhdet_in_tes!S163/RES_hhdet_in_fec!S163)</f>
        <v>0.82833743026547491</v>
      </c>
      <c r="T163" s="45">
        <f>IF(RES_hhdet_in_tes!T163=0,"",RES_hhdet_in_tes!T163/RES_hhdet_in_fec!T163)</f>
        <v>0.8515161351496926</v>
      </c>
      <c r="U163" s="45">
        <f>IF(RES_hhdet_in_tes!U163=0,"",RES_hhdet_in_tes!U163/RES_hhdet_in_fec!U163)</f>
        <v>0.87200912340494607</v>
      </c>
      <c r="V163" s="45">
        <f>IF(RES_hhdet_in_tes!V163=0,"",RES_hhdet_in_tes!V163/RES_hhdet_in_fec!V163)</f>
        <v>0.88685118581585687</v>
      </c>
      <c r="W163" s="45">
        <f>IF(RES_hhdet_in_tes!W163=0,"",RES_hhdet_in_tes!W163/RES_hhdet_in_fec!W163)</f>
        <v>0.89430719270845205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>
        <f>IF(RES_hhdet_in_tes!F164=0,"",RES_hhdet_in_tes!F164/RES_hhdet_in_fec!F164)</f>
        <v>2.9392945610814762</v>
      </c>
      <c r="G164" s="124">
        <f>IF(RES_hhdet_in_tes!G164=0,"",RES_hhdet_in_tes!G164/RES_hhdet_in_fec!G164)</f>
        <v>3.0379361867989827</v>
      </c>
      <c r="H164" s="124">
        <f>IF(RES_hhdet_in_tes!H164=0,"",RES_hhdet_in_tes!H164/RES_hhdet_in_fec!H164)</f>
        <v>3.137400167004206</v>
      </c>
      <c r="I164" s="124">
        <f>IF(RES_hhdet_in_tes!I164=0,"",RES_hhdet_in_tes!I164/RES_hhdet_in_fec!I164)</f>
        <v>3.2378838945046438</v>
      </c>
      <c r="J164" s="124">
        <f>IF(RES_hhdet_in_tes!J164=0,"",RES_hhdet_in_tes!J164/RES_hhdet_in_fec!J164)</f>
        <v>3.3402084340906337</v>
      </c>
      <c r="K164" s="124">
        <f>IF(RES_hhdet_in_tes!K164=0,"",RES_hhdet_in_tes!K164/RES_hhdet_in_fec!K164)</f>
        <v>3.4450641545719245</v>
      </c>
      <c r="L164" s="124">
        <f>IF(RES_hhdet_in_tes!L164=0,"",RES_hhdet_in_tes!L164/RES_hhdet_in_fec!L164)</f>
        <v>3.5526217455941831</v>
      </c>
      <c r="M164" s="124">
        <f>IF(RES_hhdet_in_tes!M164=0,"",RES_hhdet_in_tes!M164/RES_hhdet_in_fec!M164)</f>
        <v>3.6810891530458401</v>
      </c>
      <c r="N164" s="124">
        <f>IF(RES_hhdet_in_tes!N164=0,"",RES_hhdet_in_tes!N164/RES_hhdet_in_fec!N164)</f>
        <v>3.8364251100740256</v>
      </c>
      <c r="O164" s="124">
        <f>IF(RES_hhdet_in_tes!O164=0,"",RES_hhdet_in_tes!O164/RES_hhdet_in_fec!O164)</f>
        <v>4.0219238892567208</v>
      </c>
      <c r="P164" s="124">
        <f>IF(RES_hhdet_in_tes!P164=0,"",RES_hhdet_in_tes!P164/RES_hhdet_in_fec!P164)</f>
        <v>4.2230933209181849</v>
      </c>
      <c r="Q164" s="124">
        <f>IF(RES_hhdet_in_tes!Q164=0,"",RES_hhdet_in_tes!Q164/RES_hhdet_in_fec!Q164)</f>
        <v>4.3959750285258776</v>
      </c>
      <c r="R164" s="124">
        <f>IF(RES_hhdet_in_tes!R164=0,"",RES_hhdet_in_tes!R164/RES_hhdet_in_fec!R164)</f>
        <v>4.5044337882722605</v>
      </c>
      <c r="S164" s="124">
        <f>IF(RES_hhdet_in_tes!S164=0,"",RES_hhdet_in_tes!S164/RES_hhdet_in_fec!S164)</f>
        <v>4.5907616357700363</v>
      </c>
      <c r="T164" s="124">
        <f>IF(RES_hhdet_in_tes!T164=0,"",RES_hhdet_in_tes!T164/RES_hhdet_in_fec!T164)</f>
        <v>4.6628918386094762</v>
      </c>
      <c r="U164" s="124">
        <f>IF(RES_hhdet_in_tes!U164=0,"",RES_hhdet_in_tes!U164/RES_hhdet_in_fec!U164)</f>
        <v>4.7285571346165263</v>
      </c>
      <c r="V164" s="124">
        <f>IF(RES_hhdet_in_tes!V164=0,"",RES_hhdet_in_tes!V164/RES_hhdet_in_fec!V164)</f>
        <v>4.7955100871905589</v>
      </c>
      <c r="W164" s="124" t="str">
        <f>IF(RES_hhdet_in_tes!W164=0,"",RES_hhdet_in_tes!W164/RES_hhdet_in_fec!W164)</f>
        <v/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>
        <f>IF(RES_hhdet_in_tes!F165=0,"",RES_hhdet_in_tes!F165/RES_hhdet_in_fec!F165)</f>
        <v>2.9392945610814762</v>
      </c>
      <c r="G165" s="111">
        <f>IF(RES_hhdet_in_tes!G165=0,"",RES_hhdet_in_tes!G165/RES_hhdet_in_fec!G165)</f>
        <v>3.0379361867989827</v>
      </c>
      <c r="H165" s="111">
        <f>IF(RES_hhdet_in_tes!H165=0,"",RES_hhdet_in_tes!H165/RES_hhdet_in_fec!H165)</f>
        <v>3.137400167004206</v>
      </c>
      <c r="I165" s="111">
        <f>IF(RES_hhdet_in_tes!I165=0,"",RES_hhdet_in_tes!I165/RES_hhdet_in_fec!I165)</f>
        <v>3.2378838945046438</v>
      </c>
      <c r="J165" s="111">
        <f>IF(RES_hhdet_in_tes!J165=0,"",RES_hhdet_in_tes!J165/RES_hhdet_in_fec!J165)</f>
        <v>3.3402084340906337</v>
      </c>
      <c r="K165" s="111">
        <f>IF(RES_hhdet_in_tes!K165=0,"",RES_hhdet_in_tes!K165/RES_hhdet_in_fec!K165)</f>
        <v>3.4450641545719245</v>
      </c>
      <c r="L165" s="111">
        <f>IF(RES_hhdet_in_tes!L165=0,"",RES_hhdet_in_tes!L165/RES_hhdet_in_fec!L165)</f>
        <v>3.5526217455941831</v>
      </c>
      <c r="M165" s="111">
        <f>IF(RES_hhdet_in_tes!M165=0,"",RES_hhdet_in_tes!M165/RES_hhdet_in_fec!M165)</f>
        <v>3.6810891530458401</v>
      </c>
      <c r="N165" s="111">
        <f>IF(RES_hhdet_in_tes!N165=0,"",RES_hhdet_in_tes!N165/RES_hhdet_in_fec!N165)</f>
        <v>3.8364251100740256</v>
      </c>
      <c r="O165" s="111">
        <f>IF(RES_hhdet_in_tes!O165=0,"",RES_hhdet_in_tes!O165/RES_hhdet_in_fec!O165)</f>
        <v>4.0219238892567208</v>
      </c>
      <c r="P165" s="111">
        <f>IF(RES_hhdet_in_tes!P165=0,"",RES_hhdet_in_tes!P165/RES_hhdet_in_fec!P165)</f>
        <v>4.2230933209181849</v>
      </c>
      <c r="Q165" s="111">
        <f>IF(RES_hhdet_in_tes!Q165=0,"",RES_hhdet_in_tes!Q165/RES_hhdet_in_fec!Q165)</f>
        <v>4.3959750285258776</v>
      </c>
      <c r="R165" s="111">
        <f>IF(RES_hhdet_in_tes!R165=0,"",RES_hhdet_in_tes!R165/RES_hhdet_in_fec!R165)</f>
        <v>4.5044337882722605</v>
      </c>
      <c r="S165" s="111">
        <f>IF(RES_hhdet_in_tes!S165=0,"",RES_hhdet_in_tes!S165/RES_hhdet_in_fec!S165)</f>
        <v>4.5907616357700363</v>
      </c>
      <c r="T165" s="111">
        <f>IF(RES_hhdet_in_tes!T165=0,"",RES_hhdet_in_tes!T165/RES_hhdet_in_fec!T165)</f>
        <v>4.6628918386094762</v>
      </c>
      <c r="U165" s="111">
        <f>IF(RES_hhdet_in_tes!U165=0,"",RES_hhdet_in_tes!U165/RES_hhdet_in_fec!U165)</f>
        <v>4.7285571346165263</v>
      </c>
      <c r="V165" s="111">
        <f>IF(RES_hhdet_in_tes!V165=0,"",RES_hhdet_in_tes!V165/RES_hhdet_in_fec!V165)</f>
        <v>4.7955100871905589</v>
      </c>
      <c r="W165" s="111" t="str">
        <f>IF(RES_hhdet_in_tes!W165=0,"",RES_hhdet_in_tes!W165/RES_hhdet_in_fec!W165)</f>
        <v/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0.6034002566937281</v>
      </c>
      <c r="D166" s="124">
        <f>IF(RES_hhdet_in_tes!D166=0,"",RES_hhdet_in_tes!D166/RES_hhdet_in_fec!D166)</f>
        <v>0.60548119556979207</v>
      </c>
      <c r="E166" s="124">
        <f>IF(RES_hhdet_in_tes!E166=0,"",RES_hhdet_in_tes!E166/RES_hhdet_in_fec!E166)</f>
        <v>0.60944329571573097</v>
      </c>
      <c r="F166" s="124">
        <f>IF(RES_hhdet_in_tes!F166=0,"",RES_hhdet_in_tes!F166/RES_hhdet_in_fec!F166)</f>
        <v>0.61199940710709944</v>
      </c>
      <c r="G166" s="124">
        <f>IF(RES_hhdet_in_tes!G166=0,"",RES_hhdet_in_tes!G166/RES_hhdet_in_fec!G166)</f>
        <v>0.61402908030677705</v>
      </c>
      <c r="H166" s="124">
        <f>IF(RES_hhdet_in_tes!H166=0,"",RES_hhdet_in_tes!H166/RES_hhdet_in_fec!H166)</f>
        <v>0.61634200468253575</v>
      </c>
      <c r="I166" s="124">
        <f>IF(RES_hhdet_in_tes!I166=0,"",RES_hhdet_in_tes!I166/RES_hhdet_in_fec!I166)</f>
        <v>0.6187517906884088</v>
      </c>
      <c r="J166" s="124">
        <f>IF(RES_hhdet_in_tes!J166=0,"",RES_hhdet_in_tes!J166/RES_hhdet_in_fec!J166)</f>
        <v>0.62181458970005354</v>
      </c>
      <c r="K166" s="124">
        <f>IF(RES_hhdet_in_tes!K166=0,"",RES_hhdet_in_tes!K166/RES_hhdet_in_fec!K166)</f>
        <v>0.62354024780088346</v>
      </c>
      <c r="L166" s="124">
        <f>IF(RES_hhdet_in_tes!L166=0,"",RES_hhdet_in_tes!L166/RES_hhdet_in_fec!L166)</f>
        <v>0.62772501637073552</v>
      </c>
      <c r="M166" s="124">
        <f>IF(RES_hhdet_in_tes!M166=0,"",RES_hhdet_in_tes!M166/RES_hhdet_in_fec!M166)</f>
        <v>0.63440332700259894</v>
      </c>
      <c r="N166" s="124">
        <f>IF(RES_hhdet_in_tes!N166=0,"",RES_hhdet_in_tes!N166/RES_hhdet_in_fec!N166)</f>
        <v>0.64515326484006363</v>
      </c>
      <c r="O166" s="124">
        <f>IF(RES_hhdet_in_tes!O166=0,"",RES_hhdet_in_tes!O166/RES_hhdet_in_fec!O166)</f>
        <v>0.66090551635183648</v>
      </c>
      <c r="P166" s="124">
        <f>IF(RES_hhdet_in_tes!P166=0,"",RES_hhdet_in_tes!P166/RES_hhdet_in_fec!P166)</f>
        <v>0.68129891994571112</v>
      </c>
      <c r="Q166" s="124">
        <f>IF(RES_hhdet_in_tes!Q166=0,"",RES_hhdet_in_tes!Q166/RES_hhdet_in_fec!Q166)</f>
        <v>0.70145641733444697</v>
      </c>
      <c r="R166" s="124">
        <f>IF(RES_hhdet_in_tes!R166=0,"",RES_hhdet_in_tes!R166/RES_hhdet_in_fec!R166)</f>
        <v>0.71639636522529315</v>
      </c>
      <c r="S166" s="124">
        <f>IF(RES_hhdet_in_tes!S166=0,"",RES_hhdet_in_tes!S166/RES_hhdet_in_fec!S166)</f>
        <v>0.73142765413615285</v>
      </c>
      <c r="T166" s="124">
        <f>IF(RES_hhdet_in_tes!T166=0,"",RES_hhdet_in_tes!T166/RES_hhdet_in_fec!T166)</f>
        <v>0.74444166360530362</v>
      </c>
      <c r="U166" s="124">
        <f>IF(RES_hhdet_in_tes!U166=0,"",RES_hhdet_in_tes!U166/RES_hhdet_in_fec!U166)</f>
        <v>0.75767496155253478</v>
      </c>
      <c r="V166" s="124">
        <f>IF(RES_hhdet_in_tes!V166=0,"",RES_hhdet_in_tes!V166/RES_hhdet_in_fec!V166)</f>
        <v>0.76908044855330837</v>
      </c>
      <c r="W166" s="124">
        <f>IF(RES_hhdet_in_tes!W166=0,"",RES_hhdet_in_tes!W166/RES_hhdet_in_fec!W166)</f>
        <v>0.77657331691935794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0.54106637282823289</v>
      </c>
      <c r="D167" s="111">
        <f>IF(RES_hhdet_in_tes!D167=0,"",RES_hhdet_in_tes!D167/RES_hhdet_in_fec!D167)</f>
        <v>0.54403735547555343</v>
      </c>
      <c r="E167" s="111">
        <f>IF(RES_hhdet_in_tes!E167=0,"",RES_hhdet_in_tes!E167/RES_hhdet_in_fec!E167)</f>
        <v>0.54750016626543674</v>
      </c>
      <c r="F167" s="111">
        <f>IF(RES_hhdet_in_tes!F167=0,"",RES_hhdet_in_tes!F167/RES_hhdet_in_fec!F167)</f>
        <v>0.55103004452930582</v>
      </c>
      <c r="G167" s="111">
        <f>IF(RES_hhdet_in_tes!G167=0,"",RES_hhdet_in_tes!G167/RES_hhdet_in_fec!G167)</f>
        <v>0.55501286758361379</v>
      </c>
      <c r="H167" s="111">
        <f>IF(RES_hhdet_in_tes!H167=0,"",RES_hhdet_in_tes!H167/RES_hhdet_in_fec!H167)</f>
        <v>0.55940140895732016</v>
      </c>
      <c r="I167" s="111">
        <f>IF(RES_hhdet_in_tes!I167=0,"",RES_hhdet_in_tes!I167/RES_hhdet_in_fec!I167)</f>
        <v>0.56429074883247454</v>
      </c>
      <c r="J167" s="111">
        <f>IF(RES_hhdet_in_tes!J167=0,"",RES_hhdet_in_tes!J167/RES_hhdet_in_fec!J167)</f>
        <v>0.57007039715464847</v>
      </c>
      <c r="K167" s="111">
        <f>IF(RES_hhdet_in_tes!K167=0,"",RES_hhdet_in_tes!K167/RES_hhdet_in_fec!K167)</f>
        <v>0.57707153983087944</v>
      </c>
      <c r="L167" s="111">
        <f>IF(RES_hhdet_in_tes!L167=0,"",RES_hhdet_in_tes!L167/RES_hhdet_in_fec!L167)</f>
        <v>0.58538278266923349</v>
      </c>
      <c r="M167" s="111">
        <f>IF(RES_hhdet_in_tes!M167=0,"",RES_hhdet_in_tes!M167/RES_hhdet_in_fec!M167)</f>
        <v>0.60286327368745474</v>
      </c>
      <c r="N167" s="111">
        <f>IF(RES_hhdet_in_tes!N167=0,"",RES_hhdet_in_tes!N167/RES_hhdet_in_fec!N167)</f>
        <v>0.63200750106421788</v>
      </c>
      <c r="O167" s="111">
        <f>IF(RES_hhdet_in_tes!O167=0,"",RES_hhdet_in_tes!O167/RES_hhdet_in_fec!O167)</f>
        <v>0.67489779704840869</v>
      </c>
      <c r="P167" s="111">
        <f>IF(RES_hhdet_in_tes!P167=0,"",RES_hhdet_in_tes!P167/RES_hhdet_in_fec!P167)</f>
        <v>0.72715768403460757</v>
      </c>
      <c r="Q167" s="111">
        <f>IF(RES_hhdet_in_tes!Q167=0,"",RES_hhdet_in_tes!Q167/RES_hhdet_in_fec!Q167)</f>
        <v>0.77460715077577513</v>
      </c>
      <c r="R167" s="111">
        <f>IF(RES_hhdet_in_tes!R167=0,"",RES_hhdet_in_tes!R167/RES_hhdet_in_fec!R167)</f>
        <v>0.80662973614763711</v>
      </c>
      <c r="S167" s="111">
        <f>IF(RES_hhdet_in_tes!S167=0,"",RES_hhdet_in_tes!S167/RES_hhdet_in_fec!S167)</f>
        <v>0.83748786386964813</v>
      </c>
      <c r="T167" s="111">
        <f>IF(RES_hhdet_in_tes!T167=0,"",RES_hhdet_in_tes!T167/RES_hhdet_in_fec!T167)</f>
        <v>0.86543484746691535</v>
      </c>
      <c r="U167" s="111">
        <f>IF(RES_hhdet_in_tes!U167=0,"",RES_hhdet_in_tes!U167/RES_hhdet_in_fec!U167)</f>
        <v>0.8887240004646435</v>
      </c>
      <c r="V167" s="111">
        <f>IF(RES_hhdet_in_tes!V167=0,"",RES_hhdet_in_tes!V167/RES_hhdet_in_fec!V167)</f>
        <v>0.9056086363879966</v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0.60626751993875017</v>
      </c>
      <c r="D171" s="112">
        <f>IF(RES_hhdet_in_tes!D171=0,"",RES_hhdet_in_tes!D171/RES_hhdet_in_fec!D171)</f>
        <v>0.60815258863468502</v>
      </c>
      <c r="E171" s="112">
        <f>IF(RES_hhdet_in_tes!E171=0,"",RES_hhdet_in_tes!E171/RES_hhdet_in_fec!E171)</f>
        <v>0.61018264577242698</v>
      </c>
      <c r="F171" s="112">
        <f>IF(RES_hhdet_in_tes!F171=0,"",RES_hhdet_in_tes!F171/RES_hhdet_in_fec!F171)</f>
        <v>0.61223220346327811</v>
      </c>
      <c r="G171" s="112">
        <f>IF(RES_hhdet_in_tes!G171=0,"",RES_hhdet_in_tes!G171/RES_hhdet_in_fec!G171)</f>
        <v>0.61441644916635907</v>
      </c>
      <c r="H171" s="112">
        <f>IF(RES_hhdet_in_tes!H171=0,"",RES_hhdet_in_tes!H171/RES_hhdet_in_fec!H171)</f>
        <v>0.61672247191619545</v>
      </c>
      <c r="I171" s="112">
        <f>IF(RES_hhdet_in_tes!I171=0,"",RES_hhdet_in_tes!I171/RES_hhdet_in_fec!I171)</f>
        <v>0.61918027159022559</v>
      </c>
      <c r="J171" s="112">
        <f>IF(RES_hhdet_in_tes!J171=0,"",RES_hhdet_in_tes!J171/RES_hhdet_in_fec!J171)</f>
        <v>0.62190993290983509</v>
      </c>
      <c r="K171" s="112">
        <f>IF(RES_hhdet_in_tes!K171=0,"",RES_hhdet_in_tes!K171/RES_hhdet_in_fec!K171)</f>
        <v>0.62501787499081962</v>
      </c>
      <c r="L171" s="112">
        <f>IF(RES_hhdet_in_tes!L171=0,"",RES_hhdet_in_tes!L171/RES_hhdet_in_fec!L171)</f>
        <v>0.62854134316707888</v>
      </c>
      <c r="M171" s="112">
        <f>IF(RES_hhdet_in_tes!M171=0,"",RES_hhdet_in_tes!M171/RES_hhdet_in_fec!M171)</f>
        <v>0.63492179009871064</v>
      </c>
      <c r="N171" s="112">
        <f>IF(RES_hhdet_in_tes!N171=0,"",RES_hhdet_in_tes!N171/RES_hhdet_in_fec!N171)</f>
        <v>0.64523195340365469</v>
      </c>
      <c r="O171" s="112">
        <f>IF(RES_hhdet_in_tes!O171=0,"",RES_hhdet_in_tes!O171/RES_hhdet_in_fec!O171)</f>
        <v>0.66084749393233244</v>
      </c>
      <c r="P171" s="112">
        <f>IF(RES_hhdet_in_tes!P171=0,"",RES_hhdet_in_tes!P171/RES_hhdet_in_fec!P171)</f>
        <v>0.68116130758788729</v>
      </c>
      <c r="Q171" s="112">
        <f>IF(RES_hhdet_in_tes!Q171=0,"",RES_hhdet_in_tes!Q171/RES_hhdet_in_fec!Q171)</f>
        <v>0.70109404429097566</v>
      </c>
      <c r="R171" s="112">
        <f>IF(RES_hhdet_in_tes!R171=0,"",RES_hhdet_in_tes!R171/RES_hhdet_in_fec!R171)</f>
        <v>0.71538293974298994</v>
      </c>
      <c r="S171" s="112">
        <f>IF(RES_hhdet_in_tes!S171=0,"",RES_hhdet_in_tes!S171/RES_hhdet_in_fec!S171)</f>
        <v>0.72953096838538967</v>
      </c>
      <c r="T171" s="112">
        <f>IF(RES_hhdet_in_tes!T171=0,"",RES_hhdet_in_tes!T171/RES_hhdet_in_fec!T171)</f>
        <v>0.74324147233851812</v>
      </c>
      <c r="U171" s="112">
        <f>IF(RES_hhdet_in_tes!U171=0,"",RES_hhdet_in_tes!U171/RES_hhdet_in_fec!U171)</f>
        <v>0.75612073158267434</v>
      </c>
      <c r="V171" s="112">
        <f>IF(RES_hhdet_in_tes!V171=0,"",RES_hhdet_in_tes!V171/RES_hhdet_in_fec!V171)</f>
        <v>0.76756470077685179</v>
      </c>
      <c r="W171" s="112">
        <f>IF(RES_hhdet_in_tes!W171=0,"",RES_hhdet_in_tes!W171/RES_hhdet_in_fec!W171)</f>
        <v>0.77657331691935794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0.58676710518988862</v>
      </c>
      <c r="D175" s="124">
        <f>IF(RES_hhdet_in_tes!D175=0,"",RES_hhdet_in_tes!D175/RES_hhdet_in_fec!D175)</f>
        <v>0.59325361544600941</v>
      </c>
      <c r="E175" s="124">
        <f>IF(RES_hhdet_in_tes!E175=0,"",RES_hhdet_in_tes!E175/RES_hhdet_in_fec!E175)</f>
        <v>0.61764700063517775</v>
      </c>
      <c r="F175" s="124">
        <f>IF(RES_hhdet_in_tes!F175=0,"",RES_hhdet_in_tes!F175/RES_hhdet_in_fec!F175)</f>
        <v>0.66056436613126013</v>
      </c>
      <c r="G175" s="124">
        <f>IF(RES_hhdet_in_tes!G175=0,"",RES_hhdet_in_tes!G175/RES_hhdet_in_fec!G175)</f>
        <v>0.64757193335248031</v>
      </c>
      <c r="H175" s="124">
        <f>IF(RES_hhdet_in_tes!H175=0,"",RES_hhdet_in_tes!H175/RES_hhdet_in_fec!H175)</f>
        <v>0.69604670648413858</v>
      </c>
      <c r="I175" s="124">
        <f>IF(RES_hhdet_in_tes!I175=0,"",RES_hhdet_in_tes!I175/RES_hhdet_in_fec!I175)</f>
        <v>0.73626825244387162</v>
      </c>
      <c r="J175" s="124">
        <f>IF(RES_hhdet_in_tes!J175=0,"",RES_hhdet_in_tes!J175/RES_hhdet_in_fec!J175)</f>
        <v>0.71586527740622163</v>
      </c>
      <c r="K175" s="124">
        <f>IF(RES_hhdet_in_tes!K175=0,"",RES_hhdet_in_tes!K175/RES_hhdet_in_fec!K175)</f>
        <v>0.61173674716077941</v>
      </c>
      <c r="L175" s="124">
        <f>IF(RES_hhdet_in_tes!L175=0,"",RES_hhdet_in_tes!L175/RES_hhdet_in_fec!L175)</f>
        <v>0.60526206597386845</v>
      </c>
      <c r="M175" s="124">
        <f>IF(RES_hhdet_in_tes!M175=0,"",RES_hhdet_in_tes!M175/RES_hhdet_in_fec!M175)</f>
        <v>0.62303703670709421</v>
      </c>
      <c r="N175" s="124">
        <f>IF(RES_hhdet_in_tes!N175=0,"",RES_hhdet_in_tes!N175/RES_hhdet_in_fec!N175)</f>
        <v>0.66655363520646138</v>
      </c>
      <c r="O175" s="124">
        <f>IF(RES_hhdet_in_tes!O175=0,"",RES_hhdet_in_tes!O175/RES_hhdet_in_fec!O175)</f>
        <v>0.68424358883023439</v>
      </c>
      <c r="P175" s="124">
        <f>IF(RES_hhdet_in_tes!P175=0,"",RES_hhdet_in_tes!P175/RES_hhdet_in_fec!P175)</f>
        <v>0.68510715683872681</v>
      </c>
      <c r="Q175" s="124">
        <f>IF(RES_hhdet_in_tes!Q175=0,"",RES_hhdet_in_tes!Q175/RES_hhdet_in_fec!Q175)</f>
        <v>0.62233298399550252</v>
      </c>
      <c r="R175" s="124">
        <f>IF(RES_hhdet_in_tes!R175=0,"",RES_hhdet_in_tes!R175/RES_hhdet_in_fec!R175)</f>
        <v>0.63692611519780973</v>
      </c>
      <c r="S175" s="124">
        <f>IF(RES_hhdet_in_tes!S175=0,"",RES_hhdet_in_tes!S175/RES_hhdet_in_fec!S175)</f>
        <v>0.62016936460807326</v>
      </c>
      <c r="T175" s="124">
        <f>IF(RES_hhdet_in_tes!T175=0,"",RES_hhdet_in_tes!T175/RES_hhdet_in_fec!T175)</f>
        <v>0.65162595120816047</v>
      </c>
      <c r="U175" s="124">
        <f>IF(RES_hhdet_in_tes!U175=0,"",RES_hhdet_in_tes!U175/RES_hhdet_in_fec!U175)</f>
        <v>0.72577441217114491</v>
      </c>
      <c r="V175" s="124">
        <f>IF(RES_hhdet_in_tes!V175=0,"",RES_hhdet_in_tes!V175/RES_hhdet_in_fec!V175)</f>
        <v>0.80169395648869002</v>
      </c>
      <c r="W175" s="124">
        <f>IF(RES_hhdet_in_tes!W175=0,"",RES_hhdet_in_tes!W175/RES_hhdet_in_fec!W175)</f>
        <v>0.86548651750410588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0.57710115725905897</v>
      </c>
      <c r="D176" s="111">
        <f>IF(RES_hhdet_in_tes!D176=0,"",RES_hhdet_in_tes!D176/RES_hhdet_in_fec!D176)</f>
        <v>0.57790794429429182</v>
      </c>
      <c r="E176" s="111">
        <f>IF(RES_hhdet_in_tes!E176=0,"",RES_hhdet_in_tes!E176/RES_hhdet_in_fec!E176)</f>
        <v>0.57870335317360611</v>
      </c>
      <c r="F176" s="111">
        <f>IF(RES_hhdet_in_tes!F176=0,"",RES_hhdet_in_tes!F176/RES_hhdet_in_fec!F176)</f>
        <v>0.57949721048620417</v>
      </c>
      <c r="G176" s="111">
        <f>IF(RES_hhdet_in_tes!G176=0,"",RES_hhdet_in_tes!G176/RES_hhdet_in_fec!G176)</f>
        <v>0.58028058918645364</v>
      </c>
      <c r="H176" s="111">
        <f>IF(RES_hhdet_in_tes!H176=0,"",RES_hhdet_in_tes!H176/RES_hhdet_in_fec!H176)</f>
        <v>0.58105458183109249</v>
      </c>
      <c r="I176" s="111">
        <f>IF(RES_hhdet_in_tes!I176=0,"",RES_hhdet_in_tes!I176/RES_hhdet_in_fec!I176)</f>
        <v>0.58181698879581589</v>
      </c>
      <c r="J176" s="111">
        <f>IF(RES_hhdet_in_tes!J176=0,"",RES_hhdet_in_tes!J176/RES_hhdet_in_fec!J176)</f>
        <v>0.58255879899624519</v>
      </c>
      <c r="K176" s="111">
        <f>IF(RES_hhdet_in_tes!K176=0,"",RES_hhdet_in_tes!K176/RES_hhdet_in_fec!K176)</f>
        <v>0.58327235064046135</v>
      </c>
      <c r="L176" s="111">
        <f>IF(RES_hhdet_in_tes!L176=0,"",RES_hhdet_in_tes!L176/RES_hhdet_in_fec!L176)</f>
        <v>0.58395559388500784</v>
      </c>
      <c r="M176" s="111">
        <f>IF(RES_hhdet_in_tes!M176=0,"",RES_hhdet_in_tes!M176/RES_hhdet_in_fec!M176)</f>
        <v>0.5843232692101662</v>
      </c>
      <c r="N176" s="111">
        <f>IF(RES_hhdet_in_tes!N176=0,"",RES_hhdet_in_tes!N176/RES_hhdet_in_fec!N176)</f>
        <v>0.5843232692101662</v>
      </c>
      <c r="O176" s="111">
        <f>IF(RES_hhdet_in_tes!O176=0,"",RES_hhdet_in_tes!O176/RES_hhdet_in_fec!O176)</f>
        <v>0.5843232692101662</v>
      </c>
      <c r="P176" s="111">
        <f>IF(RES_hhdet_in_tes!P176=0,"",RES_hhdet_in_tes!P176/RES_hhdet_in_fec!P176)</f>
        <v>0.5843232692101662</v>
      </c>
      <c r="Q176" s="111">
        <f>IF(RES_hhdet_in_tes!Q176=0,"",RES_hhdet_in_tes!Q176/RES_hhdet_in_fec!Q176)</f>
        <v>0.5843232692101662</v>
      </c>
      <c r="R176" s="111">
        <f>IF(RES_hhdet_in_tes!R176=0,"",RES_hhdet_in_tes!R176/RES_hhdet_in_fec!R176)</f>
        <v>0.5866461310523019</v>
      </c>
      <c r="S176" s="111">
        <f>IF(RES_hhdet_in_tes!S176=0,"",RES_hhdet_in_tes!S176/RES_hhdet_in_fec!S176)</f>
        <v>0.59044453646495587</v>
      </c>
      <c r="T176" s="111">
        <f>IF(RES_hhdet_in_tes!T176=0,"",RES_hhdet_in_tes!T176/RES_hhdet_in_fec!T176)</f>
        <v>0.5948760094463823</v>
      </c>
      <c r="U176" s="111">
        <f>IF(RES_hhdet_in_tes!U176=0,"",RES_hhdet_in_tes!U176/RES_hhdet_in_fec!U176)</f>
        <v>0.59946574932000352</v>
      </c>
      <c r="V176" s="111">
        <f>IF(RES_hhdet_in_tes!V176=0,"",RES_hhdet_in_tes!V176/RES_hhdet_in_fec!V176)</f>
        <v>0.60373895540923694</v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0.74327175320630767</v>
      </c>
      <c r="D177" s="45">
        <f>IF(RES_hhdet_in_tes!D177=0,"",RES_hhdet_in_tes!D177/RES_hhdet_in_fec!D177)</f>
        <v>0.74477494811569533</v>
      </c>
      <c r="E177" s="45">
        <f>IF(RES_hhdet_in_tes!E177=0,"",RES_hhdet_in_tes!E177/RES_hhdet_in_fec!E177)</f>
        <v>0.74633372752936322</v>
      </c>
      <c r="F177" s="45">
        <f>IF(RES_hhdet_in_tes!F177=0,"",RES_hhdet_in_tes!F177/RES_hhdet_in_fec!F177)</f>
        <v>0.74790008664815988</v>
      </c>
      <c r="G177" s="45">
        <f>IF(RES_hhdet_in_tes!G177=0,"",RES_hhdet_in_tes!G177/RES_hhdet_in_fec!G177)</f>
        <v>0.74951763582597108</v>
      </c>
      <c r="H177" s="45">
        <f>IF(RES_hhdet_in_tes!H177=0,"",RES_hhdet_in_tes!H177/RES_hhdet_in_fec!H177)</f>
        <v>0.75118103771067213</v>
      </c>
      <c r="I177" s="45">
        <f>IF(RES_hhdet_in_tes!I177=0,"",RES_hhdet_in_tes!I177/RES_hhdet_in_fec!I177)</f>
        <v>0.75290103789473473</v>
      </c>
      <c r="J177" s="45">
        <f>IF(RES_hhdet_in_tes!J177=0,"",RES_hhdet_in_tes!J177/RES_hhdet_in_fec!J177)</f>
        <v>0.75472165727766294</v>
      </c>
      <c r="K177" s="45">
        <f>IF(RES_hhdet_in_tes!K177=0,"",RES_hhdet_in_tes!K177/RES_hhdet_in_fec!K177)</f>
        <v>0.75668032520290751</v>
      </c>
      <c r="L177" s="45">
        <f>IF(RES_hhdet_in_tes!L177=0,"",RES_hhdet_in_tes!L177/RES_hhdet_in_fec!L177)</f>
        <v>0.75878705555436721</v>
      </c>
      <c r="M177" s="45">
        <f>IF(RES_hhdet_in_tes!M177=0,"",RES_hhdet_in_tes!M177/RES_hhdet_in_fec!M177)</f>
        <v>0.76165333018171988</v>
      </c>
      <c r="N177" s="45">
        <f>IF(RES_hhdet_in_tes!N177=0,"",RES_hhdet_in_tes!N177/RES_hhdet_in_fec!N177)</f>
        <v>0.76545253702303462</v>
      </c>
      <c r="O177" s="45">
        <f>IF(RES_hhdet_in_tes!O177=0,"",RES_hhdet_in_tes!O177/RES_hhdet_in_fec!O177)</f>
        <v>0.77060626523875408</v>
      </c>
      <c r="P177" s="45">
        <f>IF(RES_hhdet_in_tes!P177=0,"",RES_hhdet_in_tes!P177/RES_hhdet_in_fec!P177)</f>
        <v>0.77733593726102079</v>
      </c>
      <c r="Q177" s="45">
        <f>IF(RES_hhdet_in_tes!Q177=0,"",RES_hhdet_in_tes!Q177/RES_hhdet_in_fec!Q177)</f>
        <v>0.78600958788392339</v>
      </c>
      <c r="R177" s="45">
        <f>IF(RES_hhdet_in_tes!R177=0,"",RES_hhdet_in_tes!R177/RES_hhdet_in_fec!R177)</f>
        <v>0.79780875212448643</v>
      </c>
      <c r="S177" s="45">
        <f>IF(RES_hhdet_in_tes!S177=0,"",RES_hhdet_in_tes!S177/RES_hhdet_in_fec!S177)</f>
        <v>0.81253521269232931</v>
      </c>
      <c r="T177" s="45">
        <f>IF(RES_hhdet_in_tes!T177=0,"",RES_hhdet_in_tes!T177/RES_hhdet_in_fec!T177)</f>
        <v>0.8283685461820719</v>
      </c>
      <c r="U177" s="45">
        <f>IF(RES_hhdet_in_tes!U177=0,"",RES_hhdet_in_tes!U177/RES_hhdet_in_fec!U177)</f>
        <v>0.84348832918837902</v>
      </c>
      <c r="V177" s="45">
        <f>IF(RES_hhdet_in_tes!V177=0,"",RES_hhdet_in_tes!V177/RES_hhdet_in_fec!V177)</f>
        <v>0.85607413830589585</v>
      </c>
      <c r="W177" s="45">
        <f>IF(RES_hhdet_in_tes!W177=0,"",RES_hhdet_in_tes!W177/RES_hhdet_in_fec!W177)</f>
        <v>0.86548651750410588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3.2329021688271888</v>
      </c>
      <c r="D3" s="117">
        <f t="shared" si="0"/>
        <v>7.1064442703407664</v>
      </c>
      <c r="E3" s="117">
        <f t="shared" si="0"/>
        <v>6.3334069546549809</v>
      </c>
      <c r="F3" s="117">
        <f t="shared" si="0"/>
        <v>4.7757115271407198</v>
      </c>
      <c r="G3" s="117">
        <f t="shared" si="0"/>
        <v>7.8955918647245822</v>
      </c>
      <c r="H3" s="117">
        <f t="shared" si="0"/>
        <v>14.132988915070452</v>
      </c>
      <c r="I3" s="117">
        <f t="shared" si="0"/>
        <v>7.8823814287082552</v>
      </c>
      <c r="J3" s="117">
        <f t="shared" si="0"/>
        <v>9.0341775527270336</v>
      </c>
      <c r="K3" s="117">
        <f t="shared" si="0"/>
        <v>4.6994306637923842</v>
      </c>
      <c r="L3" s="117">
        <f t="shared" si="0"/>
        <v>10.745379289418128</v>
      </c>
      <c r="M3" s="117">
        <f t="shared" si="0"/>
        <v>6.8915722819993901</v>
      </c>
      <c r="N3" s="117">
        <f t="shared" si="0"/>
        <v>4.9724659867161982</v>
      </c>
      <c r="O3" s="117">
        <f t="shared" si="0"/>
        <v>4.4019690397039248</v>
      </c>
      <c r="P3" s="117">
        <f t="shared" si="0"/>
        <v>0.18735844303227414</v>
      </c>
      <c r="Q3" s="117">
        <f t="shared" si="0"/>
        <v>0</v>
      </c>
      <c r="R3" s="117">
        <f t="shared" ref="R3:V3" si="1">R4+R7+R9+R19</f>
        <v>1.6585234537936109</v>
      </c>
      <c r="S3" s="117">
        <f t="shared" si="1"/>
        <v>5.7756860470177385</v>
      </c>
      <c r="T3" s="117">
        <f t="shared" si="1"/>
        <v>4.1473695328958637</v>
      </c>
      <c r="U3" s="117">
        <f t="shared" si="1"/>
        <v>0</v>
      </c>
      <c r="V3" s="117">
        <f t="shared" si="1"/>
        <v>0</v>
      </c>
      <c r="W3" s="117">
        <f t="shared" ref="W3" si="2">W4+W7+W9+W19</f>
        <v>2.4147993374735774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2.9177991046432794</v>
      </c>
      <c r="D4" s="122">
        <f t="shared" si="3"/>
        <v>6.4979230001145503</v>
      </c>
      <c r="E4" s="122">
        <f t="shared" si="3"/>
        <v>5.9006463434669874</v>
      </c>
      <c r="F4" s="122">
        <f t="shared" si="3"/>
        <v>4.5681838951410016</v>
      </c>
      <c r="G4" s="122">
        <f t="shared" si="3"/>
        <v>7.4977405213885753</v>
      </c>
      <c r="H4" s="122">
        <f t="shared" si="3"/>
        <v>13.507617782053517</v>
      </c>
      <c r="I4" s="122">
        <f t="shared" si="3"/>
        <v>7.4467874103081595</v>
      </c>
      <c r="J4" s="122">
        <f t="shared" si="3"/>
        <v>8.5022481866687798</v>
      </c>
      <c r="K4" s="122">
        <f t="shared" si="3"/>
        <v>4.2370419511046533</v>
      </c>
      <c r="L4" s="122">
        <f t="shared" si="3"/>
        <v>9.8423213889186307</v>
      </c>
      <c r="M4" s="122">
        <f t="shared" si="3"/>
        <v>6.4072577477974288</v>
      </c>
      <c r="N4" s="122">
        <f t="shared" si="3"/>
        <v>4.6366405118245364</v>
      </c>
      <c r="O4" s="122">
        <f t="shared" si="3"/>
        <v>4.156642294504751</v>
      </c>
      <c r="P4" s="122">
        <f t="shared" si="3"/>
        <v>0.17058930317178694</v>
      </c>
      <c r="Q4" s="122">
        <f t="shared" si="3"/>
        <v>0</v>
      </c>
      <c r="R4" s="122">
        <f t="shared" ref="R4:V4" si="4">SUM(R5:R6)</f>
        <v>1.5254813447789595</v>
      </c>
      <c r="S4" s="122">
        <f t="shared" si="4"/>
        <v>5.2730955578607261</v>
      </c>
      <c r="T4" s="122">
        <f t="shared" si="4"/>
        <v>3.8718596149493982</v>
      </c>
      <c r="U4" s="122">
        <f t="shared" si="4"/>
        <v>0</v>
      </c>
      <c r="V4" s="122">
        <f t="shared" si="4"/>
        <v>0</v>
      </c>
      <c r="W4" s="122">
        <f t="shared" ref="W4" si="5">SUM(W5:W6)</f>
        <v>2.2331444797070725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2.9177991046432794</v>
      </c>
      <c r="D5" s="98">
        <v>6.4979230001145503</v>
      </c>
      <c r="E5" s="98">
        <v>5.9006463434669874</v>
      </c>
      <c r="F5" s="98">
        <v>4.5681838951410016</v>
      </c>
      <c r="G5" s="98">
        <v>7.4977405213885753</v>
      </c>
      <c r="H5" s="98">
        <v>13.507617782053517</v>
      </c>
      <c r="I5" s="98">
        <v>7.4467874103081595</v>
      </c>
      <c r="J5" s="98">
        <v>8.5022481866687798</v>
      </c>
      <c r="K5" s="98">
        <v>4.2370419511046533</v>
      </c>
      <c r="L5" s="98">
        <v>9.8423213889186307</v>
      </c>
      <c r="M5" s="98">
        <v>6.4072577477974288</v>
      </c>
      <c r="N5" s="98">
        <v>4.6366405118245364</v>
      </c>
      <c r="O5" s="98">
        <v>4.156642294504751</v>
      </c>
      <c r="P5" s="98">
        <v>0.17058930317178694</v>
      </c>
      <c r="Q5" s="98">
        <v>0</v>
      </c>
      <c r="R5" s="98">
        <v>1.5254813447789595</v>
      </c>
      <c r="S5" s="98">
        <v>5.2730955578607261</v>
      </c>
      <c r="T5" s="98">
        <v>3.8718596149493982</v>
      </c>
      <c r="U5" s="98">
        <v>0</v>
      </c>
      <c r="V5" s="98">
        <v>0</v>
      </c>
      <c r="W5" s="98">
        <v>2.2331444797070725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0.14489464379436254</v>
      </c>
      <c r="D9" s="122">
        <v>0.31093353790624356</v>
      </c>
      <c r="E9" s="122">
        <v>0.22257559530052148</v>
      </c>
      <c r="F9" s="122">
        <v>7.924280574385463E-2</v>
      </c>
      <c r="G9" s="122">
        <v>0.20542307083481612</v>
      </c>
      <c r="H9" s="122">
        <v>0.42070213821149011</v>
      </c>
      <c r="I9" s="122">
        <v>0.38240151979518833</v>
      </c>
      <c r="J9" s="122">
        <v>0.39247413605318154</v>
      </c>
      <c r="K9" s="122">
        <v>0.24693232031801604</v>
      </c>
      <c r="L9" s="122">
        <v>0.43523443353950936</v>
      </c>
      <c r="M9" s="122">
        <v>0.18141826151414989</v>
      </c>
      <c r="N9" s="122">
        <v>0.19942116626798406</v>
      </c>
      <c r="O9" s="122">
        <v>0.15968555972280807</v>
      </c>
      <c r="P9" s="122">
        <v>1.2175540469333734E-2</v>
      </c>
      <c r="Q9" s="122">
        <v>0</v>
      </c>
      <c r="R9" s="122">
        <v>8.4414102402925031E-2</v>
      </c>
      <c r="S9" s="122">
        <v>0.32013945875652045</v>
      </c>
      <c r="T9" s="122">
        <v>0.13478712744931715</v>
      </c>
      <c r="U9" s="122">
        <v>0</v>
      </c>
      <c r="V9" s="122">
        <v>0</v>
      </c>
      <c r="W9" s="122">
        <v>0.13356327220774114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0.14452903856095628</v>
      </c>
      <c r="D10" s="98">
        <v>0.3103123480665852</v>
      </c>
      <c r="E10" s="98">
        <v>0.22190263942085872</v>
      </c>
      <c r="F10" s="98">
        <v>7.8825040390955017E-2</v>
      </c>
      <c r="G10" s="98">
        <v>0.20445560462810936</v>
      </c>
      <c r="H10" s="98">
        <v>0.41915505339994447</v>
      </c>
      <c r="I10" s="98">
        <v>0.38193629320952527</v>
      </c>
      <c r="J10" s="98">
        <v>0.39215269132045877</v>
      </c>
      <c r="K10" s="98">
        <v>0.24591766083101571</v>
      </c>
      <c r="L10" s="98">
        <v>0.4322143279080925</v>
      </c>
      <c r="M10" s="98">
        <v>0.17824477686939746</v>
      </c>
      <c r="N10" s="98">
        <v>0.19887029675724946</v>
      </c>
      <c r="O10" s="98">
        <v>0.15936307682733553</v>
      </c>
      <c r="P10" s="98">
        <v>1.2175540469333734E-2</v>
      </c>
      <c r="Q10" s="98">
        <v>0</v>
      </c>
      <c r="R10" s="98">
        <v>8.427334611855046E-2</v>
      </c>
      <c r="S10" s="98">
        <v>0.31942445623263865</v>
      </c>
      <c r="T10" s="98">
        <v>0.13369354051825719</v>
      </c>
      <c r="U10" s="98">
        <v>0</v>
      </c>
      <c r="V10" s="98">
        <v>0</v>
      </c>
      <c r="W10" s="98">
        <v>0.13254599865628572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3.656052334062684E-4</v>
      </c>
      <c r="D11" s="98">
        <v>6.2118983965835258E-4</v>
      </c>
      <c r="E11" s="98">
        <v>6.7295587966275435E-4</v>
      </c>
      <c r="F11" s="98">
        <v>4.1776535289961568E-4</v>
      </c>
      <c r="G11" s="98">
        <v>9.6746620670677534E-4</v>
      </c>
      <c r="H11" s="98">
        <v>1.5470848115456384E-3</v>
      </c>
      <c r="I11" s="98">
        <v>4.6522658566303571E-4</v>
      </c>
      <c r="J11" s="98">
        <v>3.2144473272279899E-4</v>
      </c>
      <c r="K11" s="98">
        <v>1.0146594870003326E-3</v>
      </c>
      <c r="L11" s="98">
        <v>3.0201056314168814E-3</v>
      </c>
      <c r="M11" s="98">
        <v>3.1734846447524115E-3</v>
      </c>
      <c r="N11" s="98">
        <v>5.5086951073459063E-4</v>
      </c>
      <c r="O11" s="98">
        <v>3.224828954725555E-4</v>
      </c>
      <c r="P11" s="98">
        <v>0</v>
      </c>
      <c r="Q11" s="98">
        <v>0</v>
      </c>
      <c r="R11" s="98">
        <v>1.407562843745719E-4</v>
      </c>
      <c r="S11" s="98">
        <v>7.1500252388178003E-4</v>
      </c>
      <c r="T11" s="98">
        <v>1.0935869310599502E-3</v>
      </c>
      <c r="U11" s="98">
        <v>0</v>
      </c>
      <c r="V11" s="98">
        <v>0</v>
      </c>
      <c r="W11" s="98">
        <v>1.0172735514554156E-3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0.17020842038954676</v>
      </c>
      <c r="D19" s="122">
        <v>0.29758773231997254</v>
      </c>
      <c r="E19" s="122">
        <v>0.21018501588747171</v>
      </c>
      <c r="F19" s="122">
        <v>0.12828482625586318</v>
      </c>
      <c r="G19" s="122">
        <v>0.19242827250119077</v>
      </c>
      <c r="H19" s="122">
        <v>0.20466899480544568</v>
      </c>
      <c r="I19" s="122">
        <v>5.3192498604907809E-2</v>
      </c>
      <c r="J19" s="122">
        <v>0.13945523000507284</v>
      </c>
      <c r="K19" s="122">
        <v>0.21545639236971476</v>
      </c>
      <c r="L19" s="122">
        <v>0.46782346695998761</v>
      </c>
      <c r="M19" s="122">
        <v>0.30289627268781111</v>
      </c>
      <c r="N19" s="122">
        <v>0.13640430862367722</v>
      </c>
      <c r="O19" s="122">
        <v>8.5641185476365372E-2</v>
      </c>
      <c r="P19" s="122">
        <v>4.593599391153484E-3</v>
      </c>
      <c r="Q19" s="122">
        <v>0</v>
      </c>
      <c r="R19" s="122">
        <v>4.8628006611726352E-2</v>
      </c>
      <c r="S19" s="122">
        <v>0.18245103040049204</v>
      </c>
      <c r="T19" s="122">
        <v>0.14072279049714786</v>
      </c>
      <c r="U19" s="122">
        <v>0</v>
      </c>
      <c r="V19" s="122">
        <v>0</v>
      </c>
      <c r="W19" s="122">
        <v>4.8091585558763611E-2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6.3388235388744047E-3</v>
      </c>
      <c r="D20" s="98">
        <v>2.512103475355202E-2</v>
      </c>
      <c r="E20" s="98">
        <v>2.5125117625339873E-2</v>
      </c>
      <c r="F20" s="98">
        <v>1.5230748461070743E-2</v>
      </c>
      <c r="G20" s="98">
        <v>2.0974552875605887E-2</v>
      </c>
      <c r="H20" s="98">
        <v>4.1370492918925306E-2</v>
      </c>
      <c r="I20" s="98">
        <v>2.1549469755119163E-2</v>
      </c>
      <c r="J20" s="98">
        <v>5.2632825312194848E-2</v>
      </c>
      <c r="K20" s="98">
        <v>2.6358018361545901E-2</v>
      </c>
      <c r="L20" s="98">
        <v>6.6690388921938501E-2</v>
      </c>
      <c r="M20" s="98">
        <v>4.5007187953077253E-2</v>
      </c>
      <c r="N20" s="98">
        <v>2.9992457550697529E-2</v>
      </c>
      <c r="O20" s="98">
        <v>2.6026314306231226E-2</v>
      </c>
      <c r="P20" s="98">
        <v>2.0236378567903856E-3</v>
      </c>
      <c r="Q20" s="98">
        <v>0</v>
      </c>
      <c r="R20" s="98">
        <v>7.7677039480285141E-3</v>
      </c>
      <c r="S20" s="98">
        <v>3.717335199703798E-2</v>
      </c>
      <c r="T20" s="98">
        <v>3.2814094947079334E-2</v>
      </c>
      <c r="U20" s="98">
        <v>0</v>
      </c>
      <c r="V20" s="98">
        <v>0</v>
      </c>
      <c r="W20" s="98">
        <v>2.9506590847451199E-2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0.16386959685067234</v>
      </c>
      <c r="D21" s="98">
        <v>0.2724666975664205</v>
      </c>
      <c r="E21" s="98">
        <v>0.18505989826213184</v>
      </c>
      <c r="F21" s="98">
        <v>0.11305407779479244</v>
      </c>
      <c r="G21" s="98">
        <v>0.17145371962558489</v>
      </c>
      <c r="H21" s="98">
        <v>0.16329850188652037</v>
      </c>
      <c r="I21" s="98">
        <v>3.1643028849788646E-2</v>
      </c>
      <c r="J21" s="98">
        <v>8.6822404692877997E-2</v>
      </c>
      <c r="K21" s="98">
        <v>0.18909837400816887</v>
      </c>
      <c r="L21" s="98">
        <v>0.4011330780380491</v>
      </c>
      <c r="M21" s="98">
        <v>0.25788908473473388</v>
      </c>
      <c r="N21" s="98">
        <v>0.10641185107297969</v>
      </c>
      <c r="O21" s="98">
        <v>5.961487117013415E-2</v>
      </c>
      <c r="P21" s="98">
        <v>2.5699615343630984E-3</v>
      </c>
      <c r="Q21" s="98">
        <v>0</v>
      </c>
      <c r="R21" s="98">
        <v>4.0860302663697834E-2</v>
      </c>
      <c r="S21" s="98">
        <v>0.14527767840345407</v>
      </c>
      <c r="T21" s="98">
        <v>0.10790869555006855</v>
      </c>
      <c r="U21" s="98">
        <v>0</v>
      </c>
      <c r="V21" s="98">
        <v>0</v>
      </c>
      <c r="W21" s="98">
        <v>1.8584994711312416E-2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0.28233314760654882</v>
      </c>
      <c r="D24" s="117">
        <f t="shared" si="7"/>
        <v>0.17495178429413599</v>
      </c>
      <c r="E24" s="117">
        <f t="shared" si="7"/>
        <v>0.12776247484615358</v>
      </c>
      <c r="F24" s="117">
        <f t="shared" si="7"/>
        <v>1.198652426595392E-2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0.27390991869428383</v>
      </c>
      <c r="K24" s="117">
        <f t="shared" si="7"/>
        <v>0.29163626991471281</v>
      </c>
      <c r="L24" s="117">
        <f t="shared" si="7"/>
        <v>0.36675851985133334</v>
      </c>
      <c r="M24" s="117">
        <f t="shared" si="7"/>
        <v>0.31740950364796616</v>
      </c>
      <c r="N24" s="117">
        <f t="shared" si="7"/>
        <v>0.40066843846526745</v>
      </c>
      <c r="O24" s="117">
        <f t="shared" si="7"/>
        <v>0.26725841994994165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0.2612180091812083</v>
      </c>
      <c r="D25" s="122">
        <f t="shared" si="10"/>
        <v>0.1639526818695588</v>
      </c>
      <c r="E25" s="122">
        <f t="shared" si="10"/>
        <v>0.12130876519297749</v>
      </c>
      <c r="F25" s="122">
        <f t="shared" si="10"/>
        <v>1.1637591927081104E-2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0.26838831839583327</v>
      </c>
      <c r="K25" s="122">
        <f t="shared" si="10"/>
        <v>0.26988561387628413</v>
      </c>
      <c r="L25" s="122">
        <f t="shared" si="10"/>
        <v>0.34110990852592055</v>
      </c>
      <c r="M25" s="122">
        <f t="shared" si="10"/>
        <v>0.29755751196684216</v>
      </c>
      <c r="N25" s="122">
        <f t="shared" si="10"/>
        <v>0.38654260744731045</v>
      </c>
      <c r="O25" s="122">
        <f t="shared" si="10"/>
        <v>0.26034655082876668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0.2612180091812083</v>
      </c>
      <c r="D26" s="98">
        <v>0.1639526818695588</v>
      </c>
      <c r="E26" s="98">
        <v>0.12130876519297749</v>
      </c>
      <c r="F26" s="98">
        <v>1.1637591927081104E-2</v>
      </c>
      <c r="G26" s="98">
        <v>0</v>
      </c>
      <c r="H26" s="98">
        <v>0</v>
      </c>
      <c r="I26" s="98">
        <v>0</v>
      </c>
      <c r="J26" s="98">
        <v>0.26838831839583327</v>
      </c>
      <c r="K26" s="98">
        <v>0.26988561387628413</v>
      </c>
      <c r="L26" s="98">
        <v>0.34110990852592055</v>
      </c>
      <c r="M26" s="98">
        <v>0.29755751196684216</v>
      </c>
      <c r="N26" s="98">
        <v>0.38654260744731045</v>
      </c>
      <c r="O26" s="98">
        <v>0.26034655082876668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6.0934205567711409E-4</v>
      </c>
      <c r="D30" s="122">
        <v>2.4847593586334104E-4</v>
      </c>
      <c r="E30" s="122">
        <v>1.3459117593255088E-4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6.7643965800022162E-4</v>
      </c>
      <c r="L30" s="122">
        <v>3.5530654487257425E-4</v>
      </c>
      <c r="M30" s="122">
        <v>3.733511346767543E-4</v>
      </c>
      <c r="N30" s="122">
        <v>1.8362317024486354E-4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6.0934205567711409E-4</v>
      </c>
      <c r="D31" s="98">
        <v>2.4847593586334104E-4</v>
      </c>
      <c r="E31" s="98">
        <v>1.3459117593255088E-4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6.7643965800022162E-4</v>
      </c>
      <c r="L31" s="98">
        <v>3.5530654487257425E-4</v>
      </c>
      <c r="M31" s="98">
        <v>3.733511346767543E-4</v>
      </c>
      <c r="N31" s="98">
        <v>1.8362317024486354E-4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2.0505796369663425E-2</v>
      </c>
      <c r="D39" s="122">
        <v>1.0750626488713874E-2</v>
      </c>
      <c r="E39" s="122">
        <v>6.3191184772435254E-3</v>
      </c>
      <c r="F39" s="122">
        <v>3.4893233887281619E-4</v>
      </c>
      <c r="G39" s="122">
        <v>0</v>
      </c>
      <c r="H39" s="122">
        <v>0</v>
      </c>
      <c r="I39" s="122">
        <v>0</v>
      </c>
      <c r="J39" s="122">
        <v>5.5216002984505748E-3</v>
      </c>
      <c r="K39" s="122">
        <v>2.1074216380428459E-2</v>
      </c>
      <c r="L39" s="122">
        <v>2.5293304780540222E-2</v>
      </c>
      <c r="M39" s="122">
        <v>1.9478640546447247E-2</v>
      </c>
      <c r="N39" s="122">
        <v>1.3942207847712176E-2</v>
      </c>
      <c r="O39" s="122">
        <v>6.911869121174973E-3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2.0505796369663425E-2</v>
      </c>
      <c r="D40" s="98">
        <v>1.0750626488713874E-2</v>
      </c>
      <c r="E40" s="98">
        <v>6.3191184772435254E-3</v>
      </c>
      <c r="F40" s="98">
        <v>3.4893233887281619E-4</v>
      </c>
      <c r="G40" s="98">
        <v>0</v>
      </c>
      <c r="H40" s="98">
        <v>0</v>
      </c>
      <c r="I40" s="98">
        <v>0</v>
      </c>
      <c r="J40" s="98">
        <v>5.5216002984505748E-3</v>
      </c>
      <c r="K40" s="98">
        <v>2.1074216380428459E-2</v>
      </c>
      <c r="L40" s="98">
        <v>2.5293304780540222E-2</v>
      </c>
      <c r="M40" s="98">
        <v>1.9478640546447247E-2</v>
      </c>
      <c r="N40" s="98">
        <v>1.3942207847712176E-2</v>
      </c>
      <c r="O40" s="98">
        <v>6.911869121174973E-3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1.1941881514021049</v>
      </c>
      <c r="H43" s="117">
        <f t="shared" si="14"/>
        <v>0.43186242537809993</v>
      </c>
      <c r="I43" s="117">
        <f t="shared" si="14"/>
        <v>0.2879543408343706</v>
      </c>
      <c r="J43" s="117">
        <f t="shared" si="14"/>
        <v>1.1366210334171156</v>
      </c>
      <c r="K43" s="117">
        <f t="shared" si="14"/>
        <v>1.0827785355746538</v>
      </c>
      <c r="L43" s="117">
        <f t="shared" si="14"/>
        <v>2.7464806892100673</v>
      </c>
      <c r="M43" s="117">
        <f t="shared" si="14"/>
        <v>1.4727331677795508</v>
      </c>
      <c r="N43" s="117">
        <f t="shared" si="14"/>
        <v>1.395876764848339</v>
      </c>
      <c r="O43" s="117">
        <f t="shared" si="14"/>
        <v>0.97589300527350309</v>
      </c>
      <c r="P43" s="117">
        <f t="shared" si="14"/>
        <v>1.796946046004654</v>
      </c>
      <c r="Q43" s="117">
        <f t="shared" si="14"/>
        <v>1.1836062836612993</v>
      </c>
      <c r="R43" s="117">
        <f t="shared" ref="R43:V43" si="15">R44+R47+R49+R58</f>
        <v>3.7262492680950041</v>
      </c>
      <c r="S43" s="117">
        <f t="shared" si="15"/>
        <v>3.261437103686688</v>
      </c>
      <c r="T43" s="117">
        <f t="shared" si="15"/>
        <v>3.085814335400495</v>
      </c>
      <c r="U43" s="117">
        <f t="shared" si="15"/>
        <v>1.2741908100780719</v>
      </c>
      <c r="V43" s="117">
        <f t="shared" si="15"/>
        <v>0.94444359139778511</v>
      </c>
      <c r="W43" s="117">
        <f t="shared" ref="W43" si="16">W44+W47+W49+W58</f>
        <v>1.5674495386539071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1.1144439658123884</v>
      </c>
      <c r="H44" s="122">
        <f t="shared" si="17"/>
        <v>0.40218467968995109</v>
      </c>
      <c r="I44" s="122">
        <f t="shared" si="17"/>
        <v>0.2695430616414935</v>
      </c>
      <c r="J44" s="122">
        <f t="shared" si="17"/>
        <v>1.051421859391878</v>
      </c>
      <c r="K44" s="122">
        <f t="shared" si="17"/>
        <v>0.95480684532041982</v>
      </c>
      <c r="L44" s="122">
        <f t="shared" si="17"/>
        <v>2.4570002337836505</v>
      </c>
      <c r="M44" s="122">
        <f t="shared" si="17"/>
        <v>1.3036443538298563</v>
      </c>
      <c r="N44" s="122">
        <f t="shared" si="17"/>
        <v>1.2836485791230905</v>
      </c>
      <c r="O44" s="122">
        <f t="shared" si="17"/>
        <v>0.90489096819382198</v>
      </c>
      <c r="P44" s="122">
        <f t="shared" si="17"/>
        <v>1.6512197193464155</v>
      </c>
      <c r="Q44" s="122">
        <f t="shared" si="17"/>
        <v>1.0617981976951794</v>
      </c>
      <c r="R44" s="122">
        <f t="shared" ref="R44:V44" si="18">SUM(R45:R46)</f>
        <v>3.3690212527313488</v>
      </c>
      <c r="S44" s="122">
        <f t="shared" si="18"/>
        <v>2.9459538165577124</v>
      </c>
      <c r="T44" s="122">
        <f t="shared" si="18"/>
        <v>2.7745917060071217</v>
      </c>
      <c r="U44" s="122">
        <f t="shared" si="18"/>
        <v>1.1537849013362353</v>
      </c>
      <c r="V44" s="122">
        <f t="shared" si="18"/>
        <v>0.86074738855590538</v>
      </c>
      <c r="W44" s="122">
        <f t="shared" ref="W44" si="19">SUM(W45:W46)</f>
        <v>1.3815137542995939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1.1144439658123884</v>
      </c>
      <c r="H45" s="98">
        <v>0.40218467968995109</v>
      </c>
      <c r="I45" s="98">
        <v>0.2695430616414935</v>
      </c>
      <c r="J45" s="98">
        <v>1.051421859391878</v>
      </c>
      <c r="K45" s="98">
        <v>0.95480684532041982</v>
      </c>
      <c r="L45" s="98">
        <v>2.4570002337836505</v>
      </c>
      <c r="M45" s="98">
        <v>1.3036443538298563</v>
      </c>
      <c r="N45" s="98">
        <v>1.2836485791230905</v>
      </c>
      <c r="O45" s="98">
        <v>0.90489096819382198</v>
      </c>
      <c r="P45" s="98">
        <v>1.6512197193464155</v>
      </c>
      <c r="Q45" s="98">
        <v>1.0617981976951794</v>
      </c>
      <c r="R45" s="98">
        <v>3.3690212527313488</v>
      </c>
      <c r="S45" s="98">
        <v>2.9459538165577124</v>
      </c>
      <c r="T45" s="98">
        <v>2.7745917060071217</v>
      </c>
      <c r="U45" s="98">
        <v>1.1537849013362353</v>
      </c>
      <c r="V45" s="98">
        <v>0.86074738855590538</v>
      </c>
      <c r="W45" s="98">
        <v>1.3815137542995939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5.8072742281337235E-2</v>
      </c>
      <c r="H49" s="122">
        <v>2.3003988267499227E-2</v>
      </c>
      <c r="I49" s="122">
        <v>1.6289958823058868E-2</v>
      </c>
      <c r="J49" s="122">
        <v>6.825357310930312E-2</v>
      </c>
      <c r="K49" s="122">
        <v>6.3799752086803121E-2</v>
      </c>
      <c r="L49" s="122">
        <v>0.16451279402922911</v>
      </c>
      <c r="M49" s="122">
        <v>9.6246814406209316E-2</v>
      </c>
      <c r="N49" s="122">
        <v>8.0243120662849943E-2</v>
      </c>
      <c r="O49" s="122">
        <v>5.0784819900244339E-2</v>
      </c>
      <c r="P49" s="122">
        <v>0.10557067768381495</v>
      </c>
      <c r="Q49" s="122">
        <v>6.9655425200957521E-2</v>
      </c>
      <c r="R49" s="122">
        <v>0.2287294083660952</v>
      </c>
      <c r="S49" s="122">
        <v>0.19734036922480275</v>
      </c>
      <c r="T49" s="122">
        <v>0.1947104027116098</v>
      </c>
      <c r="U49" s="122">
        <v>8.5536786317203461E-2</v>
      </c>
      <c r="V49" s="122">
        <v>7.2681853102394611E-2</v>
      </c>
      <c r="W49" s="122">
        <v>0.16933697228390443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5.8072742281337235E-2</v>
      </c>
      <c r="H50" s="98">
        <v>2.3003988267499227E-2</v>
      </c>
      <c r="I50" s="98">
        <v>1.6289958823058868E-2</v>
      </c>
      <c r="J50" s="98">
        <v>6.825357310930312E-2</v>
      </c>
      <c r="K50" s="98">
        <v>6.3799752086803121E-2</v>
      </c>
      <c r="L50" s="98">
        <v>0.16451279402922911</v>
      </c>
      <c r="M50" s="98">
        <v>9.6246814406209316E-2</v>
      </c>
      <c r="N50" s="98">
        <v>8.0243120662849943E-2</v>
      </c>
      <c r="O50" s="98">
        <v>5.0784819900244339E-2</v>
      </c>
      <c r="P50" s="98">
        <v>0.10557067768381495</v>
      </c>
      <c r="Q50" s="98">
        <v>6.9655425200957521E-2</v>
      </c>
      <c r="R50" s="98">
        <v>0.2287294083660952</v>
      </c>
      <c r="S50" s="98">
        <v>0.19734036922480275</v>
      </c>
      <c r="T50" s="98">
        <v>0.1947104027116098</v>
      </c>
      <c r="U50" s="98">
        <v>8.5536786317203461E-2</v>
      </c>
      <c r="V50" s="98">
        <v>7.2681853102394611E-2</v>
      </c>
      <c r="W50" s="98">
        <v>0.16933697228390443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2.16714433083793E-2</v>
      </c>
      <c r="H58" s="122">
        <v>6.6737574206496191E-3</v>
      </c>
      <c r="I58" s="122">
        <v>2.1213203698182332E-3</v>
      </c>
      <c r="J58" s="122">
        <v>1.6945600915934524E-2</v>
      </c>
      <c r="K58" s="122">
        <v>6.4171938167430803E-2</v>
      </c>
      <c r="L58" s="122">
        <v>0.12496766139718764</v>
      </c>
      <c r="M58" s="122">
        <v>7.2841999543485025E-2</v>
      </c>
      <c r="N58" s="122">
        <v>3.1985065062398517E-2</v>
      </c>
      <c r="O58" s="122">
        <v>2.0217217179436794E-2</v>
      </c>
      <c r="P58" s="122">
        <v>4.0155648974423412E-2</v>
      </c>
      <c r="Q58" s="122">
        <v>5.2152660765162333E-2</v>
      </c>
      <c r="R58" s="122">
        <v>0.12849860699756011</v>
      </c>
      <c r="S58" s="122">
        <v>0.11814291790417304</v>
      </c>
      <c r="T58" s="122">
        <v>0.11651222668176323</v>
      </c>
      <c r="U58" s="122">
        <v>3.4869122424633067E-2</v>
      </c>
      <c r="V58" s="122">
        <v>1.101434973948511E-2</v>
      </c>
      <c r="W58" s="122">
        <v>1.6598812070408798E-2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2.16714433083793E-2</v>
      </c>
      <c r="H59" s="98">
        <v>6.6737574206496191E-3</v>
      </c>
      <c r="I59" s="98">
        <v>2.1213203698182332E-3</v>
      </c>
      <c r="J59" s="98">
        <v>1.6945600915934524E-2</v>
      </c>
      <c r="K59" s="98">
        <v>6.4171938167430803E-2</v>
      </c>
      <c r="L59" s="98">
        <v>0.12496766139718764</v>
      </c>
      <c r="M59" s="98">
        <v>7.2841999543485025E-2</v>
      </c>
      <c r="N59" s="98">
        <v>3.1985065062398517E-2</v>
      </c>
      <c r="O59" s="98">
        <v>2.0217217179436794E-2</v>
      </c>
      <c r="P59" s="98">
        <v>4.0155648974423412E-2</v>
      </c>
      <c r="Q59" s="98">
        <v>5.2152660765162333E-2</v>
      </c>
      <c r="R59" s="98">
        <v>0.12849860699756011</v>
      </c>
      <c r="S59" s="98">
        <v>0.11814291790417304</v>
      </c>
      <c r="T59" s="98">
        <v>0.11651222668176323</v>
      </c>
      <c r="U59" s="98">
        <v>3.4869122424633067E-2</v>
      </c>
      <c r="V59" s="98">
        <v>1.101434973948511E-2</v>
      </c>
      <c r="W59" s="98">
        <v>1.6598812070408798E-2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5.1106186388230777</v>
      </c>
      <c r="D62" s="117">
        <f t="shared" si="21"/>
        <v>7.2119407199845718</v>
      </c>
      <c r="E62" s="117">
        <f t="shared" si="21"/>
        <v>8.7141598699627156</v>
      </c>
      <c r="F62" s="117">
        <f t="shared" si="21"/>
        <v>10.234982918451792</v>
      </c>
      <c r="G62" s="117">
        <f t="shared" si="21"/>
        <v>11.433397702145946</v>
      </c>
      <c r="H62" s="117">
        <f t="shared" si="21"/>
        <v>12.729393343130011</v>
      </c>
      <c r="I62" s="117">
        <f t="shared" si="21"/>
        <v>9.9786418494831608</v>
      </c>
      <c r="J62" s="117">
        <f t="shared" si="21"/>
        <v>11.442765484131703</v>
      </c>
      <c r="K62" s="117">
        <f t="shared" si="21"/>
        <v>7.1615395358688794</v>
      </c>
      <c r="L62" s="117">
        <f t="shared" si="21"/>
        <v>8.9358433538272593</v>
      </c>
      <c r="M62" s="117">
        <f t="shared" si="21"/>
        <v>4.2058943191545932</v>
      </c>
      <c r="N62" s="117">
        <f t="shared" si="21"/>
        <v>3.8760313372498132</v>
      </c>
      <c r="O62" s="117">
        <f t="shared" si="21"/>
        <v>6.1259907816424155</v>
      </c>
      <c r="P62" s="117">
        <f t="shared" si="21"/>
        <v>11.785075671760612</v>
      </c>
      <c r="Q62" s="117">
        <f t="shared" si="21"/>
        <v>15.125797734946834</v>
      </c>
      <c r="R62" s="117">
        <f t="shared" ref="R62:V62" si="22">R63+R66+R68+R77</f>
        <v>18.121290629105527</v>
      </c>
      <c r="S62" s="117">
        <f t="shared" si="22"/>
        <v>12.703703417702364</v>
      </c>
      <c r="T62" s="117">
        <f t="shared" si="22"/>
        <v>13.939921860886415</v>
      </c>
      <c r="U62" s="117">
        <f t="shared" si="22"/>
        <v>10.392200988737375</v>
      </c>
      <c r="V62" s="117">
        <f t="shared" si="22"/>
        <v>11.127169432062979</v>
      </c>
      <c r="W62" s="117">
        <f t="shared" ref="W62" si="23">W63+W66+W68+W77</f>
        <v>21.395926881279514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4.5112282356120526</v>
      </c>
      <c r="D63" s="122">
        <f t="shared" si="24"/>
        <v>6.3923226203030472</v>
      </c>
      <c r="E63" s="122">
        <f t="shared" si="24"/>
        <v>7.7157058934738734</v>
      </c>
      <c r="F63" s="122">
        <f t="shared" si="24"/>
        <v>9.0125595787692117</v>
      </c>
      <c r="G63" s="122">
        <f t="shared" si="24"/>
        <v>10.217920932601409</v>
      </c>
      <c r="H63" s="122">
        <f t="shared" si="24"/>
        <v>11.303984534502925</v>
      </c>
      <c r="I63" s="122">
        <f t="shared" si="24"/>
        <v>8.7386120190914589</v>
      </c>
      <c r="J63" s="122">
        <f t="shared" si="24"/>
        <v>9.9096322669328458</v>
      </c>
      <c r="K63" s="122">
        <f t="shared" si="24"/>
        <v>6.20815590016608</v>
      </c>
      <c r="L63" s="122">
        <f t="shared" si="24"/>
        <v>7.7659367090019931</v>
      </c>
      <c r="M63" s="122">
        <f t="shared" si="24"/>
        <v>3.5954596074460969</v>
      </c>
      <c r="N63" s="122">
        <f t="shared" si="24"/>
        <v>3.3881785885297568</v>
      </c>
      <c r="O63" s="122">
        <f t="shared" si="24"/>
        <v>5.450960219172722</v>
      </c>
      <c r="P63" s="122">
        <f t="shared" si="24"/>
        <v>10.370494410123451</v>
      </c>
      <c r="Q63" s="122">
        <f t="shared" si="24"/>
        <v>13.364346433864757</v>
      </c>
      <c r="R63" s="122">
        <f t="shared" ref="R63:V63" si="25">SUM(R64:R65)</f>
        <v>15.967046479898917</v>
      </c>
      <c r="S63" s="122">
        <f t="shared" si="25"/>
        <v>11.247515515384219</v>
      </c>
      <c r="T63" s="122">
        <f t="shared" si="25"/>
        <v>12.109851983819889</v>
      </c>
      <c r="U63" s="122">
        <f t="shared" si="25"/>
        <v>8.8928347325953521</v>
      </c>
      <c r="V63" s="122">
        <f t="shared" si="25"/>
        <v>9.3719625158963513</v>
      </c>
      <c r="W63" s="122">
        <f t="shared" ref="W63" si="26">SUM(W64:W65)</f>
        <v>17.507352652255427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4.5112282356120526</v>
      </c>
      <c r="D64" s="98">
        <v>6.3923226203030472</v>
      </c>
      <c r="E64" s="98">
        <v>7.7157058934738734</v>
      </c>
      <c r="F64" s="98">
        <v>9.0125595787692117</v>
      </c>
      <c r="G64" s="98">
        <v>10.217920932601409</v>
      </c>
      <c r="H64" s="98">
        <v>11.303984534502925</v>
      </c>
      <c r="I64" s="98">
        <v>8.7386120190914589</v>
      </c>
      <c r="J64" s="98">
        <v>9.9096322669328458</v>
      </c>
      <c r="K64" s="98">
        <v>6.20815590016608</v>
      </c>
      <c r="L64" s="98">
        <v>7.7659367090019931</v>
      </c>
      <c r="M64" s="98">
        <v>3.5954596074460969</v>
      </c>
      <c r="N64" s="98">
        <v>3.3881785885297568</v>
      </c>
      <c r="O64" s="98">
        <v>5.450960219172722</v>
      </c>
      <c r="P64" s="98">
        <v>10.370494410123451</v>
      </c>
      <c r="Q64" s="98">
        <v>13.364346433864757</v>
      </c>
      <c r="R64" s="98">
        <v>15.967046479898917</v>
      </c>
      <c r="S64" s="98">
        <v>11.247515515384219</v>
      </c>
      <c r="T64" s="98">
        <v>12.109851983819889</v>
      </c>
      <c r="U64" s="98">
        <v>8.8928347325953521</v>
      </c>
      <c r="V64" s="98">
        <v>9.3719625158963513</v>
      </c>
      <c r="W64" s="98">
        <v>17.507352652255427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0.2445553077000063</v>
      </c>
      <c r="D68" s="122">
        <v>0.33090992810554343</v>
      </c>
      <c r="E68" s="122">
        <v>0.41001307331160708</v>
      </c>
      <c r="F68" s="122">
        <v>0.53449011760860743</v>
      </c>
      <c r="G68" s="122">
        <v>0.53811294975593604</v>
      </c>
      <c r="H68" s="122">
        <v>0.63498245500757156</v>
      </c>
      <c r="I68" s="122">
        <v>0.54280832759813136</v>
      </c>
      <c r="J68" s="122">
        <v>0.67300888057262453</v>
      </c>
      <c r="K68" s="122">
        <v>0.43099855681013027</v>
      </c>
      <c r="L68" s="122">
        <v>0.55268059592429175</v>
      </c>
      <c r="M68" s="122">
        <v>0.27389305899992511</v>
      </c>
      <c r="N68" s="122">
        <v>0.21790982659253924</v>
      </c>
      <c r="O68" s="122">
        <v>0.30833881215524978</v>
      </c>
      <c r="P68" s="122">
        <v>0.66919221480120583</v>
      </c>
      <c r="Q68" s="122">
        <v>0.91858351936922689</v>
      </c>
      <c r="R68" s="122">
        <v>1.1229756095093462</v>
      </c>
      <c r="S68" s="122">
        <v>0.7768080507597358</v>
      </c>
      <c r="T68" s="122">
        <v>0.87724169011959918</v>
      </c>
      <c r="U68" s="122">
        <v>0.68319724674066729</v>
      </c>
      <c r="V68" s="122">
        <v>0.81516615152348171</v>
      </c>
      <c r="W68" s="122">
        <v>2.1917865236520031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0.2445553077000063</v>
      </c>
      <c r="D69" s="98">
        <v>0.33090992810554343</v>
      </c>
      <c r="E69" s="98">
        <v>0.41001307331160708</v>
      </c>
      <c r="F69" s="98">
        <v>0.53449011760860743</v>
      </c>
      <c r="G69" s="98">
        <v>0.53811294975593604</v>
      </c>
      <c r="H69" s="98">
        <v>0.63498245500757156</v>
      </c>
      <c r="I69" s="98">
        <v>0.54280832759813136</v>
      </c>
      <c r="J69" s="98">
        <v>0.67300888057262453</v>
      </c>
      <c r="K69" s="98">
        <v>0.43099855681013027</v>
      </c>
      <c r="L69" s="98">
        <v>0.55268059592429175</v>
      </c>
      <c r="M69" s="98">
        <v>0.27389305899992511</v>
      </c>
      <c r="N69" s="98">
        <v>0.21790982659253924</v>
      </c>
      <c r="O69" s="98">
        <v>0.30833881215524978</v>
      </c>
      <c r="P69" s="98">
        <v>0.66919221480120583</v>
      </c>
      <c r="Q69" s="98">
        <v>0.91858351936922689</v>
      </c>
      <c r="R69" s="98">
        <v>1.1229756095093462</v>
      </c>
      <c r="S69" s="98">
        <v>0.7768080507597358</v>
      </c>
      <c r="T69" s="98">
        <v>0.87724169011959918</v>
      </c>
      <c r="U69" s="98">
        <v>0.68319724674066729</v>
      </c>
      <c r="V69" s="98">
        <v>0.81516615152348171</v>
      </c>
      <c r="W69" s="98">
        <v>2.1917865236520031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0.35483509551101938</v>
      </c>
      <c r="D77" s="122">
        <v>0.48870817157598095</v>
      </c>
      <c r="E77" s="122">
        <v>0.58844090317723485</v>
      </c>
      <c r="F77" s="122">
        <v>0.68793322207397256</v>
      </c>
      <c r="G77" s="122">
        <v>0.67736381978860027</v>
      </c>
      <c r="H77" s="122">
        <v>0.79042635361951463</v>
      </c>
      <c r="I77" s="122">
        <v>0.6972215027935702</v>
      </c>
      <c r="J77" s="122">
        <v>0.86012433662623278</v>
      </c>
      <c r="K77" s="122">
        <v>0.52238507889266894</v>
      </c>
      <c r="L77" s="122">
        <v>0.61722604890097532</v>
      </c>
      <c r="M77" s="122">
        <v>0.33654165270857134</v>
      </c>
      <c r="N77" s="122">
        <v>0.26994292212751669</v>
      </c>
      <c r="O77" s="122">
        <v>0.36669175031444373</v>
      </c>
      <c r="P77" s="122">
        <v>0.74538904683595597</v>
      </c>
      <c r="Q77" s="122">
        <v>0.84286778171285048</v>
      </c>
      <c r="R77" s="122">
        <v>1.0312685396972638</v>
      </c>
      <c r="S77" s="122">
        <v>0.67937985155841041</v>
      </c>
      <c r="T77" s="122">
        <v>0.95282818694692828</v>
      </c>
      <c r="U77" s="122">
        <v>0.8161690094013565</v>
      </c>
      <c r="V77" s="122">
        <v>0.94004076464314723</v>
      </c>
      <c r="W77" s="122">
        <v>1.6967877053720859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0.35483509551101938</v>
      </c>
      <c r="D78" s="98">
        <v>0.48870817157598095</v>
      </c>
      <c r="E78" s="98">
        <v>0.58844090317723485</v>
      </c>
      <c r="F78" s="98">
        <v>0.68793322207397256</v>
      </c>
      <c r="G78" s="98">
        <v>0.67736381978860027</v>
      </c>
      <c r="H78" s="98">
        <v>0.79042635361951463</v>
      </c>
      <c r="I78" s="98">
        <v>0.6972215027935702</v>
      </c>
      <c r="J78" s="98">
        <v>0.86012433662623278</v>
      </c>
      <c r="K78" s="98">
        <v>0.52238507889266894</v>
      </c>
      <c r="L78" s="98">
        <v>0.61722604890097532</v>
      </c>
      <c r="M78" s="98">
        <v>0.33654165270857134</v>
      </c>
      <c r="N78" s="98">
        <v>0.26994292212751669</v>
      </c>
      <c r="O78" s="98">
        <v>0.36669175031444373</v>
      </c>
      <c r="P78" s="98">
        <v>0.74538904683595597</v>
      </c>
      <c r="Q78" s="98">
        <v>0.84286778171285048</v>
      </c>
      <c r="R78" s="98">
        <v>1.0312685396972638</v>
      </c>
      <c r="S78" s="98">
        <v>0.67937985155841041</v>
      </c>
      <c r="T78" s="98">
        <v>0.95282818694692828</v>
      </c>
      <c r="U78" s="98">
        <v>0.8161690094013565</v>
      </c>
      <c r="V78" s="98">
        <v>0.94004076464314723</v>
      </c>
      <c r="W78" s="98">
        <v>1.6967877053720859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1.4006404203263347</v>
      </c>
      <c r="D81" s="117">
        <f t="shared" si="28"/>
        <v>1.2035679622261823</v>
      </c>
      <c r="E81" s="117">
        <f t="shared" si="28"/>
        <v>1.2560243115278136</v>
      </c>
      <c r="F81" s="117">
        <f t="shared" si="28"/>
        <v>1.0424914826799285</v>
      </c>
      <c r="G81" s="117">
        <f t="shared" si="28"/>
        <v>1.1800584268125593</v>
      </c>
      <c r="H81" s="117">
        <f t="shared" si="28"/>
        <v>0.90742608420131887</v>
      </c>
      <c r="I81" s="117">
        <f t="shared" si="28"/>
        <v>0.21125765553252146</v>
      </c>
      <c r="J81" s="117">
        <f t="shared" si="28"/>
        <v>0.92755947615082213</v>
      </c>
      <c r="K81" s="117">
        <f t="shared" si="28"/>
        <v>1.5630444599861526</v>
      </c>
      <c r="L81" s="117">
        <f t="shared" si="28"/>
        <v>2.4995681195309993</v>
      </c>
      <c r="M81" s="117">
        <f t="shared" si="28"/>
        <v>1.3832190982852339</v>
      </c>
      <c r="N81" s="117">
        <f t="shared" si="28"/>
        <v>1.0521352181331911</v>
      </c>
      <c r="O81" s="117">
        <f t="shared" si="28"/>
        <v>0.83983725439119772</v>
      </c>
      <c r="P81" s="117">
        <f t="shared" si="28"/>
        <v>0.53187451749059877</v>
      </c>
      <c r="Q81" s="117">
        <f t="shared" si="28"/>
        <v>0.47380552307660095</v>
      </c>
      <c r="R81" s="117">
        <f t="shared" ref="R81:V81" si="29">R82+R85+R87+R100</f>
        <v>0.30109307415620584</v>
      </c>
      <c r="S81" s="117">
        <f t="shared" si="29"/>
        <v>0.46514387110249628</v>
      </c>
      <c r="T81" s="117">
        <f t="shared" si="29"/>
        <v>0.99630453870782698</v>
      </c>
      <c r="U81" s="117">
        <f t="shared" si="29"/>
        <v>0.56457310745152378</v>
      </c>
      <c r="V81" s="117">
        <f t="shared" si="29"/>
        <v>0.15715703742802151</v>
      </c>
      <c r="W81" s="117">
        <f t="shared" ref="W81" si="30">W82+W85+W87+W100</f>
        <v>0.29626654466904151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2.1448840359834413E-2</v>
      </c>
      <c r="D87" s="122">
        <v>1.8884171125613917E-2</v>
      </c>
      <c r="E87" s="122">
        <v>1.3324526417322536E-2</v>
      </c>
      <c r="F87" s="122">
        <v>5.9879700582278249E-3</v>
      </c>
      <c r="G87" s="122">
        <v>1.3060793790541467E-2</v>
      </c>
      <c r="H87" s="122">
        <v>1.8565017738547657E-2</v>
      </c>
      <c r="I87" s="122">
        <v>3.7218126853042857E-3</v>
      </c>
      <c r="J87" s="122">
        <v>4.5002262581191844E-3</v>
      </c>
      <c r="K87" s="122">
        <v>1.437434273250471E-2</v>
      </c>
      <c r="L87" s="122">
        <v>2.0074819785300447E-2</v>
      </c>
      <c r="M87" s="122">
        <v>8.9604272322421023E-3</v>
      </c>
      <c r="N87" s="122">
        <v>6.0595646180804947E-3</v>
      </c>
      <c r="O87" s="122">
        <v>4.1922776411432213E-3</v>
      </c>
      <c r="P87" s="122">
        <v>4.0686673707775022E-3</v>
      </c>
      <c r="Q87" s="122">
        <v>4.3002092864493349E-3</v>
      </c>
      <c r="R87" s="122">
        <v>5.0672262374845877E-3</v>
      </c>
      <c r="S87" s="122">
        <v>6.2920222101596644E-3</v>
      </c>
      <c r="T87" s="122">
        <v>1.0252377478687034E-2</v>
      </c>
      <c r="U87" s="122">
        <v>6.5003107510570026E-3</v>
      </c>
      <c r="V87" s="122">
        <v>2.9561410752299623E-3</v>
      </c>
      <c r="W87" s="122">
        <v>1.6072922112995571E-2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2.1448840359834413E-2</v>
      </c>
      <c r="D92" s="101">
        <v>1.8884171125613917E-2</v>
      </c>
      <c r="E92" s="101">
        <v>1.3324526417322536E-2</v>
      </c>
      <c r="F92" s="101">
        <v>5.9879700582278249E-3</v>
      </c>
      <c r="G92" s="101">
        <v>1.3060793790541467E-2</v>
      </c>
      <c r="H92" s="101">
        <v>1.8565017738547657E-2</v>
      </c>
      <c r="I92" s="101">
        <v>3.7218126853042857E-3</v>
      </c>
      <c r="J92" s="101">
        <v>4.5002262581191844E-3</v>
      </c>
      <c r="K92" s="101">
        <v>1.437434273250471E-2</v>
      </c>
      <c r="L92" s="101">
        <v>2.0074819785300447E-2</v>
      </c>
      <c r="M92" s="101">
        <v>8.9604272322421023E-3</v>
      </c>
      <c r="N92" s="101">
        <v>6.0595646180804947E-3</v>
      </c>
      <c r="O92" s="101">
        <v>4.1922776411432213E-3</v>
      </c>
      <c r="P92" s="101">
        <v>4.0686673707775022E-3</v>
      </c>
      <c r="Q92" s="101">
        <v>4.3002092864493349E-3</v>
      </c>
      <c r="R92" s="101">
        <v>5.0672262374845877E-3</v>
      </c>
      <c r="S92" s="101">
        <v>6.2920222101596644E-3</v>
      </c>
      <c r="T92" s="101">
        <v>1.0252377478687034E-2</v>
      </c>
      <c r="U92" s="101">
        <v>6.5003107510570026E-3</v>
      </c>
      <c r="V92" s="101">
        <v>2.9561410752299623E-3</v>
      </c>
      <c r="W92" s="101">
        <v>1.6072922112995571E-2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1.3791915799665002</v>
      </c>
      <c r="D100" s="122">
        <v>1.1846837911005683</v>
      </c>
      <c r="E100" s="122">
        <v>1.2426997851104911</v>
      </c>
      <c r="F100" s="122">
        <v>1.0365035126217006</v>
      </c>
      <c r="G100" s="122">
        <v>1.166997633022018</v>
      </c>
      <c r="H100" s="122">
        <v>0.88886106646277119</v>
      </c>
      <c r="I100" s="122">
        <v>0.20753584284721718</v>
      </c>
      <c r="J100" s="122">
        <v>0.92305924989270294</v>
      </c>
      <c r="K100" s="122">
        <v>1.5486701172536479</v>
      </c>
      <c r="L100" s="122">
        <v>2.4794932997456991</v>
      </c>
      <c r="M100" s="122">
        <v>1.3742586710529918</v>
      </c>
      <c r="N100" s="122">
        <v>1.0460756535151106</v>
      </c>
      <c r="O100" s="122">
        <v>0.83564497675005445</v>
      </c>
      <c r="P100" s="122">
        <v>0.52780585011982128</v>
      </c>
      <c r="Q100" s="122">
        <v>0.46950531379015165</v>
      </c>
      <c r="R100" s="122">
        <v>0.29602584791872127</v>
      </c>
      <c r="S100" s="122">
        <v>0.4588518488923366</v>
      </c>
      <c r="T100" s="122">
        <v>0.98605216122913997</v>
      </c>
      <c r="U100" s="122">
        <v>0.55807279670046683</v>
      </c>
      <c r="V100" s="122">
        <v>0.15420089635279155</v>
      </c>
      <c r="W100" s="122">
        <v>0.28019362255604596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1.3791915799665002</v>
      </c>
      <c r="D102" s="98">
        <v>1.1846837911005683</v>
      </c>
      <c r="E102" s="98">
        <v>1.2426997851104911</v>
      </c>
      <c r="F102" s="98">
        <v>1.0365035126217006</v>
      </c>
      <c r="G102" s="98">
        <v>1.166997633022018</v>
      </c>
      <c r="H102" s="98">
        <v>0.88886106646277119</v>
      </c>
      <c r="I102" s="98">
        <v>0.20753584284721718</v>
      </c>
      <c r="J102" s="98">
        <v>0.92305924989270294</v>
      </c>
      <c r="K102" s="98">
        <v>1.5486701172536479</v>
      </c>
      <c r="L102" s="98">
        <v>2.4794932997456991</v>
      </c>
      <c r="M102" s="98">
        <v>1.3742586710529918</v>
      </c>
      <c r="N102" s="98">
        <v>1.0460756535151106</v>
      </c>
      <c r="O102" s="98">
        <v>0.83564497675005445</v>
      </c>
      <c r="P102" s="98">
        <v>0.52780585011982128</v>
      </c>
      <c r="Q102" s="98">
        <v>0.46950531379015165</v>
      </c>
      <c r="R102" s="98">
        <v>0.29602584791872127</v>
      </c>
      <c r="S102" s="98">
        <v>0.4588518488923366</v>
      </c>
      <c r="T102" s="98">
        <v>0.98605216122913997</v>
      </c>
      <c r="U102" s="98">
        <v>0.55807279670046683</v>
      </c>
      <c r="V102" s="98">
        <v>0.15420089635279155</v>
      </c>
      <c r="W102" s="98">
        <v>0.28019362255604596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3.4078512277100987</v>
      </c>
      <c r="D124" s="117">
        <f t="shared" si="42"/>
        <v>2.5713383683661548</v>
      </c>
      <c r="E124" s="117">
        <f t="shared" si="42"/>
        <v>1.8679314218731864</v>
      </c>
      <c r="F124" s="117">
        <f t="shared" si="42"/>
        <v>1.1272259207286328</v>
      </c>
      <c r="G124" s="117">
        <f t="shared" si="42"/>
        <v>1.0597911125849913</v>
      </c>
      <c r="H124" s="117">
        <f t="shared" si="42"/>
        <v>0.24859746391919832</v>
      </c>
      <c r="I124" s="117">
        <f t="shared" si="42"/>
        <v>0.17642314408988308</v>
      </c>
      <c r="J124" s="117">
        <f t="shared" si="42"/>
        <v>1.279488069158202</v>
      </c>
      <c r="K124" s="117">
        <f t="shared" si="42"/>
        <v>2.0204667632479247</v>
      </c>
      <c r="L124" s="117">
        <f t="shared" si="42"/>
        <v>3.312673494998013</v>
      </c>
      <c r="M124" s="117">
        <f t="shared" si="42"/>
        <v>2.1769409835711726</v>
      </c>
      <c r="N124" s="117">
        <f t="shared" si="42"/>
        <v>1.3528042261647786</v>
      </c>
      <c r="O124" s="117">
        <f t="shared" si="42"/>
        <v>1.5230303608509055</v>
      </c>
      <c r="P124" s="117">
        <f t="shared" si="42"/>
        <v>0.70433008301138655</v>
      </c>
      <c r="Q124" s="117">
        <f t="shared" si="42"/>
        <v>1.8759193847015574</v>
      </c>
      <c r="R124" s="117">
        <f t="shared" ref="R124:V124" si="43">R125+R128+R130+R139</f>
        <v>1.9708755643441562</v>
      </c>
      <c r="S124" s="117">
        <f t="shared" si="43"/>
        <v>1.4210687492938079</v>
      </c>
      <c r="T124" s="117">
        <f t="shared" si="43"/>
        <v>0.74602822491101461</v>
      </c>
      <c r="U124" s="117">
        <f t="shared" si="43"/>
        <v>0.6047874104750951</v>
      </c>
      <c r="V124" s="117">
        <f t="shared" si="43"/>
        <v>0.19918908542956171</v>
      </c>
      <c r="W124" s="117">
        <f t="shared" ref="W124" si="44">W125+W128+W130+W139</f>
        <v>0.69346148205263436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3.4078512277100987</v>
      </c>
      <c r="D139" s="122">
        <v>2.5713383683661548</v>
      </c>
      <c r="E139" s="122">
        <v>1.8679314218731864</v>
      </c>
      <c r="F139" s="122">
        <v>1.1272259207286328</v>
      </c>
      <c r="G139" s="122">
        <v>1.0597911125849913</v>
      </c>
      <c r="H139" s="122">
        <v>0.24859746391919832</v>
      </c>
      <c r="I139" s="122">
        <v>0.17642314408988308</v>
      </c>
      <c r="J139" s="122">
        <v>1.279488069158202</v>
      </c>
      <c r="K139" s="122">
        <v>2.0204667632479247</v>
      </c>
      <c r="L139" s="122">
        <v>3.312673494998013</v>
      </c>
      <c r="M139" s="122">
        <v>2.1769409835711726</v>
      </c>
      <c r="N139" s="122">
        <v>1.3528042261647786</v>
      </c>
      <c r="O139" s="122">
        <v>1.5230303608509055</v>
      </c>
      <c r="P139" s="122">
        <v>0.70433008301138655</v>
      </c>
      <c r="Q139" s="122">
        <v>1.8759193847015574</v>
      </c>
      <c r="R139" s="122">
        <v>1.9708755643441562</v>
      </c>
      <c r="S139" s="122">
        <v>1.4210687492938079</v>
      </c>
      <c r="T139" s="122">
        <v>0.74602822491101461</v>
      </c>
      <c r="U139" s="122">
        <v>0.6047874104750951</v>
      </c>
      <c r="V139" s="122">
        <v>0.19918908542956171</v>
      </c>
      <c r="W139" s="122">
        <v>0.69346148205263436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3.4078512277100987</v>
      </c>
      <c r="D140" s="98">
        <v>2.5713383683661548</v>
      </c>
      <c r="E140" s="98">
        <v>1.8679314218731864</v>
      </c>
      <c r="F140" s="98">
        <v>1.1272259207286328</v>
      </c>
      <c r="G140" s="98">
        <v>1.0597911125849913</v>
      </c>
      <c r="H140" s="98">
        <v>0.24859746391919832</v>
      </c>
      <c r="I140" s="98">
        <v>0.17642314408988308</v>
      </c>
      <c r="J140" s="98">
        <v>1.279488069158202</v>
      </c>
      <c r="K140" s="98">
        <v>2.0204667632479247</v>
      </c>
      <c r="L140" s="98">
        <v>3.312673494998013</v>
      </c>
      <c r="M140" s="98">
        <v>2.1769409835711726</v>
      </c>
      <c r="N140" s="98">
        <v>1.3528042261647786</v>
      </c>
      <c r="O140" s="98">
        <v>1.5230303608509055</v>
      </c>
      <c r="P140" s="98">
        <v>0.70433008301138655</v>
      </c>
      <c r="Q140" s="98">
        <v>1.8759193847015574</v>
      </c>
      <c r="R140" s="98">
        <v>1.9708755643441562</v>
      </c>
      <c r="S140" s="98">
        <v>1.4210687492938079</v>
      </c>
      <c r="T140" s="98">
        <v>0.74602822491101461</v>
      </c>
      <c r="U140" s="98">
        <v>0.6047874104750951</v>
      </c>
      <c r="V140" s="98">
        <v>0.19918908542956171</v>
      </c>
      <c r="W140" s="98">
        <v>0.69346148205263436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8.7031774525339181E-2</v>
      </c>
      <c r="P143" s="117">
        <f t="shared" si="49"/>
        <v>0.16167743558641373</v>
      </c>
      <c r="Q143" s="117">
        <f t="shared" si="49"/>
        <v>0.33005395480096927</v>
      </c>
      <c r="R143" s="117">
        <f t="shared" ref="R143:V143" si="50">R144+R146+R148+R157</f>
        <v>0.40239604295580067</v>
      </c>
      <c r="S143" s="117">
        <f t="shared" si="50"/>
        <v>0.43714440751600986</v>
      </c>
      <c r="T143" s="117">
        <f t="shared" si="50"/>
        <v>0.47440575546672825</v>
      </c>
      <c r="U143" s="117">
        <f t="shared" si="50"/>
        <v>0.27168891796769679</v>
      </c>
      <c r="V143" s="117">
        <f t="shared" si="50"/>
        <v>0.12042931404831377</v>
      </c>
      <c r="W143" s="117">
        <f t="shared" ref="W143" si="51">W144+W146+W148+W157</f>
        <v>0.33933446280181562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8.0620723868138886E-4</v>
      </c>
      <c r="P148" s="122">
        <v>1.0548396887200932E-3</v>
      </c>
      <c r="Q148" s="122">
        <v>2.6876308040308348E-3</v>
      </c>
      <c r="R148" s="122">
        <v>7.4600830718523099E-3</v>
      </c>
      <c r="S148" s="122">
        <v>1.0153035839121275E-2</v>
      </c>
      <c r="T148" s="122">
        <v>8.0652036165671341E-3</v>
      </c>
      <c r="U148" s="122">
        <v>6.7503227030207332E-3</v>
      </c>
      <c r="V148" s="122">
        <v>7.9588413563883628E-3</v>
      </c>
      <c r="W148" s="122">
        <v>2.6652567048131889E-2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8.0620723868138886E-4</v>
      </c>
      <c r="P149" s="98">
        <v>1.0548396887200932E-3</v>
      </c>
      <c r="Q149" s="98">
        <v>2.6876308040308348E-3</v>
      </c>
      <c r="R149" s="98">
        <v>7.4600830718523099E-3</v>
      </c>
      <c r="S149" s="98">
        <v>1.0153035839121275E-2</v>
      </c>
      <c r="T149" s="98">
        <v>8.0652036165671341E-3</v>
      </c>
      <c r="U149" s="98">
        <v>6.7503227030207332E-3</v>
      </c>
      <c r="V149" s="98">
        <v>7.9588413563883628E-3</v>
      </c>
      <c r="W149" s="98">
        <v>2.6652567048131889E-2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8.6225567286657798E-2</v>
      </c>
      <c r="P157" s="122">
        <v>0.16062259589769365</v>
      </c>
      <c r="Q157" s="122">
        <v>0.32736632399693844</v>
      </c>
      <c r="R157" s="122">
        <v>0.39493595988394836</v>
      </c>
      <c r="S157" s="122">
        <v>0.42699137167688861</v>
      </c>
      <c r="T157" s="122">
        <v>0.4663405518501611</v>
      </c>
      <c r="U157" s="122">
        <v>0.26493859526467606</v>
      </c>
      <c r="V157" s="122">
        <v>0.11247047269192541</v>
      </c>
      <c r="W157" s="122">
        <v>0.31268189575368371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8.6225567286657798E-2</v>
      </c>
      <c r="P158" s="98">
        <v>0.16062259589769365</v>
      </c>
      <c r="Q158" s="98">
        <v>0.32736632399693844</v>
      </c>
      <c r="R158" s="98">
        <v>0.39493595988394836</v>
      </c>
      <c r="S158" s="98">
        <v>0.42699137167688861</v>
      </c>
      <c r="T158" s="98">
        <v>0.4663405518501611</v>
      </c>
      <c r="U158" s="98">
        <v>0.26493859526467606</v>
      </c>
      <c r="V158" s="98">
        <v>0.11247047269192541</v>
      </c>
      <c r="W158" s="98">
        <v>0.31268189575368371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7.845023407577114E-3</v>
      </c>
      <c r="D161" s="117">
        <f t="shared" si="54"/>
        <v>9.5891841965491664E-3</v>
      </c>
      <c r="E161" s="117">
        <f t="shared" si="54"/>
        <v>1.3856105583661351E-2</v>
      </c>
      <c r="F161" s="117">
        <f t="shared" si="54"/>
        <v>2.2121992466620631E-2</v>
      </c>
      <c r="G161" s="117">
        <f t="shared" si="54"/>
        <v>4.881296950788068E-2</v>
      </c>
      <c r="H161" s="117">
        <f t="shared" si="54"/>
        <v>5.8555891020465392E-2</v>
      </c>
      <c r="I161" s="117">
        <f t="shared" si="54"/>
        <v>1.5072588970114294E-2</v>
      </c>
      <c r="J161" s="117">
        <f t="shared" si="54"/>
        <v>4.2399847007122009E-2</v>
      </c>
      <c r="K161" s="117">
        <f t="shared" si="54"/>
        <v>6.8438055022722433E-2</v>
      </c>
      <c r="L161" s="117">
        <f t="shared" si="54"/>
        <v>6.1769851107914275E-2</v>
      </c>
      <c r="M161" s="117">
        <f t="shared" si="54"/>
        <v>4.193591092486175E-2</v>
      </c>
      <c r="N161" s="117">
        <f t="shared" si="54"/>
        <v>3.4607668554724046E-2</v>
      </c>
      <c r="O161" s="117">
        <f t="shared" si="54"/>
        <v>5.4914693672461753E-2</v>
      </c>
      <c r="P161" s="117">
        <f t="shared" si="54"/>
        <v>0.12795662165969288</v>
      </c>
      <c r="Q161" s="117">
        <f t="shared" si="54"/>
        <v>8.7636797944175143E-2</v>
      </c>
      <c r="R161" s="117">
        <f t="shared" ref="R161:V161" si="55">R162+R164+R166+R175</f>
        <v>2.2824986520461495E-2</v>
      </c>
      <c r="S161" s="117">
        <f t="shared" si="55"/>
        <v>2.8307090447308003E-2</v>
      </c>
      <c r="T161" s="117">
        <f t="shared" si="55"/>
        <v>9.3235197442937349E-3</v>
      </c>
      <c r="U161" s="117">
        <f t="shared" si="55"/>
        <v>1.9019031507440717E-2</v>
      </c>
      <c r="V161" s="117">
        <f t="shared" si="55"/>
        <v>7.1254534529304782E-3</v>
      </c>
      <c r="W161" s="117">
        <f t="shared" ref="W161" si="56">W162+W164+W166+W175</f>
        <v>0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2.4373682227084564E-4</v>
      </c>
      <c r="D166" s="122">
        <v>2.4847593586334104E-4</v>
      </c>
      <c r="E166" s="122">
        <v>1.3459117593255088E-4</v>
      </c>
      <c r="F166" s="122">
        <v>1.392551176332052E-4</v>
      </c>
      <c r="G166" s="122">
        <v>4.8373310335338767E-4</v>
      </c>
      <c r="H166" s="122">
        <v>1.2032881867577185E-3</v>
      </c>
      <c r="I166" s="122">
        <v>9.3045317132607142E-4</v>
      </c>
      <c r="J166" s="122">
        <v>3.2144473272279899E-4</v>
      </c>
      <c r="K166" s="122">
        <v>2.3675388030007759E-3</v>
      </c>
      <c r="L166" s="122">
        <v>1.065919634617723E-3</v>
      </c>
      <c r="M166" s="122">
        <v>7.4670226935350859E-4</v>
      </c>
      <c r="N166" s="122">
        <v>3.6724634048972707E-4</v>
      </c>
      <c r="O166" s="122">
        <v>4.8372434320883325E-4</v>
      </c>
      <c r="P166" s="122">
        <v>9.0414830461722263E-4</v>
      </c>
      <c r="Q166" s="122">
        <v>6.7190770100770871E-4</v>
      </c>
      <c r="R166" s="122">
        <v>4.2226885312371566E-4</v>
      </c>
      <c r="S166" s="122">
        <v>7.1500252388178003E-4</v>
      </c>
      <c r="T166" s="122">
        <v>1.3669836638249377E-4</v>
      </c>
      <c r="U166" s="122">
        <v>5.0002390392746179E-4</v>
      </c>
      <c r="V166" s="122">
        <v>4.5479093465076347E-4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2.4373682227084564E-4</v>
      </c>
      <c r="D167" s="98">
        <v>2.4847593586334104E-4</v>
      </c>
      <c r="E167" s="98">
        <v>1.3459117593255088E-4</v>
      </c>
      <c r="F167" s="98">
        <v>1.392551176332052E-4</v>
      </c>
      <c r="G167" s="98">
        <v>4.8373310335338767E-4</v>
      </c>
      <c r="H167" s="98">
        <v>1.2032881867577185E-3</v>
      </c>
      <c r="I167" s="98">
        <v>9.3045317132607142E-4</v>
      </c>
      <c r="J167" s="98">
        <v>3.2144473272279899E-4</v>
      </c>
      <c r="K167" s="98">
        <v>2.3675388030007759E-3</v>
      </c>
      <c r="L167" s="98">
        <v>1.065919634617723E-3</v>
      </c>
      <c r="M167" s="98">
        <v>7.4670226935350859E-4</v>
      </c>
      <c r="N167" s="98">
        <v>3.6724634048972707E-4</v>
      </c>
      <c r="O167" s="98">
        <v>4.8372434320883325E-4</v>
      </c>
      <c r="P167" s="98">
        <v>9.0414830461722263E-4</v>
      </c>
      <c r="Q167" s="98">
        <v>6.7190770100770871E-4</v>
      </c>
      <c r="R167" s="98">
        <v>4.2226885312371566E-4</v>
      </c>
      <c r="S167" s="98">
        <v>7.1500252388178003E-4</v>
      </c>
      <c r="T167" s="98">
        <v>1.3669836638249377E-4</v>
      </c>
      <c r="U167" s="98">
        <v>5.0002390392746179E-4</v>
      </c>
      <c r="V167" s="98">
        <v>4.5479093465076347E-4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7.6012865853062692E-3</v>
      </c>
      <c r="D175" s="122">
        <v>9.340708260685825E-3</v>
      </c>
      <c r="E175" s="122">
        <v>1.3721514407728799E-2</v>
      </c>
      <c r="F175" s="122">
        <v>2.1982737348987424E-2</v>
      </c>
      <c r="G175" s="122">
        <v>4.8329236404527291E-2</v>
      </c>
      <c r="H175" s="122">
        <v>5.7352602833707675E-2</v>
      </c>
      <c r="I175" s="122">
        <v>1.4142135798788223E-2</v>
      </c>
      <c r="J175" s="122">
        <v>4.2078402274399213E-2</v>
      </c>
      <c r="K175" s="122">
        <v>6.6070516219721653E-2</v>
      </c>
      <c r="L175" s="122">
        <v>6.070393147329655E-2</v>
      </c>
      <c r="M175" s="122">
        <v>4.1189208655508243E-2</v>
      </c>
      <c r="N175" s="122">
        <v>3.4240422214234317E-2</v>
      </c>
      <c r="O175" s="122">
        <v>5.4430969329252919E-2</v>
      </c>
      <c r="P175" s="122">
        <v>0.12705247335507566</v>
      </c>
      <c r="Q175" s="122">
        <v>8.6964890243167434E-2</v>
      </c>
      <c r="R175" s="122">
        <v>2.2402717667337781E-2</v>
      </c>
      <c r="S175" s="122">
        <v>2.7592087923426222E-2</v>
      </c>
      <c r="T175" s="122">
        <v>9.1868213779112418E-3</v>
      </c>
      <c r="U175" s="122">
        <v>1.8519007603513254E-2</v>
      </c>
      <c r="V175" s="122">
        <v>6.6706625182797151E-3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7.6012865853062692E-3</v>
      </c>
      <c r="D176" s="98">
        <v>9.340708260685825E-3</v>
      </c>
      <c r="E176" s="98">
        <v>1.3721514407728799E-2</v>
      </c>
      <c r="F176" s="98">
        <v>2.1982737348987424E-2</v>
      </c>
      <c r="G176" s="98">
        <v>4.8329236404527291E-2</v>
      </c>
      <c r="H176" s="98">
        <v>5.7352602833707675E-2</v>
      </c>
      <c r="I176" s="98">
        <v>1.4142135798788223E-2</v>
      </c>
      <c r="J176" s="98">
        <v>4.2078402274399213E-2</v>
      </c>
      <c r="K176" s="98">
        <v>6.6070516219721653E-2</v>
      </c>
      <c r="L176" s="98">
        <v>6.070393147329655E-2</v>
      </c>
      <c r="M176" s="98">
        <v>4.1189208655508243E-2</v>
      </c>
      <c r="N176" s="98">
        <v>3.4240422214234317E-2</v>
      </c>
      <c r="O176" s="98">
        <v>5.4430969329252919E-2</v>
      </c>
      <c r="P176" s="98">
        <v>0.12705247335507566</v>
      </c>
      <c r="Q176" s="98">
        <v>8.6964890243167434E-2</v>
      </c>
      <c r="R176" s="98">
        <v>2.2402717667337781E-2</v>
      </c>
      <c r="S176" s="98">
        <v>2.7592087923426222E-2</v>
      </c>
      <c r="T176" s="98">
        <v>9.1868213779112418E-3</v>
      </c>
      <c r="U176" s="98">
        <v>1.8519007603513254E-2</v>
      </c>
      <c r="V176" s="98">
        <v>6.6706625182797151E-3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9472.938437180148</v>
      </c>
      <c r="D3" s="117">
        <f t="shared" si="0"/>
        <v>10407.1810889977</v>
      </c>
      <c r="E3" s="117">
        <f t="shared" si="0"/>
        <v>11593.629584238639</v>
      </c>
      <c r="F3" s="117">
        <f t="shared" si="0"/>
        <v>10751.581187703825</v>
      </c>
      <c r="G3" s="117">
        <f t="shared" si="0"/>
        <v>12338.195366673181</v>
      </c>
      <c r="H3" s="117">
        <f t="shared" si="0"/>
        <v>13655.099982176094</v>
      </c>
      <c r="I3" s="117">
        <f t="shared" si="0"/>
        <v>12296.199544891462</v>
      </c>
      <c r="J3" s="117">
        <f t="shared" si="0"/>
        <v>12261.240060042595</v>
      </c>
      <c r="K3" s="117">
        <f t="shared" si="0"/>
        <v>10674.256634228186</v>
      </c>
      <c r="L3" s="117">
        <f t="shared" si="0"/>
        <v>11518.792668483553</v>
      </c>
      <c r="M3" s="117">
        <f t="shared" si="0"/>
        <v>11173.55408156554</v>
      </c>
      <c r="N3" s="117">
        <f t="shared" si="0"/>
        <v>12470.677174925095</v>
      </c>
      <c r="O3" s="117">
        <f t="shared" si="0"/>
        <v>14058.842732419196</v>
      </c>
      <c r="P3" s="117">
        <f t="shared" si="0"/>
        <v>12043.559085395769</v>
      </c>
      <c r="Q3" s="117">
        <f t="shared" si="0"/>
        <v>0</v>
      </c>
      <c r="R3" s="117">
        <f t="shared" ref="R3:V3" si="1">R4+R7+R9+R19</f>
        <v>10739.261355196622</v>
      </c>
      <c r="S3" s="117">
        <f t="shared" si="1"/>
        <v>11531.529774193801</v>
      </c>
      <c r="T3" s="117">
        <f t="shared" si="1"/>
        <v>10988.729446023033</v>
      </c>
      <c r="U3" s="117">
        <f t="shared" si="1"/>
        <v>0</v>
      </c>
      <c r="V3" s="117">
        <f t="shared" si="1"/>
        <v>0</v>
      </c>
      <c r="W3" s="117">
        <f t="shared" ref="W3" si="2">W4+W7+W9+W19</f>
        <v>8345.3470206542861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8252.2804736855505</v>
      </c>
      <c r="D4" s="122">
        <f t="shared" si="3"/>
        <v>9232.9718140938057</v>
      </c>
      <c r="E4" s="122">
        <f t="shared" si="3"/>
        <v>10367.503342887931</v>
      </c>
      <c r="F4" s="122">
        <f t="shared" si="3"/>
        <v>9423.3935115311851</v>
      </c>
      <c r="G4" s="122">
        <f t="shared" si="3"/>
        <v>11055.405852853421</v>
      </c>
      <c r="H4" s="122">
        <f t="shared" si="3"/>
        <v>12207.136120852419</v>
      </c>
      <c r="I4" s="122">
        <f t="shared" si="3"/>
        <v>10855.177894846704</v>
      </c>
      <c r="J4" s="122">
        <f t="shared" si="3"/>
        <v>10736.111166494804</v>
      </c>
      <c r="K4" s="122">
        <f t="shared" si="3"/>
        <v>9214.3591418541819</v>
      </c>
      <c r="L4" s="122">
        <f t="shared" si="3"/>
        <v>10026.336785748086</v>
      </c>
      <c r="M4" s="122">
        <f t="shared" si="3"/>
        <v>9592.0144791709117</v>
      </c>
      <c r="N4" s="122">
        <f t="shared" si="3"/>
        <v>10912.6953165333</v>
      </c>
      <c r="O4" s="122">
        <f t="shared" si="3"/>
        <v>12617.334733701446</v>
      </c>
      <c r="P4" s="122">
        <f t="shared" si="3"/>
        <v>10633.113300130744</v>
      </c>
      <c r="Q4" s="122">
        <f t="shared" si="3"/>
        <v>0</v>
      </c>
      <c r="R4" s="122">
        <f t="shared" ref="R4:V4" si="4">SUM(R5:R6)</f>
        <v>9476.6025040086206</v>
      </c>
      <c r="S4" s="122">
        <f t="shared" si="4"/>
        <v>10204.224107558448</v>
      </c>
      <c r="T4" s="122">
        <f t="shared" si="4"/>
        <v>9638.9224144708169</v>
      </c>
      <c r="U4" s="122">
        <f t="shared" si="4"/>
        <v>0</v>
      </c>
      <c r="V4" s="122">
        <f t="shared" si="4"/>
        <v>0</v>
      </c>
      <c r="W4" s="122">
        <f t="shared" ref="W4" si="5">SUM(W5:W6)</f>
        <v>6844.8606195546354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8208.3373703288071</v>
      </c>
      <c r="D5" s="98">
        <v>9184.4497765296856</v>
      </c>
      <c r="E5" s="98">
        <v>10313.674933143884</v>
      </c>
      <c r="F5" s="98">
        <v>9374.8398783454795</v>
      </c>
      <c r="G5" s="98">
        <v>10998.861045943391</v>
      </c>
      <c r="H5" s="98">
        <v>12144.808098920066</v>
      </c>
      <c r="I5" s="98">
        <v>10800.349474619134</v>
      </c>
      <c r="J5" s="98">
        <v>10681.960767262975</v>
      </c>
      <c r="K5" s="98">
        <v>9168.0872296696671</v>
      </c>
      <c r="L5" s="98">
        <v>9976.5044124176711</v>
      </c>
      <c r="M5" s="98">
        <v>9544.3373033237294</v>
      </c>
      <c r="N5" s="98">
        <v>10858.453194311527</v>
      </c>
      <c r="O5" s="98">
        <v>12554.594856333524</v>
      </c>
      <c r="P5" s="98">
        <v>10580.604308602773</v>
      </c>
      <c r="Q5" s="98">
        <v>0</v>
      </c>
      <c r="R5" s="98">
        <v>9429.7495593926906</v>
      </c>
      <c r="S5" s="98">
        <v>10153.046217825891</v>
      </c>
      <c r="T5" s="98">
        <v>9589.2947992824502</v>
      </c>
      <c r="U5" s="98">
        <v>0</v>
      </c>
      <c r="V5" s="98">
        <v>0</v>
      </c>
      <c r="W5" s="98">
        <v>6808.539853097458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43.943103356744231</v>
      </c>
      <c r="D6" s="98">
        <v>48.522037564119522</v>
      </c>
      <c r="E6" s="98">
        <v>53.828409744046823</v>
      </c>
      <c r="F6" s="98">
        <v>48.553633185705728</v>
      </c>
      <c r="G6" s="98">
        <v>56.544806910029543</v>
      </c>
      <c r="H6" s="98">
        <v>62.328021932352726</v>
      </c>
      <c r="I6" s="98">
        <v>54.828420227569815</v>
      </c>
      <c r="J6" s="98">
        <v>54.150399231829034</v>
      </c>
      <c r="K6" s="98">
        <v>46.27191218451523</v>
      </c>
      <c r="L6" s="98">
        <v>49.832373330414782</v>
      </c>
      <c r="M6" s="98">
        <v>47.677175847182653</v>
      </c>
      <c r="N6" s="98">
        <v>54.24212222177281</v>
      </c>
      <c r="O6" s="98">
        <v>62.7398773679218</v>
      </c>
      <c r="P6" s="98">
        <v>52.508991527971176</v>
      </c>
      <c r="Q6" s="98">
        <v>0</v>
      </c>
      <c r="R6" s="98">
        <v>46.852944615930689</v>
      </c>
      <c r="S6" s="98">
        <v>51.177889732556821</v>
      </c>
      <c r="T6" s="98">
        <v>49.627615188366846</v>
      </c>
      <c r="U6" s="98">
        <v>0</v>
      </c>
      <c r="V6" s="98">
        <v>0</v>
      </c>
      <c r="W6" s="98">
        <v>36.320766457177633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0.1356829119626376</v>
      </c>
      <c r="F7" s="122">
        <f t="shared" si="6"/>
        <v>0.27599965840029306</v>
      </c>
      <c r="G7" s="122">
        <f t="shared" si="6"/>
        <v>0.51843262558646919</v>
      </c>
      <c r="H7" s="122">
        <f t="shared" si="6"/>
        <v>1.2427452885938493</v>
      </c>
      <c r="I7" s="122">
        <f t="shared" si="6"/>
        <v>1.1481188196138614</v>
      </c>
      <c r="J7" s="122">
        <f t="shared" si="6"/>
        <v>1.0896627358979991</v>
      </c>
      <c r="K7" s="122">
        <f t="shared" si="6"/>
        <v>1.7630775603178379</v>
      </c>
      <c r="L7" s="122">
        <f t="shared" si="6"/>
        <v>3.2330794130134772</v>
      </c>
      <c r="M7" s="122">
        <f t="shared" si="6"/>
        <v>1.0261087076237705</v>
      </c>
      <c r="N7" s="122">
        <f t="shared" si="6"/>
        <v>2.71417263393178</v>
      </c>
      <c r="O7" s="122">
        <f t="shared" si="6"/>
        <v>0.82670514257999794</v>
      </c>
      <c r="P7" s="122">
        <f t="shared" si="6"/>
        <v>1.6631560845451994</v>
      </c>
      <c r="Q7" s="122">
        <f t="shared" si="6"/>
        <v>0</v>
      </c>
      <c r="R7" s="122">
        <f t="shared" si="6"/>
        <v>0.70290557350135274</v>
      </c>
      <c r="S7" s="122">
        <f t="shared" si="6"/>
        <v>0.54633089043456962</v>
      </c>
      <c r="T7" s="122">
        <f t="shared" si="6"/>
        <v>0.52382521834926232</v>
      </c>
      <c r="U7" s="122">
        <f t="shared" si="6"/>
        <v>0</v>
      </c>
      <c r="V7" s="122">
        <f t="shared" si="6"/>
        <v>0</v>
      </c>
      <c r="W7" s="122">
        <f t="shared" si="6"/>
        <v>0.36236876596821338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0.1356829119626376</v>
      </c>
      <c r="F8" s="98">
        <f>IF(RES_hhdet_in_fec!F8=0,0,RES_hhdet_in_fec!F8*1000*11630/RES_hhdet_in_new!F5)</f>
        <v>0.27599965840029306</v>
      </c>
      <c r="G8" s="98">
        <f>IF(RES_hhdet_in_fec!G8=0,0,RES_hhdet_in_fec!G8*1000*11630/RES_hhdet_in_new!G5)</f>
        <v>0.51843262558646919</v>
      </c>
      <c r="H8" s="98">
        <f>IF(RES_hhdet_in_fec!H8=0,0,RES_hhdet_in_fec!H8*1000*11630/RES_hhdet_in_new!H5)</f>
        <v>1.2427452885938493</v>
      </c>
      <c r="I8" s="98">
        <f>IF(RES_hhdet_in_fec!I8=0,0,RES_hhdet_in_fec!I8*1000*11630/RES_hhdet_in_new!I5)</f>
        <v>1.1481188196138614</v>
      </c>
      <c r="J8" s="98">
        <f>IF(RES_hhdet_in_fec!J8=0,0,RES_hhdet_in_fec!J8*1000*11630/RES_hhdet_in_new!J5)</f>
        <v>1.0896627358979991</v>
      </c>
      <c r="K8" s="98">
        <f>IF(RES_hhdet_in_fec!K8=0,0,RES_hhdet_in_fec!K8*1000*11630/RES_hhdet_in_new!K5)</f>
        <v>1.7630775603178379</v>
      </c>
      <c r="L8" s="98">
        <f>IF(RES_hhdet_in_fec!L8=0,0,RES_hhdet_in_fec!L8*1000*11630/RES_hhdet_in_new!L5)</f>
        <v>3.2330794130134772</v>
      </c>
      <c r="M8" s="98">
        <f>IF(RES_hhdet_in_fec!M8=0,0,RES_hhdet_in_fec!M8*1000*11630/RES_hhdet_in_new!M5)</f>
        <v>1.0261087076237705</v>
      </c>
      <c r="N8" s="98">
        <f>IF(RES_hhdet_in_fec!N8=0,0,RES_hhdet_in_fec!N8*1000*11630/RES_hhdet_in_new!N5)</f>
        <v>2.71417263393178</v>
      </c>
      <c r="O8" s="98">
        <f>IF(RES_hhdet_in_fec!O8=0,0,RES_hhdet_in_fec!O8*1000*11630/RES_hhdet_in_new!O5)</f>
        <v>0.82670514257999794</v>
      </c>
      <c r="P8" s="98">
        <f>IF(RES_hhdet_in_fec!P8=0,0,RES_hhdet_in_fec!P8*1000*11630/RES_hhdet_in_new!P5)</f>
        <v>1.6631560845451994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0.70290557350135274</v>
      </c>
      <c r="S8" s="98">
        <f>IF(RES_hhdet_in_fec!S8=0,0,RES_hhdet_in_fec!S8*1000*11630/RES_hhdet_in_new!S5)</f>
        <v>0.54633089043456962</v>
      </c>
      <c r="T8" s="98">
        <f>IF(RES_hhdet_in_fec!T8=0,0,RES_hhdet_in_fec!T8*1000*11630/RES_hhdet_in_new!T5)</f>
        <v>0.52382521834926232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0.36236876596821338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448.76577102312945</v>
      </c>
      <c r="D9" s="122">
        <v>476.47895201075426</v>
      </c>
      <c r="E9" s="122">
        <v>523.55745439929046</v>
      </c>
      <c r="F9" s="122">
        <v>598.52950671000792</v>
      </c>
      <c r="G9" s="122">
        <v>599.25396155020564</v>
      </c>
      <c r="H9" s="122">
        <v>705.70719185838072</v>
      </c>
      <c r="I9" s="122">
        <v>677.05978945260472</v>
      </c>
      <c r="J9" s="122">
        <v>708.07709943224006</v>
      </c>
      <c r="K9" s="122">
        <v>640.57025462030674</v>
      </c>
      <c r="L9" s="122">
        <v>704.60377195105809</v>
      </c>
      <c r="M9" s="122">
        <v>753.60227061579997</v>
      </c>
      <c r="N9" s="122">
        <v>778.68499968263382</v>
      </c>
      <c r="O9" s="122">
        <v>762.54271584317405</v>
      </c>
      <c r="P9" s="122">
        <v>755.17382130150872</v>
      </c>
      <c r="Q9" s="122">
        <v>0</v>
      </c>
      <c r="R9" s="122">
        <v>701.40878760753822</v>
      </c>
      <c r="S9" s="122">
        <v>755.4559555281304</v>
      </c>
      <c r="T9" s="122">
        <v>719.41403007246265</v>
      </c>
      <c r="U9" s="122">
        <v>0</v>
      </c>
      <c r="V9" s="122">
        <v>0</v>
      </c>
      <c r="W9" s="122">
        <v>950.56738639415391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441.71476764031104</v>
      </c>
      <c r="D10" s="98">
        <v>484.06583429349865</v>
      </c>
      <c r="E10" s="98">
        <v>558.17534254856889</v>
      </c>
      <c r="F10" s="98">
        <v>528.22779397483657</v>
      </c>
      <c r="G10" s="98">
        <v>573.02257470165216</v>
      </c>
      <c r="H10" s="98">
        <v>670.10166902253911</v>
      </c>
      <c r="I10" s="98">
        <v>690.92365518992915</v>
      </c>
      <c r="J10" s="98">
        <v>688.5435790656104</v>
      </c>
      <c r="K10" s="98">
        <v>615.86104353278404</v>
      </c>
      <c r="L10" s="98">
        <v>755.50524613916343</v>
      </c>
      <c r="M10" s="98">
        <v>822.75532162833827</v>
      </c>
      <c r="N10" s="98">
        <v>792.52418853114614</v>
      </c>
      <c r="O10" s="98">
        <v>836.79662679654655</v>
      </c>
      <c r="P10" s="98">
        <v>755.17382130150872</v>
      </c>
      <c r="Q10" s="98">
        <v>0</v>
      </c>
      <c r="R10" s="98">
        <v>696.59906136347377</v>
      </c>
      <c r="S10" s="98">
        <v>767.10527542010141</v>
      </c>
      <c r="T10" s="98">
        <v>738.24241066787704</v>
      </c>
      <c r="U10" s="98">
        <v>0</v>
      </c>
      <c r="V10" s="98">
        <v>0</v>
      </c>
      <c r="W10" s="98">
        <v>936.90087143910671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536.48710660073414</v>
      </c>
      <c r="D11" s="98">
        <v>546.91833039122423</v>
      </c>
      <c r="E11" s="98">
        <v>592.49505164884158</v>
      </c>
      <c r="F11" s="98">
        <v>613.02657876917249</v>
      </c>
      <c r="G11" s="98">
        <v>709.82729258875918</v>
      </c>
      <c r="H11" s="98">
        <v>756.72791157756569</v>
      </c>
      <c r="I11" s="98">
        <v>682.67093042060753</v>
      </c>
      <c r="J11" s="98">
        <v>707.52934654604451</v>
      </c>
      <c r="K11" s="98">
        <v>744.45287242496659</v>
      </c>
      <c r="L11" s="98">
        <v>782.06230162126758</v>
      </c>
      <c r="M11" s="98">
        <v>821.78009921807154</v>
      </c>
      <c r="N11" s="98">
        <v>808.34288714942534</v>
      </c>
      <c r="O11" s="98">
        <v>709.8144380008705</v>
      </c>
      <c r="P11" s="98">
        <v>0</v>
      </c>
      <c r="Q11" s="98">
        <v>0</v>
      </c>
      <c r="R11" s="98">
        <v>619.63499020325708</v>
      </c>
      <c r="S11" s="98">
        <v>629.51446018821969</v>
      </c>
      <c r="T11" s="98">
        <v>601.77129064313147</v>
      </c>
      <c r="U11" s="98">
        <v>0</v>
      </c>
      <c r="V11" s="98">
        <v>0</v>
      </c>
      <c r="W11" s="98">
        <v>895.64496518349677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530.14324018880609</v>
      </c>
      <c r="D15" s="101">
        <v>399.34888997359172</v>
      </c>
      <c r="E15" s="101">
        <v>443.21019028030059</v>
      </c>
      <c r="F15" s="101">
        <v>629.61432471427304</v>
      </c>
      <c r="G15" s="101">
        <v>627.52356065285778</v>
      </c>
      <c r="H15" s="101">
        <v>751.43268087576757</v>
      </c>
      <c r="I15" s="101">
        <v>620.51913083158024</v>
      </c>
      <c r="J15" s="101">
        <v>757.37042896017624</v>
      </c>
      <c r="K15" s="101">
        <v>799.42387109216816</v>
      </c>
      <c r="L15" s="101">
        <v>632.18121205936779</v>
      </c>
      <c r="M15" s="101">
        <v>719.30882638768503</v>
      </c>
      <c r="N15" s="101">
        <v>758.66460911990691</v>
      </c>
      <c r="O15" s="101">
        <v>661.75470308127728</v>
      </c>
      <c r="P15" s="101">
        <v>0</v>
      </c>
      <c r="Q15" s="101">
        <v>0</v>
      </c>
      <c r="R15" s="101">
        <v>716.50721913242887</v>
      </c>
      <c r="S15" s="101">
        <v>709.7103423500522</v>
      </c>
      <c r="T15" s="101">
        <v>705.41299527982096</v>
      </c>
      <c r="U15" s="101">
        <v>0</v>
      </c>
      <c r="V15" s="101">
        <v>0</v>
      </c>
      <c r="W15" s="101">
        <v>961.55510280935812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771.89219247146889</v>
      </c>
      <c r="D19" s="122">
        <v>697.73032289314028</v>
      </c>
      <c r="E19" s="122">
        <v>702.433104039456</v>
      </c>
      <c r="F19" s="122">
        <v>729.38216980423067</v>
      </c>
      <c r="G19" s="122">
        <v>683.01711964396839</v>
      </c>
      <c r="H19" s="122">
        <v>741.01392417670138</v>
      </c>
      <c r="I19" s="122">
        <v>762.81374177253872</v>
      </c>
      <c r="J19" s="122">
        <v>815.96213137965481</v>
      </c>
      <c r="K19" s="122">
        <v>817.56416019337962</v>
      </c>
      <c r="L19" s="122">
        <v>784.6190313713937</v>
      </c>
      <c r="M19" s="122">
        <v>826.91122307120554</v>
      </c>
      <c r="N19" s="122">
        <v>776.58268607522962</v>
      </c>
      <c r="O19" s="122">
        <v>678.13857773199709</v>
      </c>
      <c r="P19" s="122">
        <v>653.60880787897008</v>
      </c>
      <c r="Q19" s="122">
        <v>0</v>
      </c>
      <c r="R19" s="122">
        <v>560.54715800696295</v>
      </c>
      <c r="S19" s="122">
        <v>571.30338021678892</v>
      </c>
      <c r="T19" s="122">
        <v>629.86917626140439</v>
      </c>
      <c r="U19" s="122">
        <v>0</v>
      </c>
      <c r="V19" s="122">
        <v>0</v>
      </c>
      <c r="W19" s="122">
        <v>549.55664593952883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717.57358849817581</v>
      </c>
      <c r="D20" s="98">
        <v>772.66698011714618</v>
      </c>
      <c r="E20" s="98">
        <v>836.46905690188044</v>
      </c>
      <c r="F20" s="98">
        <v>742.61334621492324</v>
      </c>
      <c r="G20" s="98">
        <v>778.12579331678512</v>
      </c>
      <c r="H20" s="98">
        <v>915.09309889055567</v>
      </c>
      <c r="I20" s="98">
        <v>901.76947724646027</v>
      </c>
      <c r="J20" s="98">
        <v>921.27742288510831</v>
      </c>
      <c r="K20" s="98">
        <v>777.67321753221006</v>
      </c>
      <c r="L20" s="98">
        <v>857.68900435481419</v>
      </c>
      <c r="M20" s="98">
        <v>885.43409152765935</v>
      </c>
      <c r="N20" s="98">
        <v>836.66711062462593</v>
      </c>
      <c r="O20" s="98">
        <v>815.46123811818313</v>
      </c>
      <c r="P20" s="98">
        <v>721.70434144406363</v>
      </c>
      <c r="Q20" s="98">
        <v>0</v>
      </c>
      <c r="R20" s="98">
        <v>649.62815219660035</v>
      </c>
      <c r="S20" s="98">
        <v>729.57320863007817</v>
      </c>
      <c r="T20" s="98">
        <v>763.40022765271408</v>
      </c>
      <c r="U20" s="98">
        <v>0</v>
      </c>
      <c r="V20" s="98">
        <v>0</v>
      </c>
      <c r="W20" s="98">
        <v>735.47388680741619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778.19205245214596</v>
      </c>
      <c r="D21" s="98">
        <v>775.83984197704751</v>
      </c>
      <c r="E21" s="98">
        <v>794.79768536255438</v>
      </c>
      <c r="F21" s="98">
        <v>768.03208943655613</v>
      </c>
      <c r="G21" s="98">
        <v>844.26256446975481</v>
      </c>
      <c r="H21" s="98">
        <v>918.09702146196764</v>
      </c>
      <c r="I21" s="98">
        <v>778.20345784844483</v>
      </c>
      <c r="J21" s="98">
        <v>838.17578046926883</v>
      </c>
      <c r="K21" s="98">
        <v>835.78889429954734</v>
      </c>
      <c r="L21" s="98">
        <v>824.78347063385661</v>
      </c>
      <c r="M21" s="98">
        <v>893.21405921887128</v>
      </c>
      <c r="N21" s="98">
        <v>902.59054564495693</v>
      </c>
      <c r="O21" s="98">
        <v>760.68290204866298</v>
      </c>
      <c r="P21" s="98">
        <v>707.09013865862653</v>
      </c>
      <c r="Q21" s="98">
        <v>0</v>
      </c>
      <c r="R21" s="98">
        <v>620.25706723041685</v>
      </c>
      <c r="S21" s="98">
        <v>671.07974429944522</v>
      </c>
      <c r="T21" s="98">
        <v>641.93767192351936</v>
      </c>
      <c r="U21" s="98">
        <v>0</v>
      </c>
      <c r="V21" s="98">
        <v>0</v>
      </c>
      <c r="W21" s="98">
        <v>624.53860114444728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688.89209797600131</v>
      </c>
      <c r="D22" s="33">
        <v>347.03941913399382</v>
      </c>
      <c r="E22" s="33">
        <v>494.05048743929518</v>
      </c>
      <c r="F22" s="33">
        <v>690.97062790904158</v>
      </c>
      <c r="G22" s="33">
        <v>524.00274267612485</v>
      </c>
      <c r="H22" s="33">
        <v>669.10230686761429</v>
      </c>
      <c r="I22" s="33">
        <v>755.69785303212268</v>
      </c>
      <c r="J22" s="33">
        <v>799.37244180750861</v>
      </c>
      <c r="K22" s="33">
        <v>751.56275616448181</v>
      </c>
      <c r="L22" s="33">
        <v>553.53186284137337</v>
      </c>
      <c r="M22" s="33">
        <v>641.0260113079413</v>
      </c>
      <c r="N22" s="33">
        <v>656.16738233663204</v>
      </c>
      <c r="O22" s="33">
        <v>597.48079429815323</v>
      </c>
      <c r="P22" s="33">
        <v>589.95128237918561</v>
      </c>
      <c r="Q22" s="33">
        <v>0</v>
      </c>
      <c r="R22" s="33">
        <v>410.95430890954185</v>
      </c>
      <c r="S22" s="33">
        <v>260.68232734653037</v>
      </c>
      <c r="T22" s="33">
        <v>541.06116548779607</v>
      </c>
      <c r="U22" s="33">
        <v>0</v>
      </c>
      <c r="V22" s="33">
        <v>0</v>
      </c>
      <c r="W22" s="33">
        <v>504.40788088744233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10769.4165497456</v>
      </c>
      <c r="D24" s="117">
        <f t="shared" si="7"/>
        <v>10841.514770994592</v>
      </c>
      <c r="E24" s="117">
        <f t="shared" si="7"/>
        <v>11538.188674520345</v>
      </c>
      <c r="F24" s="117">
        <f t="shared" si="7"/>
        <v>11722.604842611367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10423.552269164882</v>
      </c>
      <c r="K24" s="117">
        <f t="shared" si="7"/>
        <v>10527.005887601899</v>
      </c>
      <c r="L24" s="117">
        <f t="shared" si="7"/>
        <v>10738.231385223977</v>
      </c>
      <c r="M24" s="117">
        <f t="shared" si="7"/>
        <v>11513.129893581498</v>
      </c>
      <c r="N24" s="117">
        <f t="shared" si="7"/>
        <v>13413.998708540128</v>
      </c>
      <c r="O24" s="117">
        <f t="shared" si="7"/>
        <v>13170.747435440297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9465.9054875865459</v>
      </c>
      <c r="D25" s="122">
        <f t="shared" si="10"/>
        <v>9742.4335995635192</v>
      </c>
      <c r="E25" s="122">
        <f t="shared" si="10"/>
        <v>10395.631135479929</v>
      </c>
      <c r="F25" s="122">
        <f t="shared" si="10"/>
        <v>10371.195305377047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8857.4426845037106</v>
      </c>
      <c r="K25" s="122">
        <f t="shared" si="10"/>
        <v>8906.7516472077714</v>
      </c>
      <c r="L25" s="122">
        <f t="shared" si="10"/>
        <v>9322.8266654126564</v>
      </c>
      <c r="M25" s="122">
        <f t="shared" si="10"/>
        <v>9968.3002624193014</v>
      </c>
      <c r="N25" s="122">
        <f t="shared" si="10"/>
        <v>11880.733153714096</v>
      </c>
      <c r="O25" s="122">
        <f t="shared" si="10"/>
        <v>11844.330021154978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9349.021182777522</v>
      </c>
      <c r="D26" s="98">
        <v>9623.3305082795559</v>
      </c>
      <c r="E26" s="98">
        <v>10269.681586087872</v>
      </c>
      <c r="F26" s="98">
        <v>10246.162992675736</v>
      </c>
      <c r="G26" s="98">
        <v>0</v>
      </c>
      <c r="H26" s="98">
        <v>0</v>
      </c>
      <c r="I26" s="98">
        <v>0</v>
      </c>
      <c r="J26" s="98">
        <v>8751.8120168467722</v>
      </c>
      <c r="K26" s="98">
        <v>8800.6369756113836</v>
      </c>
      <c r="L26" s="98">
        <v>9212.4442036995752</v>
      </c>
      <c r="M26" s="98">
        <v>9848.8929656034597</v>
      </c>
      <c r="N26" s="98">
        <v>11735.389530918825</v>
      </c>
      <c r="O26" s="98">
        <v>11694.829448126406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116.88430480902318</v>
      </c>
      <c r="D27" s="98">
        <v>119.10309128396327</v>
      </c>
      <c r="E27" s="98">
        <v>125.94954939205751</v>
      </c>
      <c r="F27" s="98">
        <v>125.03231270131043</v>
      </c>
      <c r="G27" s="98">
        <v>0</v>
      </c>
      <c r="H27" s="98">
        <v>0</v>
      </c>
      <c r="I27" s="98">
        <v>0</v>
      </c>
      <c r="J27" s="98">
        <v>105.63066765693875</v>
      </c>
      <c r="K27" s="98">
        <v>106.11467159638765</v>
      </c>
      <c r="L27" s="98">
        <v>110.38246171308043</v>
      </c>
      <c r="M27" s="98">
        <v>119.4072968158422</v>
      </c>
      <c r="N27" s="98">
        <v>145.34362279527218</v>
      </c>
      <c r="O27" s="98">
        <v>149.50057302857223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1.0311818846632217</v>
      </c>
      <c r="K28" s="122">
        <f t="shared" si="13"/>
        <v>1.6437810017493237</v>
      </c>
      <c r="L28" s="122">
        <f t="shared" si="13"/>
        <v>3.1963735540828542</v>
      </c>
      <c r="M28" s="122">
        <f t="shared" si="13"/>
        <v>0.92340139807308297</v>
      </c>
      <c r="N28" s="122">
        <f t="shared" si="13"/>
        <v>2.526988314350278</v>
      </c>
      <c r="O28" s="122">
        <f t="shared" si="13"/>
        <v>0.56881170160023176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1.0311818846632217</v>
      </c>
      <c r="K29" s="98">
        <f>IF(RES_hhdet_in_fec!K29=0,0,RES_hhdet_in_fec!K29*1000*11630/RES_hhdet_in_new!K26)</f>
        <v>1.6437810017493237</v>
      </c>
      <c r="L29" s="98">
        <f>IF(RES_hhdet_in_fec!L29=0,0,RES_hhdet_in_fec!L29*1000*11630/RES_hhdet_in_new!L26)</f>
        <v>3.1963735540828542</v>
      </c>
      <c r="M29" s="98">
        <f>IF(RES_hhdet_in_fec!M29=0,0,RES_hhdet_in_fec!M29*1000*11630/RES_hhdet_in_new!M26)</f>
        <v>0.92340139807308297</v>
      </c>
      <c r="N29" s="98">
        <f>IF(RES_hhdet_in_fec!N29=0,0,RES_hhdet_in_fec!N29*1000*11630/RES_hhdet_in_new!N26)</f>
        <v>2.526988314350278</v>
      </c>
      <c r="O29" s="98">
        <f>IF(RES_hhdet_in_fec!O29=0,0,RES_hhdet_in_fec!O29*1000*11630/RES_hhdet_in_new!O26)</f>
        <v>0.56881170160023176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530.40112093725838</v>
      </c>
      <c r="D30" s="122">
        <v>403.28407505139529</v>
      </c>
      <c r="E30" s="122">
        <v>446.0810529989264</v>
      </c>
      <c r="F30" s="122">
        <v>629.61432471427315</v>
      </c>
      <c r="G30" s="122">
        <v>0</v>
      </c>
      <c r="H30" s="122">
        <v>0</v>
      </c>
      <c r="I30" s="122">
        <v>0</v>
      </c>
      <c r="J30" s="122">
        <v>757.37042896017624</v>
      </c>
      <c r="K30" s="122">
        <v>797.79510076128804</v>
      </c>
      <c r="L30" s="122">
        <v>634.02024383313335</v>
      </c>
      <c r="M30" s="122">
        <v>720.84974778363073</v>
      </c>
      <c r="N30" s="122">
        <v>759.00721793390358</v>
      </c>
      <c r="O30" s="122">
        <v>661.75470308127728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536.48710660073425</v>
      </c>
      <c r="D31" s="98">
        <v>546.91833039122423</v>
      </c>
      <c r="E31" s="98">
        <v>592.49505164884158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744.45287242496647</v>
      </c>
      <c r="L31" s="98">
        <v>782.06230162126747</v>
      </c>
      <c r="M31" s="98">
        <v>821.78009921807154</v>
      </c>
      <c r="N31" s="98">
        <v>808.34288714942545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530.14324018880609</v>
      </c>
      <c r="D35" s="101">
        <v>399.34888997359178</v>
      </c>
      <c r="E35" s="101">
        <v>443.21019028030065</v>
      </c>
      <c r="F35" s="101">
        <v>629.61432471427315</v>
      </c>
      <c r="G35" s="101">
        <v>0</v>
      </c>
      <c r="H35" s="101">
        <v>0</v>
      </c>
      <c r="I35" s="101">
        <v>0</v>
      </c>
      <c r="J35" s="101">
        <v>757.37042896017624</v>
      </c>
      <c r="K35" s="101">
        <v>799.42387109216816</v>
      </c>
      <c r="L35" s="101">
        <v>632.18121205936779</v>
      </c>
      <c r="M35" s="101">
        <v>719.30882638768503</v>
      </c>
      <c r="N35" s="101">
        <v>758.66460911990691</v>
      </c>
      <c r="O35" s="101">
        <v>661.75470308127728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773.10994122179625</v>
      </c>
      <c r="D39" s="122">
        <v>695.79709637967744</v>
      </c>
      <c r="E39" s="122">
        <v>696.4764860414889</v>
      </c>
      <c r="F39" s="122">
        <v>721.79521252004724</v>
      </c>
      <c r="G39" s="122">
        <v>0</v>
      </c>
      <c r="H39" s="122">
        <v>0</v>
      </c>
      <c r="I39" s="122">
        <v>0</v>
      </c>
      <c r="J39" s="122">
        <v>807.70797381633133</v>
      </c>
      <c r="K39" s="122">
        <v>820.81535863109127</v>
      </c>
      <c r="L39" s="122">
        <v>778.18810242410461</v>
      </c>
      <c r="M39" s="122">
        <v>823.05648198049232</v>
      </c>
      <c r="N39" s="122">
        <v>771.73134857777768</v>
      </c>
      <c r="O39" s="122">
        <v>664.09389950244281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778.19205245214596</v>
      </c>
      <c r="D40" s="98">
        <v>775.83984197704751</v>
      </c>
      <c r="E40" s="98">
        <v>794.79768536255438</v>
      </c>
      <c r="F40" s="98">
        <v>768.03208943655613</v>
      </c>
      <c r="G40" s="98">
        <v>0</v>
      </c>
      <c r="H40" s="98">
        <v>0</v>
      </c>
      <c r="I40" s="98">
        <v>0</v>
      </c>
      <c r="J40" s="98">
        <v>838.17578046926894</v>
      </c>
      <c r="K40" s="98">
        <v>835.78889429954734</v>
      </c>
      <c r="L40" s="98">
        <v>824.7834706338565</v>
      </c>
      <c r="M40" s="98">
        <v>893.21405921887117</v>
      </c>
      <c r="N40" s="98">
        <v>902.59054564495705</v>
      </c>
      <c r="O40" s="98">
        <v>760.6829020486631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688.89209797600142</v>
      </c>
      <c r="D41" s="33">
        <v>347.03941913399387</v>
      </c>
      <c r="E41" s="33">
        <v>494.05048743929524</v>
      </c>
      <c r="F41" s="33">
        <v>690.97062790904147</v>
      </c>
      <c r="G41" s="33">
        <v>0</v>
      </c>
      <c r="H41" s="33">
        <v>0</v>
      </c>
      <c r="I41" s="33">
        <v>0</v>
      </c>
      <c r="J41" s="33">
        <v>799.37244180750872</v>
      </c>
      <c r="K41" s="33">
        <v>751.56275616448158</v>
      </c>
      <c r="L41" s="33">
        <v>553.53186284137337</v>
      </c>
      <c r="M41" s="33">
        <v>641.02601130794108</v>
      </c>
      <c r="N41" s="33">
        <v>656.16738233663216</v>
      </c>
      <c r="O41" s="33">
        <v>597.48079429815311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19770.53358895882</v>
      </c>
      <c r="H43" s="117">
        <f t="shared" si="14"/>
        <v>13758.067128078872</v>
      </c>
      <c r="I43" s="117">
        <f t="shared" si="14"/>
        <v>9378.5414387070596</v>
      </c>
      <c r="J43" s="117">
        <f t="shared" si="14"/>
        <v>11234.00778046859</v>
      </c>
      <c r="K43" s="117">
        <f t="shared" si="14"/>
        <v>10241.093187979555</v>
      </c>
      <c r="L43" s="117">
        <f t="shared" si="14"/>
        <v>13141.76067914526</v>
      </c>
      <c r="M43" s="117">
        <f t="shared" si="14"/>
        <v>11458.906889458725</v>
      </c>
      <c r="N43" s="117">
        <f t="shared" si="14"/>
        <v>16246.05193235612</v>
      </c>
      <c r="O43" s="117">
        <f t="shared" si="14"/>
        <v>13185.755731679346</v>
      </c>
      <c r="P43" s="117">
        <f t="shared" si="14"/>
        <v>12212.72443862804</v>
      </c>
      <c r="Q43" s="117">
        <f t="shared" si="14"/>
        <v>8874.6385088316383</v>
      </c>
      <c r="R43" s="117">
        <f t="shared" ref="R43:V43" si="15">R44+R47+R49+R58</f>
        <v>10771.322578886275</v>
      </c>
      <c r="S43" s="117">
        <f t="shared" si="15"/>
        <v>11576.544397911872</v>
      </c>
      <c r="T43" s="117">
        <f t="shared" si="15"/>
        <v>10832.844837814664</v>
      </c>
      <c r="U43" s="117">
        <f t="shared" si="15"/>
        <v>9122.7199848267937</v>
      </c>
      <c r="V43" s="117">
        <f t="shared" si="15"/>
        <v>7851.6265969688102</v>
      </c>
      <c r="W43" s="117">
        <f t="shared" ref="W43" si="16">W44+W47+W49+W58</f>
        <v>8648.3046581194703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18134.842585072562</v>
      </c>
      <c r="H44" s="122">
        <f t="shared" si="17"/>
        <v>12297.564037251914</v>
      </c>
      <c r="I44" s="122">
        <f t="shared" si="17"/>
        <v>8110.2069000099882</v>
      </c>
      <c r="J44" s="122">
        <f t="shared" si="17"/>
        <v>9770.0779045640393</v>
      </c>
      <c r="K44" s="122">
        <f t="shared" si="17"/>
        <v>8807.4494863225045</v>
      </c>
      <c r="L44" s="122">
        <f t="shared" si="17"/>
        <v>11570.586041993311</v>
      </c>
      <c r="M44" s="122">
        <f t="shared" si="17"/>
        <v>9885.3745841291402</v>
      </c>
      <c r="N44" s="122">
        <f t="shared" si="17"/>
        <v>14531.548868761654</v>
      </c>
      <c r="O44" s="122">
        <f t="shared" si="17"/>
        <v>11837.80900599594</v>
      </c>
      <c r="P44" s="122">
        <f t="shared" si="17"/>
        <v>10841.721453526976</v>
      </c>
      <c r="Q44" s="122">
        <f t="shared" si="17"/>
        <v>7780.9071793688672</v>
      </c>
      <c r="R44" s="122">
        <f t="shared" ref="R44:V44" si="18">SUM(R45:R46)</f>
        <v>9543.6644877320232</v>
      </c>
      <c r="S44" s="122">
        <f t="shared" si="18"/>
        <v>10306.345586680945</v>
      </c>
      <c r="T44" s="122">
        <f t="shared" si="18"/>
        <v>9523.3325970451897</v>
      </c>
      <c r="U44" s="122">
        <f t="shared" si="18"/>
        <v>7935.1319433409781</v>
      </c>
      <c r="V44" s="122">
        <f t="shared" si="18"/>
        <v>6792.8854133328114</v>
      </c>
      <c r="W44" s="122">
        <f t="shared" ref="W44" si="19">SUM(W45:W46)</f>
        <v>7212.7316973210663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17930.054402832149</v>
      </c>
      <c r="H45" s="98">
        <v>12158.587630114313</v>
      </c>
      <c r="I45" s="98">
        <v>8019.3081719461388</v>
      </c>
      <c r="J45" s="98">
        <v>9660.4227067573884</v>
      </c>
      <c r="K45" s="98">
        <v>8708.6932467835159</v>
      </c>
      <c r="L45" s="98">
        <v>11441.648685927237</v>
      </c>
      <c r="M45" s="98">
        <v>9773.9117845993096</v>
      </c>
      <c r="N45" s="98">
        <v>14364.173052003707</v>
      </c>
      <c r="O45" s="98">
        <v>11697.082334034238</v>
      </c>
      <c r="P45" s="98">
        <v>10709.182491230247</v>
      </c>
      <c r="Q45" s="98">
        <v>7684.0735884465939</v>
      </c>
      <c r="R45" s="98">
        <v>9424.9323913813423</v>
      </c>
      <c r="S45" s="98">
        <v>10178.305622609434</v>
      </c>
      <c r="T45" s="98">
        <v>9404.2301266226841</v>
      </c>
      <c r="U45" s="98">
        <v>7835.4702303666218</v>
      </c>
      <c r="V45" s="98">
        <v>6708.2606474109216</v>
      </c>
      <c r="W45" s="98">
        <v>7123.6093208140246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204.78818224041078</v>
      </c>
      <c r="H46" s="98">
        <v>138.97640713760111</v>
      </c>
      <c r="I46" s="98">
        <v>90.898728063848935</v>
      </c>
      <c r="J46" s="98">
        <v>109.65519780665151</v>
      </c>
      <c r="K46" s="98">
        <v>98.756239538987828</v>
      </c>
      <c r="L46" s="98">
        <v>128.93735606607387</v>
      </c>
      <c r="M46" s="98">
        <v>111.46279952983113</v>
      </c>
      <c r="N46" s="98">
        <v>167.37581675794792</v>
      </c>
      <c r="O46" s="98">
        <v>140.72667196170133</v>
      </c>
      <c r="P46" s="98">
        <v>132.53896229672952</v>
      </c>
      <c r="Q46" s="98">
        <v>96.833590922273231</v>
      </c>
      <c r="R46" s="98">
        <v>118.73209635068153</v>
      </c>
      <c r="S46" s="98">
        <v>128.03996407151129</v>
      </c>
      <c r="T46" s="98">
        <v>119.10247042250569</v>
      </c>
      <c r="U46" s="98">
        <v>99.661712974356178</v>
      </c>
      <c r="V46" s="98">
        <v>84.624765921889733</v>
      </c>
      <c r="W46" s="98">
        <v>89.122376507041466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0.50311916504781296</v>
      </c>
      <c r="H47" s="122">
        <f t="shared" si="20"/>
        <v>1.4026540909613012</v>
      </c>
      <c r="I47" s="122">
        <f t="shared" si="20"/>
        <v>1.2189443312134178</v>
      </c>
      <c r="J47" s="122">
        <f t="shared" si="20"/>
        <v>1.137332961025612</v>
      </c>
      <c r="K47" s="122">
        <f t="shared" si="20"/>
        <v>1.7277698120576828</v>
      </c>
      <c r="L47" s="122">
        <f t="shared" si="20"/>
        <v>3.2360800578602817</v>
      </c>
      <c r="M47" s="122">
        <f t="shared" si="20"/>
        <v>1.0643740115122402</v>
      </c>
      <c r="N47" s="122">
        <f t="shared" si="20"/>
        <v>2.6250505474444679</v>
      </c>
      <c r="O47" s="122">
        <f t="shared" si="20"/>
        <v>0.76887650699065813</v>
      </c>
      <c r="P47" s="122">
        <f t="shared" si="20"/>
        <v>1.5883428350673874</v>
      </c>
      <c r="Q47" s="122">
        <f t="shared" si="20"/>
        <v>0.68215989007206046</v>
      </c>
      <c r="R47" s="122">
        <f t="shared" si="20"/>
        <v>0.68941698040644395</v>
      </c>
      <c r="S47" s="122">
        <f t="shared" si="20"/>
        <v>0.54837151515266136</v>
      </c>
      <c r="T47" s="122">
        <f t="shared" si="20"/>
        <v>0.54277007253910914</v>
      </c>
      <c r="U47" s="122">
        <f t="shared" si="20"/>
        <v>0.28808204071883348</v>
      </c>
      <c r="V47" s="122">
        <f t="shared" si="20"/>
        <v>0.30629459408606197</v>
      </c>
      <c r="W47" s="122">
        <f t="shared" si="20"/>
        <v>0.30969985317044924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0.50311916504781296</v>
      </c>
      <c r="H48" s="98">
        <f>IF(RES_hhdet_in_fec!H48=0,0,RES_hhdet_in_fec!H48*1000*11630/RES_hhdet_in_new!H45)</f>
        <v>1.4026540909613012</v>
      </c>
      <c r="I48" s="98">
        <f>IF(RES_hhdet_in_fec!I48=0,0,RES_hhdet_in_fec!I48*1000*11630/RES_hhdet_in_new!I45)</f>
        <v>1.2189443312134178</v>
      </c>
      <c r="J48" s="98">
        <f>IF(RES_hhdet_in_fec!J48=0,0,RES_hhdet_in_fec!J48*1000*11630/RES_hhdet_in_new!J45)</f>
        <v>1.137332961025612</v>
      </c>
      <c r="K48" s="98">
        <f>IF(RES_hhdet_in_fec!K48=0,0,RES_hhdet_in_fec!K48*1000*11630/RES_hhdet_in_new!K45)</f>
        <v>1.7277698120576828</v>
      </c>
      <c r="L48" s="98">
        <f>IF(RES_hhdet_in_fec!L48=0,0,RES_hhdet_in_fec!L48*1000*11630/RES_hhdet_in_new!L45)</f>
        <v>3.2360800578602817</v>
      </c>
      <c r="M48" s="98">
        <f>IF(RES_hhdet_in_fec!M48=0,0,RES_hhdet_in_fec!M48*1000*11630/RES_hhdet_in_new!M45)</f>
        <v>1.0643740115122402</v>
      </c>
      <c r="N48" s="98">
        <f>IF(RES_hhdet_in_fec!N48=0,0,RES_hhdet_in_fec!N48*1000*11630/RES_hhdet_in_new!N45)</f>
        <v>2.6250505474444679</v>
      </c>
      <c r="O48" s="98">
        <f>IF(RES_hhdet_in_fec!O48=0,0,RES_hhdet_in_fec!O48*1000*11630/RES_hhdet_in_new!O45)</f>
        <v>0.76887650699065813</v>
      </c>
      <c r="P48" s="98">
        <f>IF(RES_hhdet_in_fec!P48=0,0,RES_hhdet_in_fec!P48*1000*11630/RES_hhdet_in_new!P45)</f>
        <v>1.5883428350673874</v>
      </c>
      <c r="Q48" s="98">
        <f>IF(RES_hhdet_in_fec!Q48=0,0,RES_hhdet_in_fec!Q48*1000*11630/RES_hhdet_in_new!Q45)</f>
        <v>0.68215989007206046</v>
      </c>
      <c r="R48" s="98">
        <f>IF(RES_hhdet_in_fec!R48=0,0,RES_hhdet_in_fec!R48*1000*11630/RES_hhdet_in_new!R45)</f>
        <v>0.68941698040644395</v>
      </c>
      <c r="S48" s="98">
        <f>IF(RES_hhdet_in_fec!S48=0,0,RES_hhdet_in_fec!S48*1000*11630/RES_hhdet_in_new!S45)</f>
        <v>0.54837151515266136</v>
      </c>
      <c r="T48" s="98">
        <f>IF(RES_hhdet_in_fec!T48=0,0,RES_hhdet_in_fec!T48*1000*11630/RES_hhdet_in_new!T45)</f>
        <v>0.54277007253910914</v>
      </c>
      <c r="U48" s="98">
        <f>IF(RES_hhdet_in_fec!U48=0,0,RES_hhdet_in_fec!U48*1000*11630/RES_hhdet_in_new!U45)</f>
        <v>0.28808204071883348</v>
      </c>
      <c r="V48" s="98">
        <f>IF(RES_hhdet_in_fec!V48=0,0,RES_hhdet_in_fec!V48*1000*11630/RES_hhdet_in_new!V45)</f>
        <v>0.30629459408606197</v>
      </c>
      <c r="W48" s="98">
        <f>IF(RES_hhdet_in_fec!W48=0,0,RES_hhdet_in_fec!W48*1000*11630/RES_hhdet_in_new!W45)</f>
        <v>0.30969985317044924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955.86600100353962</v>
      </c>
      <c r="H49" s="122">
        <v>725.74142932790278</v>
      </c>
      <c r="I49" s="122">
        <v>509.27435039884728</v>
      </c>
      <c r="J49" s="122">
        <v>654.95564735930941</v>
      </c>
      <c r="K49" s="122">
        <v>611.08691122880111</v>
      </c>
      <c r="L49" s="122">
        <v>789.65536208180117</v>
      </c>
      <c r="M49" s="122">
        <v>750.37090161008302</v>
      </c>
      <c r="N49" s="122">
        <v>940.95835167725988</v>
      </c>
      <c r="O49" s="122">
        <v>683.85344588926512</v>
      </c>
      <c r="P49" s="122">
        <v>728.79776461023607</v>
      </c>
      <c r="Q49" s="122">
        <v>547.02636923734963</v>
      </c>
      <c r="R49" s="122">
        <v>673.56353273546927</v>
      </c>
      <c r="S49" s="122">
        <v>715.82710026001837</v>
      </c>
      <c r="T49" s="122">
        <v>695.03278202456079</v>
      </c>
      <c r="U49" s="122">
        <v>612.19329868730949</v>
      </c>
      <c r="V49" s="122">
        <v>588.73323261469068</v>
      </c>
      <c r="W49" s="122">
        <v>911.52210045659604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967.54039888267482</v>
      </c>
      <c r="H50" s="98">
        <v>724.66196497715202</v>
      </c>
      <c r="I50" s="98">
        <v>504.67745864542854</v>
      </c>
      <c r="J50" s="98">
        <v>651.04668622950533</v>
      </c>
      <c r="K50" s="98">
        <v>603.95293547640085</v>
      </c>
      <c r="L50" s="98">
        <v>795.75113563105685</v>
      </c>
      <c r="M50" s="98">
        <v>751.66515474434948</v>
      </c>
      <c r="N50" s="98">
        <v>951.91905138798688</v>
      </c>
      <c r="O50" s="98">
        <v>684.80734845651625</v>
      </c>
      <c r="P50" s="98">
        <v>728.82417731014414</v>
      </c>
      <c r="Q50" s="98">
        <v>537.27665379584346</v>
      </c>
      <c r="R50" s="98">
        <v>671.44493270179009</v>
      </c>
      <c r="S50" s="98">
        <v>716.1350106291552</v>
      </c>
      <c r="T50" s="98">
        <v>694.48957390939484</v>
      </c>
      <c r="U50" s="98">
        <v>610.76327797559031</v>
      </c>
      <c r="V50" s="98">
        <v>587.20169736708488</v>
      </c>
      <c r="W50" s="98">
        <v>909.44336540182508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627.5235606528579</v>
      </c>
      <c r="H54" s="101">
        <v>751.43268087576769</v>
      </c>
      <c r="I54" s="101">
        <v>620.51913083158013</v>
      </c>
      <c r="J54" s="101">
        <v>757.37042896017613</v>
      </c>
      <c r="K54" s="101">
        <v>799.42387109216827</v>
      </c>
      <c r="L54" s="101">
        <v>632.18121205936779</v>
      </c>
      <c r="M54" s="101">
        <v>719.30882638768503</v>
      </c>
      <c r="N54" s="101">
        <v>758.66460911990691</v>
      </c>
      <c r="O54" s="101">
        <v>661.75470308127728</v>
      </c>
      <c r="P54" s="101">
        <v>728.38799043737879</v>
      </c>
      <c r="Q54" s="101">
        <v>695.10017250522628</v>
      </c>
      <c r="R54" s="101">
        <v>716.50721913242899</v>
      </c>
      <c r="S54" s="101">
        <v>709.71034235005209</v>
      </c>
      <c r="T54" s="101">
        <v>705.41299527982096</v>
      </c>
      <c r="U54" s="101">
        <v>639.99925697073638</v>
      </c>
      <c r="V54" s="101">
        <v>630.53513584345842</v>
      </c>
      <c r="W54" s="101">
        <v>961.55510280935823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679.32188371767074</v>
      </c>
      <c r="H58" s="122">
        <v>733.35900740809245</v>
      </c>
      <c r="I58" s="122">
        <v>757.84124396701043</v>
      </c>
      <c r="J58" s="122">
        <v>807.83689558421622</v>
      </c>
      <c r="K58" s="122">
        <v>820.82902061619029</v>
      </c>
      <c r="L58" s="122">
        <v>778.28319501228793</v>
      </c>
      <c r="M58" s="122">
        <v>822.0970297079889</v>
      </c>
      <c r="N58" s="122">
        <v>770.91966136976248</v>
      </c>
      <c r="O58" s="122">
        <v>663.32440328715188</v>
      </c>
      <c r="P58" s="122">
        <v>640.6168776557605</v>
      </c>
      <c r="Q58" s="122">
        <v>546.02280033535033</v>
      </c>
      <c r="R58" s="122">
        <v>553.40514143837618</v>
      </c>
      <c r="S58" s="122">
        <v>553.8233394557551</v>
      </c>
      <c r="T58" s="122">
        <v>613.93668867237398</v>
      </c>
      <c r="U58" s="122">
        <v>575.10666075778636</v>
      </c>
      <c r="V58" s="122">
        <v>469.70165642722139</v>
      </c>
      <c r="W58" s="122">
        <v>523.74116048863846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844.26256446975492</v>
      </c>
      <c r="H59" s="98">
        <v>918.09702146196764</v>
      </c>
      <c r="I59" s="98">
        <v>778.20345784844494</v>
      </c>
      <c r="J59" s="98">
        <v>838.17578046926883</v>
      </c>
      <c r="K59" s="98">
        <v>835.78889429954722</v>
      </c>
      <c r="L59" s="98">
        <v>824.7834706338565</v>
      </c>
      <c r="M59" s="98">
        <v>893.21405921887128</v>
      </c>
      <c r="N59" s="98">
        <v>902.59054564495693</v>
      </c>
      <c r="O59" s="98">
        <v>760.6829020486631</v>
      </c>
      <c r="P59" s="98">
        <v>707.09013865862664</v>
      </c>
      <c r="Q59" s="98">
        <v>578.3012136405406</v>
      </c>
      <c r="R59" s="98">
        <v>620.25706723041696</v>
      </c>
      <c r="S59" s="98">
        <v>671.07974429944522</v>
      </c>
      <c r="T59" s="98">
        <v>641.93767192351959</v>
      </c>
      <c r="U59" s="98">
        <v>734.45107562051953</v>
      </c>
      <c r="V59" s="98">
        <v>682.91814787648025</v>
      </c>
      <c r="W59" s="98">
        <v>624.53860114444717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524.00274267612497</v>
      </c>
      <c r="H60" s="33">
        <v>669.10230686761417</v>
      </c>
      <c r="I60" s="33">
        <v>755.69785303212257</v>
      </c>
      <c r="J60" s="33">
        <v>799.37244180750872</v>
      </c>
      <c r="K60" s="33">
        <v>751.5627561644817</v>
      </c>
      <c r="L60" s="33">
        <v>553.53186284137337</v>
      </c>
      <c r="M60" s="33">
        <v>641.02601130794108</v>
      </c>
      <c r="N60" s="33">
        <v>656.16738233663216</v>
      </c>
      <c r="O60" s="33">
        <v>597.48079429815323</v>
      </c>
      <c r="P60" s="33">
        <v>589.95128237918561</v>
      </c>
      <c r="Q60" s="33">
        <v>440.1175930447672</v>
      </c>
      <c r="R60" s="33">
        <v>410.95430890954191</v>
      </c>
      <c r="S60" s="33">
        <v>260.68232734653037</v>
      </c>
      <c r="T60" s="33">
        <v>541.06116548779619</v>
      </c>
      <c r="U60" s="33">
        <v>478.01341671606264</v>
      </c>
      <c r="V60" s="33">
        <v>432.77880059088631</v>
      </c>
      <c r="W60" s="33">
        <v>504.40788088744233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10737.326754695363</v>
      </c>
      <c r="D62" s="117">
        <f t="shared" si="21"/>
        <v>10489.131770761665</v>
      </c>
      <c r="E62" s="117">
        <f t="shared" si="21"/>
        <v>11223.947452668303</v>
      </c>
      <c r="F62" s="117">
        <f t="shared" si="21"/>
        <v>12076.512875896815</v>
      </c>
      <c r="G62" s="117">
        <f t="shared" si="21"/>
        <v>13652.30185227501</v>
      </c>
      <c r="H62" s="117">
        <f t="shared" si="21"/>
        <v>13378.489507330014</v>
      </c>
      <c r="I62" s="117">
        <f t="shared" si="21"/>
        <v>12519.445463906635</v>
      </c>
      <c r="J62" s="117">
        <f t="shared" si="21"/>
        <v>12344.778359772163</v>
      </c>
      <c r="K62" s="117">
        <f t="shared" si="21"/>
        <v>11760.790647024067</v>
      </c>
      <c r="L62" s="117">
        <f t="shared" si="21"/>
        <v>11584.439193825699</v>
      </c>
      <c r="M62" s="117">
        <f t="shared" si="21"/>
        <v>10798.251049659459</v>
      </c>
      <c r="N62" s="117">
        <f t="shared" si="21"/>
        <v>12067.842187987952</v>
      </c>
      <c r="O62" s="117">
        <f t="shared" si="21"/>
        <v>12158.24639660462</v>
      </c>
      <c r="P62" s="117">
        <f t="shared" si="21"/>
        <v>10667.649140508825</v>
      </c>
      <c r="Q62" s="117">
        <f t="shared" si="21"/>
        <v>9897.1783412989535</v>
      </c>
      <c r="R62" s="117">
        <f t="shared" ref="R62:V62" si="22">R63+R66+R68+R77</f>
        <v>10578.606198303458</v>
      </c>
      <c r="S62" s="117">
        <f t="shared" si="22"/>
        <v>10347.188728729767</v>
      </c>
      <c r="T62" s="117">
        <f t="shared" si="22"/>
        <v>9658.6598524419423</v>
      </c>
      <c r="U62" s="117">
        <f t="shared" si="22"/>
        <v>8397.5888307876703</v>
      </c>
      <c r="V62" s="117">
        <f t="shared" si="22"/>
        <v>7484.2026679836626</v>
      </c>
      <c r="W62" s="117">
        <f t="shared" ref="W62" si="23">W63+W66+W68+W77</f>
        <v>8639.3983332682856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9408.1448815493732</v>
      </c>
      <c r="D63" s="122">
        <f t="shared" si="24"/>
        <v>9278.1012395195939</v>
      </c>
      <c r="E63" s="122">
        <f t="shared" si="24"/>
        <v>9920.3464839260014</v>
      </c>
      <c r="F63" s="122">
        <f t="shared" si="24"/>
        <v>10608.325891656596</v>
      </c>
      <c r="G63" s="122">
        <f t="shared" si="24"/>
        <v>12164.221060037258</v>
      </c>
      <c r="H63" s="122">
        <f t="shared" si="24"/>
        <v>11794.334921581791</v>
      </c>
      <c r="I63" s="122">
        <f t="shared" si="24"/>
        <v>10911.116538801865</v>
      </c>
      <c r="J63" s="122">
        <f t="shared" si="24"/>
        <v>10645.311241297139</v>
      </c>
      <c r="K63" s="122">
        <f t="shared" si="24"/>
        <v>10135.180167913004</v>
      </c>
      <c r="L63" s="122">
        <f t="shared" si="24"/>
        <v>10031.757070580124</v>
      </c>
      <c r="M63" s="122">
        <f t="shared" si="24"/>
        <v>9174.3282734793684</v>
      </c>
      <c r="N63" s="122">
        <f t="shared" si="24"/>
        <v>10482.173362397618</v>
      </c>
      <c r="O63" s="122">
        <f t="shared" si="24"/>
        <v>10761.148877155394</v>
      </c>
      <c r="P63" s="122">
        <f t="shared" si="24"/>
        <v>9306.6772629719835</v>
      </c>
      <c r="Q63" s="122">
        <f t="shared" si="24"/>
        <v>8705.069088580809</v>
      </c>
      <c r="R63" s="122">
        <f t="shared" ref="R63:V63" si="25">SUM(R64:R65)</f>
        <v>9293.8561025603158</v>
      </c>
      <c r="S63" s="122">
        <f t="shared" si="25"/>
        <v>9135.4067540642536</v>
      </c>
      <c r="T63" s="122">
        <f t="shared" si="25"/>
        <v>8355.7776204394704</v>
      </c>
      <c r="U63" s="122">
        <f t="shared" si="25"/>
        <v>7158.0773937121376</v>
      </c>
      <c r="V63" s="122">
        <f t="shared" si="25"/>
        <v>6285.840994495421</v>
      </c>
      <c r="W63" s="122">
        <f t="shared" ref="W63" si="26">SUM(W64:W65)</f>
        <v>7037.9359294026699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9291.6956167578792</v>
      </c>
      <c r="D64" s="98">
        <v>9163.7026914796734</v>
      </c>
      <c r="E64" s="98">
        <v>9798.4429348906397</v>
      </c>
      <c r="F64" s="98">
        <v>10477.921649321983</v>
      </c>
      <c r="G64" s="98">
        <v>12014.672420915504</v>
      </c>
      <c r="H64" s="98">
        <v>11648.575010168739</v>
      </c>
      <c r="I64" s="98">
        <v>10776.842755555283</v>
      </c>
      <c r="J64" s="98">
        <v>10513.670832922047</v>
      </c>
      <c r="K64" s="98">
        <v>10009.616439721209</v>
      </c>
      <c r="L64" s="98">
        <v>9907.9736298803964</v>
      </c>
      <c r="M64" s="98">
        <v>9059.9645294084803</v>
      </c>
      <c r="N64" s="98">
        <v>10349.465394988938</v>
      </c>
      <c r="O64" s="98">
        <v>10621.919005576756</v>
      </c>
      <c r="P64" s="98">
        <v>9184.269255309282</v>
      </c>
      <c r="Q64" s="98">
        <v>8589.4644952625968</v>
      </c>
      <c r="R64" s="98">
        <v>9170.6809055382728</v>
      </c>
      <c r="S64" s="98">
        <v>9014.5351176664044</v>
      </c>
      <c r="T64" s="98">
        <v>8244.4157689265612</v>
      </c>
      <c r="U64" s="98">
        <v>7062.1738022673317</v>
      </c>
      <c r="V64" s="98">
        <v>6202.2244261624674</v>
      </c>
      <c r="W64" s="98">
        <v>6944.9790436415906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116.44926479149468</v>
      </c>
      <c r="D65" s="98">
        <v>114.39854803992094</v>
      </c>
      <c r="E65" s="98">
        <v>121.90354903536223</v>
      </c>
      <c r="F65" s="98">
        <v>130.40424233461306</v>
      </c>
      <c r="G65" s="98">
        <v>149.54863912175492</v>
      </c>
      <c r="H65" s="98">
        <v>145.75991141305175</v>
      </c>
      <c r="I65" s="98">
        <v>134.27378324658355</v>
      </c>
      <c r="J65" s="98">
        <v>131.64040837509131</v>
      </c>
      <c r="K65" s="98">
        <v>125.56372819179583</v>
      </c>
      <c r="L65" s="98">
        <v>123.78344069972769</v>
      </c>
      <c r="M65" s="98">
        <v>114.36374407088782</v>
      </c>
      <c r="N65" s="98">
        <v>132.70796740868047</v>
      </c>
      <c r="O65" s="98">
        <v>139.22987157863875</v>
      </c>
      <c r="P65" s="98">
        <v>122.40800766270215</v>
      </c>
      <c r="Q65" s="98">
        <v>115.60459331821198</v>
      </c>
      <c r="R65" s="98">
        <v>123.17519702204214</v>
      </c>
      <c r="S65" s="98">
        <v>120.87163639784943</v>
      </c>
      <c r="T65" s="98">
        <v>111.36185151291008</v>
      </c>
      <c r="U65" s="98">
        <v>95.903591444805542</v>
      </c>
      <c r="V65" s="98">
        <v>83.616568332953221</v>
      </c>
      <c r="W65" s="98">
        <v>92.956885761079363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0.15493568730075744</v>
      </c>
      <c r="F66" s="122">
        <f t="shared" si="27"/>
        <v>0.28065627894084083</v>
      </c>
      <c r="G66" s="122">
        <f t="shared" si="27"/>
        <v>0.54284538741266641</v>
      </c>
      <c r="H66" s="122">
        <f t="shared" si="27"/>
        <v>1.2488146100171587</v>
      </c>
      <c r="I66" s="122">
        <f t="shared" si="27"/>
        <v>1.1475988971324331</v>
      </c>
      <c r="J66" s="122">
        <f t="shared" si="27"/>
        <v>1.0937112340010602</v>
      </c>
      <c r="K66" s="122">
        <f t="shared" si="27"/>
        <v>1.748691804856737</v>
      </c>
      <c r="L66" s="122">
        <f t="shared" si="27"/>
        <v>3.2219050099387077</v>
      </c>
      <c r="M66" s="122">
        <f t="shared" si="27"/>
        <v>1.0208323852828298</v>
      </c>
      <c r="N66" s="122">
        <f t="shared" si="27"/>
        <v>2.7124982522945613</v>
      </c>
      <c r="O66" s="122">
        <f t="shared" si="27"/>
        <v>0.81169273120914631</v>
      </c>
      <c r="P66" s="122">
        <f t="shared" si="27"/>
        <v>1.6557193286672476</v>
      </c>
      <c r="Q66" s="122">
        <f t="shared" si="27"/>
        <v>0.75680433287200166</v>
      </c>
      <c r="R66" s="122">
        <f t="shared" si="27"/>
        <v>0.68581835331929752</v>
      </c>
      <c r="S66" s="122">
        <f t="shared" si="27"/>
        <v>0.55032427872232115</v>
      </c>
      <c r="T66" s="122">
        <f t="shared" si="27"/>
        <v>0.50211020345412927</v>
      </c>
      <c r="U66" s="122">
        <f t="shared" si="27"/>
        <v>0.32518386569032082</v>
      </c>
      <c r="V66" s="122">
        <f t="shared" si="27"/>
        <v>0.3229316059861656</v>
      </c>
      <c r="W66" s="122">
        <f t="shared" si="27"/>
        <v>0.34272424866555157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0.15493568730075744</v>
      </c>
      <c r="F67" s="98">
        <f>IF(RES_hhdet_in_fec!F67=0,0,RES_hhdet_in_fec!F67*1000*11630/RES_hhdet_in_new!F64)</f>
        <v>0.28065627894084083</v>
      </c>
      <c r="G67" s="98">
        <f>IF(RES_hhdet_in_fec!G67=0,0,RES_hhdet_in_fec!G67*1000*11630/RES_hhdet_in_new!G64)</f>
        <v>0.54284538741266641</v>
      </c>
      <c r="H67" s="98">
        <f>IF(RES_hhdet_in_fec!H67=0,0,RES_hhdet_in_fec!H67*1000*11630/RES_hhdet_in_new!H64)</f>
        <v>1.2488146100171587</v>
      </c>
      <c r="I67" s="98">
        <f>IF(RES_hhdet_in_fec!I67=0,0,RES_hhdet_in_fec!I67*1000*11630/RES_hhdet_in_new!I64)</f>
        <v>1.1475988971324331</v>
      </c>
      <c r="J67" s="98">
        <f>IF(RES_hhdet_in_fec!J67=0,0,RES_hhdet_in_fec!J67*1000*11630/RES_hhdet_in_new!J64)</f>
        <v>1.0937112340010602</v>
      </c>
      <c r="K67" s="98">
        <f>IF(RES_hhdet_in_fec!K67=0,0,RES_hhdet_in_fec!K67*1000*11630/RES_hhdet_in_new!K64)</f>
        <v>1.748691804856737</v>
      </c>
      <c r="L67" s="98">
        <f>IF(RES_hhdet_in_fec!L67=0,0,RES_hhdet_in_fec!L67*1000*11630/RES_hhdet_in_new!L64)</f>
        <v>3.2219050099387077</v>
      </c>
      <c r="M67" s="98">
        <f>IF(RES_hhdet_in_fec!M67=0,0,RES_hhdet_in_fec!M67*1000*11630/RES_hhdet_in_new!M64)</f>
        <v>1.0208323852828298</v>
      </c>
      <c r="N67" s="98">
        <f>IF(RES_hhdet_in_fec!N67=0,0,RES_hhdet_in_fec!N67*1000*11630/RES_hhdet_in_new!N64)</f>
        <v>2.7124982522945613</v>
      </c>
      <c r="O67" s="98">
        <f>IF(RES_hhdet_in_fec!O67=0,0,RES_hhdet_in_fec!O67*1000*11630/RES_hhdet_in_new!O64)</f>
        <v>0.81169273120914631</v>
      </c>
      <c r="P67" s="98">
        <f>IF(RES_hhdet_in_fec!P67=0,0,RES_hhdet_in_fec!P67*1000*11630/RES_hhdet_in_new!P64)</f>
        <v>1.6557193286672476</v>
      </c>
      <c r="Q67" s="98">
        <f>IF(RES_hhdet_in_fec!Q67=0,0,RES_hhdet_in_fec!Q67*1000*11630/RES_hhdet_in_new!Q64)</f>
        <v>0.75680433287200166</v>
      </c>
      <c r="R67" s="98">
        <f>IF(RES_hhdet_in_fec!R67=0,0,RES_hhdet_in_fec!R67*1000*11630/RES_hhdet_in_new!R64)</f>
        <v>0.68581835331929752</v>
      </c>
      <c r="S67" s="98">
        <f>IF(RES_hhdet_in_fec!S67=0,0,RES_hhdet_in_fec!S67*1000*11630/RES_hhdet_in_new!S64)</f>
        <v>0.55032427872232115</v>
      </c>
      <c r="T67" s="98">
        <f>IF(RES_hhdet_in_fec!T67=0,0,RES_hhdet_in_fec!T67*1000*11630/RES_hhdet_in_new!T64)</f>
        <v>0.50211020345412927</v>
      </c>
      <c r="U67" s="98">
        <f>IF(RES_hhdet_in_fec!U67=0,0,RES_hhdet_in_fec!U67*1000*11630/RES_hhdet_in_new!U64)</f>
        <v>0.32518386569032082</v>
      </c>
      <c r="V67" s="98">
        <f>IF(RES_hhdet_in_fec!V67=0,0,RES_hhdet_in_fec!V67*1000*11630/RES_hhdet_in_new!V64)</f>
        <v>0.3229316059861656</v>
      </c>
      <c r="W67" s="98">
        <f>IF(RES_hhdet_in_fec!W67=0,0,RES_hhdet_in_fec!W67*1000*11630/RES_hhdet_in_new!W64)</f>
        <v>0.34272424866555157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548.47283774599214</v>
      </c>
      <c r="D68" s="122">
        <v>495.07118302470798</v>
      </c>
      <c r="E68" s="122">
        <v>541.7193097373538</v>
      </c>
      <c r="F68" s="122">
        <v>654.6555451084522</v>
      </c>
      <c r="G68" s="122">
        <v>673.26989238084525</v>
      </c>
      <c r="H68" s="122">
        <v>725.49468551800203</v>
      </c>
      <c r="I68" s="122">
        <v>707.43458606178353</v>
      </c>
      <c r="J68" s="122">
        <v>750.70767668920507</v>
      </c>
      <c r="K68" s="122">
        <v>744.89358350560929</v>
      </c>
      <c r="L68" s="122">
        <v>739.16782409490975</v>
      </c>
      <c r="M68" s="122">
        <v>749.10101943161442</v>
      </c>
      <c r="N68" s="122">
        <v>732.08238786589391</v>
      </c>
      <c r="O68" s="122">
        <v>654.227390972796</v>
      </c>
      <c r="P68" s="122">
        <v>654.65955399772497</v>
      </c>
      <c r="Q68" s="122">
        <v>622.77839943764229</v>
      </c>
      <c r="R68" s="122">
        <v>674.40318034453912</v>
      </c>
      <c r="S68" s="122">
        <v>656.47630517652124</v>
      </c>
      <c r="T68" s="122">
        <v>633.30873164937168</v>
      </c>
      <c r="U68" s="122">
        <v>572.93893121051156</v>
      </c>
      <c r="V68" s="122">
        <v>562.9770867373777</v>
      </c>
      <c r="W68" s="122">
        <v>908.74623157855353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550.16339126898572</v>
      </c>
      <c r="D69" s="98">
        <v>500.30302743879952</v>
      </c>
      <c r="E69" s="98">
        <v>546.62619910180047</v>
      </c>
      <c r="F69" s="98">
        <v>656.05224183346206</v>
      </c>
      <c r="G69" s="98">
        <v>676.42881653164807</v>
      </c>
      <c r="H69" s="98">
        <v>722.78163083115533</v>
      </c>
      <c r="I69" s="98">
        <v>713.10749717524345</v>
      </c>
      <c r="J69" s="98">
        <v>750.36861296183747</v>
      </c>
      <c r="K69" s="98">
        <v>741.25696828622085</v>
      </c>
      <c r="L69" s="98">
        <v>745.25720370150805</v>
      </c>
      <c r="M69" s="98">
        <v>751.75985705914923</v>
      </c>
      <c r="N69" s="98">
        <v>729.53020705584004</v>
      </c>
      <c r="O69" s="98">
        <v>653.56681777834433</v>
      </c>
      <c r="P69" s="98">
        <v>647.79841308955793</v>
      </c>
      <c r="Q69" s="98">
        <v>619.24354354502645</v>
      </c>
      <c r="R69" s="98">
        <v>672.60024944688428</v>
      </c>
      <c r="S69" s="98">
        <v>653.80691184553518</v>
      </c>
      <c r="T69" s="98">
        <v>629.4219346532077</v>
      </c>
      <c r="U69" s="98">
        <v>569.5966418646575</v>
      </c>
      <c r="V69" s="98">
        <v>560.36030266121543</v>
      </c>
      <c r="W69" s="98">
        <v>906.49660542354934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530.14324018880609</v>
      </c>
      <c r="D73" s="101">
        <v>399.34888997359172</v>
      </c>
      <c r="E73" s="101">
        <v>443.21019028030059</v>
      </c>
      <c r="F73" s="101">
        <v>629.61432471427304</v>
      </c>
      <c r="G73" s="101">
        <v>627.52356065285778</v>
      </c>
      <c r="H73" s="101">
        <v>751.43268087576757</v>
      </c>
      <c r="I73" s="101">
        <v>620.51913083158024</v>
      </c>
      <c r="J73" s="101">
        <v>757.37042896017624</v>
      </c>
      <c r="K73" s="101">
        <v>799.42387109216816</v>
      </c>
      <c r="L73" s="101">
        <v>632.18121205936791</v>
      </c>
      <c r="M73" s="101">
        <v>719.30882638768492</v>
      </c>
      <c r="N73" s="101">
        <v>758.6646091199068</v>
      </c>
      <c r="O73" s="101">
        <v>661.7547030812774</v>
      </c>
      <c r="P73" s="101">
        <v>728.38799043737879</v>
      </c>
      <c r="Q73" s="101">
        <v>695.1001725052264</v>
      </c>
      <c r="R73" s="101">
        <v>716.50721913242899</v>
      </c>
      <c r="S73" s="101">
        <v>709.7103423500522</v>
      </c>
      <c r="T73" s="101">
        <v>705.41299527982108</v>
      </c>
      <c r="U73" s="101">
        <v>639.9992569707365</v>
      </c>
      <c r="V73" s="101">
        <v>630.53513584345842</v>
      </c>
      <c r="W73" s="101">
        <v>961.55510280935812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780.70903539999756</v>
      </c>
      <c r="D77" s="122">
        <v>715.95934821736398</v>
      </c>
      <c r="E77" s="122">
        <v>761.72672331764784</v>
      </c>
      <c r="F77" s="122">
        <v>813.25078285282609</v>
      </c>
      <c r="G77" s="122">
        <v>814.26805446949345</v>
      </c>
      <c r="H77" s="122">
        <v>857.41108562020327</v>
      </c>
      <c r="I77" s="122">
        <v>899.74674014585344</v>
      </c>
      <c r="J77" s="122">
        <v>947.66573055181857</v>
      </c>
      <c r="K77" s="122">
        <v>878.96820380059808</v>
      </c>
      <c r="L77" s="122">
        <v>810.29239414072697</v>
      </c>
      <c r="M77" s="122">
        <v>873.8009243631941</v>
      </c>
      <c r="N77" s="122">
        <v>850.87393947214468</v>
      </c>
      <c r="O77" s="122">
        <v>742.05843574522009</v>
      </c>
      <c r="P77" s="122">
        <v>704.65660421044981</v>
      </c>
      <c r="Q77" s="122">
        <v>568.57404894763113</v>
      </c>
      <c r="R77" s="122">
        <v>609.66109704528321</v>
      </c>
      <c r="S77" s="122">
        <v>554.75534521027078</v>
      </c>
      <c r="T77" s="122">
        <v>669.07139014964832</v>
      </c>
      <c r="U77" s="122">
        <v>666.24732199933089</v>
      </c>
      <c r="V77" s="122">
        <v>635.06165514487714</v>
      </c>
      <c r="W77" s="122">
        <v>692.37344803839642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787.87322692994155</v>
      </c>
      <c r="D78" s="98">
        <v>733.0586360543092</v>
      </c>
      <c r="E78" s="98">
        <v>769.78883451715433</v>
      </c>
      <c r="F78" s="98">
        <v>815.68115949562639</v>
      </c>
      <c r="G78" s="98">
        <v>824.47157944158096</v>
      </c>
      <c r="H78" s="98">
        <v>870.30837355789458</v>
      </c>
      <c r="I78" s="98">
        <v>907.77681221214607</v>
      </c>
      <c r="J78" s="98">
        <v>954.47884668641825</v>
      </c>
      <c r="K78" s="98">
        <v>885.51076359019669</v>
      </c>
      <c r="L78" s="98">
        <v>821.33288997730233</v>
      </c>
      <c r="M78" s="98">
        <v>883.55130513274071</v>
      </c>
      <c r="N78" s="98">
        <v>859.0075681442579</v>
      </c>
      <c r="O78" s="98">
        <v>749.03681200318488</v>
      </c>
      <c r="P78" s="98">
        <v>714.02120970721785</v>
      </c>
      <c r="Q78" s="98">
        <v>576.91998954402948</v>
      </c>
      <c r="R78" s="98">
        <v>618.42084887783858</v>
      </c>
      <c r="S78" s="98">
        <v>566.7957400444559</v>
      </c>
      <c r="T78" s="98">
        <v>674.0827920009624</v>
      </c>
      <c r="U78" s="98">
        <v>673.65242312399357</v>
      </c>
      <c r="V78" s="98">
        <v>641.30460904679137</v>
      </c>
      <c r="W78" s="98">
        <v>699.84196744955898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688.89209797600154</v>
      </c>
      <c r="D79" s="33">
        <v>347.03941913399387</v>
      </c>
      <c r="E79" s="33">
        <v>494.05048743929513</v>
      </c>
      <c r="F79" s="33">
        <v>690.97062790904158</v>
      </c>
      <c r="G79" s="33">
        <v>524.00274267612485</v>
      </c>
      <c r="H79" s="33">
        <v>669.10230686761417</v>
      </c>
      <c r="I79" s="33">
        <v>755.69785303212268</v>
      </c>
      <c r="J79" s="33">
        <v>799.37244180750861</v>
      </c>
      <c r="K79" s="33">
        <v>751.56275616448193</v>
      </c>
      <c r="L79" s="33">
        <v>553.53186284137325</v>
      </c>
      <c r="M79" s="33">
        <v>641.02601130794108</v>
      </c>
      <c r="N79" s="33">
        <v>656.16738233663227</v>
      </c>
      <c r="O79" s="33">
        <v>597.480794298153</v>
      </c>
      <c r="P79" s="33">
        <v>589.95128237918561</v>
      </c>
      <c r="Q79" s="33">
        <v>440.1175930447672</v>
      </c>
      <c r="R79" s="33">
        <v>410.95430890954196</v>
      </c>
      <c r="S79" s="33">
        <v>260.68232734653031</v>
      </c>
      <c r="T79" s="33">
        <v>541.06116548779596</v>
      </c>
      <c r="U79" s="33">
        <v>478.01341671606264</v>
      </c>
      <c r="V79" s="33">
        <v>432.77880059088636</v>
      </c>
      <c r="W79" s="33">
        <v>504.40788088744233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11391.358608887112</v>
      </c>
      <c r="D81" s="117">
        <f t="shared" si="28"/>
        <v>10982.916210930578</v>
      </c>
      <c r="E81" s="117">
        <f t="shared" si="28"/>
        <v>11571.911054897329</v>
      </c>
      <c r="F81" s="117">
        <f t="shared" si="28"/>
        <v>12358.899069566849</v>
      </c>
      <c r="G81" s="117">
        <f t="shared" si="28"/>
        <v>13967.835136139711</v>
      </c>
      <c r="H81" s="117">
        <f t="shared" si="28"/>
        <v>13993.981101050536</v>
      </c>
      <c r="I81" s="117">
        <f t="shared" si="28"/>
        <v>12288.57878924899</v>
      </c>
      <c r="J81" s="117">
        <f t="shared" si="28"/>
        <v>12591.361704841467</v>
      </c>
      <c r="K81" s="117">
        <f t="shared" si="28"/>
        <v>12402.438327700147</v>
      </c>
      <c r="L81" s="117">
        <f t="shared" si="28"/>
        <v>10925.325559727991</v>
      </c>
      <c r="M81" s="117">
        <f t="shared" si="28"/>
        <v>10825.722717263401</v>
      </c>
      <c r="N81" s="117">
        <f t="shared" si="28"/>
        <v>12653.800078896567</v>
      </c>
      <c r="O81" s="117">
        <f t="shared" si="28"/>
        <v>13333.990838603409</v>
      </c>
      <c r="P81" s="117">
        <f t="shared" si="28"/>
        <v>11903.955096758169</v>
      </c>
      <c r="Q81" s="117">
        <f t="shared" si="28"/>
        <v>11242.172961352035</v>
      </c>
      <c r="R81" s="117">
        <f t="shared" ref="R81:V81" si="29">R82+R85+R87+R100</f>
        <v>11059.557743630854</v>
      </c>
      <c r="S81" s="117">
        <f t="shared" si="29"/>
        <v>10758.17951416219</v>
      </c>
      <c r="T81" s="117">
        <f t="shared" si="29"/>
        <v>10142.585629382742</v>
      </c>
      <c r="U81" s="117">
        <f t="shared" si="29"/>
        <v>9150.7106878041413</v>
      </c>
      <c r="V81" s="117">
        <f t="shared" si="29"/>
        <v>8114.3855153276563</v>
      </c>
      <c r="W81" s="117">
        <f t="shared" ref="W81" si="30">W82+W85+W87+W100</f>
        <v>8208.45642195664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10089.477808837306</v>
      </c>
      <c r="D82" s="122">
        <f t="shared" si="31"/>
        <v>9840.2626534398132</v>
      </c>
      <c r="E82" s="122">
        <f t="shared" si="31"/>
        <v>10416.835609938673</v>
      </c>
      <c r="F82" s="122">
        <f t="shared" si="31"/>
        <v>10994.695853966159</v>
      </c>
      <c r="G82" s="122">
        <f t="shared" si="31"/>
        <v>12647.947412734027</v>
      </c>
      <c r="H82" s="122">
        <f t="shared" si="31"/>
        <v>12505.655010451763</v>
      </c>
      <c r="I82" s="122">
        <f t="shared" si="31"/>
        <v>10889.15626843449</v>
      </c>
      <c r="J82" s="122">
        <f t="shared" si="31"/>
        <v>11056.57909043389</v>
      </c>
      <c r="K82" s="122">
        <f t="shared" si="31"/>
        <v>10859.398975571463</v>
      </c>
      <c r="L82" s="122">
        <f t="shared" si="31"/>
        <v>9490.0892692197522</v>
      </c>
      <c r="M82" s="122">
        <f t="shared" si="31"/>
        <v>9307.8813776060615</v>
      </c>
      <c r="N82" s="122">
        <f t="shared" si="31"/>
        <v>11149.282923658931</v>
      </c>
      <c r="O82" s="122">
        <f t="shared" si="31"/>
        <v>11983.400639193427</v>
      </c>
      <c r="P82" s="122">
        <f t="shared" si="31"/>
        <v>10528.090092139955</v>
      </c>
      <c r="Q82" s="122">
        <f t="shared" si="31"/>
        <v>9976.8231139798881</v>
      </c>
      <c r="R82" s="122">
        <f t="shared" ref="R82:V82" si="32">SUM(R83:R84)</f>
        <v>9789.5695680317167</v>
      </c>
      <c r="S82" s="122">
        <f t="shared" si="32"/>
        <v>9511.6277427125897</v>
      </c>
      <c r="T82" s="122">
        <f t="shared" si="32"/>
        <v>8850.7998121323253</v>
      </c>
      <c r="U82" s="122">
        <f t="shared" si="32"/>
        <v>7942.4136113400409</v>
      </c>
      <c r="V82" s="122">
        <f t="shared" si="32"/>
        <v>7004.1300479552756</v>
      </c>
      <c r="W82" s="122">
        <f t="shared" ref="W82" si="33">SUM(W83:W84)</f>
        <v>6712.8127161337152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10041.775186425304</v>
      </c>
      <c r="D83" s="98">
        <v>9793.7424960523604</v>
      </c>
      <c r="E83" s="98">
        <v>10367.569120945185</v>
      </c>
      <c r="F83" s="98">
        <v>10942.465834876124</v>
      </c>
      <c r="G83" s="98">
        <v>12587.610969636871</v>
      </c>
      <c r="H83" s="98">
        <v>12445.437582543007</v>
      </c>
      <c r="I83" s="98">
        <v>10836.736399537605</v>
      </c>
      <c r="J83" s="98">
        <v>11002.893867396418</v>
      </c>
      <c r="K83" s="98">
        <v>10806.405284848994</v>
      </c>
      <c r="L83" s="98">
        <v>9443.8473729710931</v>
      </c>
      <c r="M83" s="98">
        <v>9262.2071325226625</v>
      </c>
      <c r="N83" s="98">
        <v>11094.300361217733</v>
      </c>
      <c r="O83" s="98">
        <v>11924.11436047059</v>
      </c>
      <c r="P83" s="98">
        <v>10476.313704621791</v>
      </c>
      <c r="Q83" s="98">
        <v>9928.0179676767639</v>
      </c>
      <c r="R83" s="98">
        <v>9741.6743711548643</v>
      </c>
      <c r="S83" s="98">
        <v>9464.8262270093092</v>
      </c>
      <c r="T83" s="98">
        <v>8806.5115352236535</v>
      </c>
      <c r="U83" s="98">
        <v>7902.0885102766933</v>
      </c>
      <c r="V83" s="98">
        <v>6968.5673506027251</v>
      </c>
      <c r="W83" s="98">
        <v>6678.7580468728065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47.702622412002597</v>
      </c>
      <c r="D84" s="98">
        <v>46.520157387452024</v>
      </c>
      <c r="E84" s="98">
        <v>49.266488993486924</v>
      </c>
      <c r="F84" s="98">
        <v>52.230019090035356</v>
      </c>
      <c r="G84" s="98">
        <v>60.336443097156234</v>
      </c>
      <c r="H84" s="98">
        <v>60.217427908755951</v>
      </c>
      <c r="I84" s="98">
        <v>52.419868896885248</v>
      </c>
      <c r="J84" s="98">
        <v>53.685223037470834</v>
      </c>
      <c r="K84" s="98">
        <v>52.993690722469765</v>
      </c>
      <c r="L84" s="98">
        <v>46.24189624865938</v>
      </c>
      <c r="M84" s="98">
        <v>45.674245083399079</v>
      </c>
      <c r="N84" s="98">
        <v>54.982562441198887</v>
      </c>
      <c r="O84" s="98">
        <v>59.2862787228377</v>
      </c>
      <c r="P84" s="98">
        <v>51.776387518165031</v>
      </c>
      <c r="Q84" s="98">
        <v>48.805146303124005</v>
      </c>
      <c r="R84" s="98">
        <v>47.895196876852218</v>
      </c>
      <c r="S84" s="98">
        <v>46.801515703280543</v>
      </c>
      <c r="T84" s="98">
        <v>44.288276908671889</v>
      </c>
      <c r="U84" s="98">
        <v>40.325101063347375</v>
      </c>
      <c r="V84" s="98">
        <v>35.562697352550096</v>
      </c>
      <c r="W84" s="98">
        <v>34.054669260908454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9.53758089517809E-3</v>
      </c>
      <c r="E85" s="122">
        <f t="shared" si="34"/>
        <v>0.14762811456149882</v>
      </c>
      <c r="F85" s="122">
        <f t="shared" si="34"/>
        <v>0.27223999969838464</v>
      </c>
      <c r="G85" s="122">
        <f t="shared" si="34"/>
        <v>0.53758088686394279</v>
      </c>
      <c r="H85" s="122">
        <f t="shared" si="34"/>
        <v>1.2514623509643616</v>
      </c>
      <c r="I85" s="122">
        <f t="shared" si="34"/>
        <v>1.1538028877197632</v>
      </c>
      <c r="J85" s="122">
        <f t="shared" si="34"/>
        <v>1.0988763788902136</v>
      </c>
      <c r="K85" s="122">
        <f t="shared" si="34"/>
        <v>1.7493870437611516</v>
      </c>
      <c r="L85" s="122">
        <f t="shared" si="34"/>
        <v>3.2154231862157938</v>
      </c>
      <c r="M85" s="122">
        <f t="shared" si="34"/>
        <v>1.0241428549482059</v>
      </c>
      <c r="N85" s="122">
        <f t="shared" si="34"/>
        <v>2.6978966632257979</v>
      </c>
      <c r="O85" s="122">
        <f t="shared" si="34"/>
        <v>0.81901193388648652</v>
      </c>
      <c r="P85" s="122">
        <f t="shared" si="34"/>
        <v>1.6669047458927846</v>
      </c>
      <c r="Q85" s="122">
        <f t="shared" si="34"/>
        <v>0.76127855891437357</v>
      </c>
      <c r="R85" s="122">
        <f t="shared" si="34"/>
        <v>0.67895113227015336</v>
      </c>
      <c r="S85" s="122">
        <f t="shared" si="34"/>
        <v>0.55347264552617437</v>
      </c>
      <c r="T85" s="122">
        <f t="shared" si="34"/>
        <v>0.50370991628234596</v>
      </c>
      <c r="U85" s="122">
        <f t="shared" si="34"/>
        <v>0.3277278961916319</v>
      </c>
      <c r="V85" s="122">
        <f t="shared" si="34"/>
        <v>0.32510953785248342</v>
      </c>
      <c r="W85" s="122">
        <f t="shared" si="34"/>
        <v>0.34309295383282967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9.53758089517809E-3</v>
      </c>
      <c r="E86" s="98">
        <f>IF(RES_hhdet_in_fec!E86=0,0,RES_hhdet_in_fec!E86*1000*11630/RES_hhdet_in_new!E83)</f>
        <v>0.14762811456149882</v>
      </c>
      <c r="F86" s="98">
        <f>IF(RES_hhdet_in_fec!F86=0,0,RES_hhdet_in_fec!F86*1000*11630/RES_hhdet_in_new!F83)</f>
        <v>0.27223999969838464</v>
      </c>
      <c r="G86" s="98">
        <f>IF(RES_hhdet_in_fec!G86=0,0,RES_hhdet_in_fec!G86*1000*11630/RES_hhdet_in_new!G83)</f>
        <v>0.53758088686394279</v>
      </c>
      <c r="H86" s="98">
        <f>IF(RES_hhdet_in_fec!H86=0,0,RES_hhdet_in_fec!H86*1000*11630/RES_hhdet_in_new!H83)</f>
        <v>1.2514623509643616</v>
      </c>
      <c r="I86" s="98">
        <f>IF(RES_hhdet_in_fec!I86=0,0,RES_hhdet_in_fec!I86*1000*11630/RES_hhdet_in_new!I83)</f>
        <v>1.1538028877197632</v>
      </c>
      <c r="J86" s="98">
        <f>IF(RES_hhdet_in_fec!J86=0,0,RES_hhdet_in_fec!J86*1000*11630/RES_hhdet_in_new!J83)</f>
        <v>1.0988763788902136</v>
      </c>
      <c r="K86" s="98">
        <f>IF(RES_hhdet_in_fec!K86=0,0,RES_hhdet_in_fec!K86*1000*11630/RES_hhdet_in_new!K83)</f>
        <v>1.7493870437611516</v>
      </c>
      <c r="L86" s="98">
        <f>IF(RES_hhdet_in_fec!L86=0,0,RES_hhdet_in_fec!L86*1000*11630/RES_hhdet_in_new!L83)</f>
        <v>3.2154231862157938</v>
      </c>
      <c r="M86" s="98">
        <f>IF(RES_hhdet_in_fec!M86=0,0,RES_hhdet_in_fec!M86*1000*11630/RES_hhdet_in_new!M83)</f>
        <v>1.0241428549482059</v>
      </c>
      <c r="N86" s="98">
        <f>IF(RES_hhdet_in_fec!N86=0,0,RES_hhdet_in_fec!N86*1000*11630/RES_hhdet_in_new!N83)</f>
        <v>2.6978966632257979</v>
      </c>
      <c r="O86" s="98">
        <f>IF(RES_hhdet_in_fec!O86=0,0,RES_hhdet_in_fec!O86*1000*11630/RES_hhdet_in_new!O83)</f>
        <v>0.81901193388648652</v>
      </c>
      <c r="P86" s="98">
        <f>IF(RES_hhdet_in_fec!P86=0,0,RES_hhdet_in_fec!P86*1000*11630/RES_hhdet_in_new!P83)</f>
        <v>1.6669047458927846</v>
      </c>
      <c r="Q86" s="98">
        <f>IF(RES_hhdet_in_fec!Q86=0,0,RES_hhdet_in_fec!Q86*1000*11630/RES_hhdet_in_new!Q83)</f>
        <v>0.76127855891437357</v>
      </c>
      <c r="R86" s="98">
        <f>IF(RES_hhdet_in_fec!R86=0,0,RES_hhdet_in_fec!R86*1000*11630/RES_hhdet_in_new!R83)</f>
        <v>0.67895113227015336</v>
      </c>
      <c r="S86" s="98">
        <f>IF(RES_hhdet_in_fec!S86=0,0,RES_hhdet_in_fec!S86*1000*11630/RES_hhdet_in_new!S83)</f>
        <v>0.55347264552617437</v>
      </c>
      <c r="T86" s="98">
        <f>IF(RES_hhdet_in_fec!T86=0,0,RES_hhdet_in_fec!T86*1000*11630/RES_hhdet_in_new!T83)</f>
        <v>0.50370991628234596</v>
      </c>
      <c r="U86" s="98">
        <f>IF(RES_hhdet_in_fec!U86=0,0,RES_hhdet_in_fec!U86*1000*11630/RES_hhdet_in_new!U83)</f>
        <v>0.3277278961916319</v>
      </c>
      <c r="V86" s="98">
        <f>IF(RES_hhdet_in_fec!V86=0,0,RES_hhdet_in_fec!V86*1000*11630/RES_hhdet_in_new!V83)</f>
        <v>0.32510953785248342</v>
      </c>
      <c r="W86" s="98">
        <f>IF(RES_hhdet_in_fec!W86=0,0,RES_hhdet_in_fec!W86*1000*11630/RES_hhdet_in_new!W83)</f>
        <v>0.34309295383282967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527.94726579185249</v>
      </c>
      <c r="D87" s="122">
        <v>444.4988464146989</v>
      </c>
      <c r="E87" s="122">
        <v>453.53251679645047</v>
      </c>
      <c r="F87" s="122">
        <v>628.82915788665741</v>
      </c>
      <c r="G87" s="122">
        <v>627.26771714883205</v>
      </c>
      <c r="H87" s="122">
        <v>740.63285021101115</v>
      </c>
      <c r="I87" s="122">
        <v>634.32362585958981</v>
      </c>
      <c r="J87" s="122">
        <v>705.87941807315906</v>
      </c>
      <c r="K87" s="122">
        <v>701.76980266950659</v>
      </c>
      <c r="L87" s="122">
        <v>644.71431021217177</v>
      </c>
      <c r="M87" s="122">
        <v>687.25791292682504</v>
      </c>
      <c r="N87" s="122">
        <v>716.60714565330147</v>
      </c>
      <c r="O87" s="122">
        <v>663.91353566083944</v>
      </c>
      <c r="P87" s="122">
        <v>713.42233196909422</v>
      </c>
      <c r="Q87" s="122">
        <v>683.83083871009489</v>
      </c>
      <c r="R87" s="122">
        <v>698.63726216860789</v>
      </c>
      <c r="S87" s="122">
        <v>677.83947260872628</v>
      </c>
      <c r="T87" s="122">
        <v>673.93946173206382</v>
      </c>
      <c r="U87" s="122">
        <v>618.10932019959614</v>
      </c>
      <c r="V87" s="122">
        <v>592.9755861259448</v>
      </c>
      <c r="W87" s="122">
        <v>908.07628665848597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525.17038865887685</v>
      </c>
      <c r="D88" s="98">
        <v>505.20590531449159</v>
      </c>
      <c r="E88" s="98">
        <v>540.04525551149266</v>
      </c>
      <c r="F88" s="98">
        <v>585.64654216763256</v>
      </c>
      <c r="G88" s="98">
        <v>616.38419484857639</v>
      </c>
      <c r="H88" s="98">
        <v>638.02532938066554</v>
      </c>
      <c r="I88" s="98">
        <v>639.20382455164486</v>
      </c>
      <c r="J88" s="98">
        <v>666.32409998782475</v>
      </c>
      <c r="K88" s="98">
        <v>677.25969543506062</v>
      </c>
      <c r="L88" s="98">
        <v>651.33388053498118</v>
      </c>
      <c r="M88" s="98">
        <v>671.95627167898726</v>
      </c>
      <c r="N88" s="98">
        <v>681.52629611546047</v>
      </c>
      <c r="O88" s="98">
        <v>665.27542684804121</v>
      </c>
      <c r="P88" s="98">
        <v>662.16997534243126</v>
      </c>
      <c r="Q88" s="98">
        <v>662.0170350570254</v>
      </c>
      <c r="R88" s="98">
        <v>664.00133417075915</v>
      </c>
      <c r="S88" s="98">
        <v>652.31133241351267</v>
      </c>
      <c r="T88" s="98">
        <v>636.61101187105533</v>
      </c>
      <c r="U88" s="98">
        <v>604.67198554553772</v>
      </c>
      <c r="V88" s="98">
        <v>583.80098887574775</v>
      </c>
      <c r="W88" s="98">
        <v>867.10095641991722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536.48710660073425</v>
      </c>
      <c r="D92" s="101">
        <v>546.91833039122423</v>
      </c>
      <c r="E92" s="101">
        <v>592.49505164884147</v>
      </c>
      <c r="F92" s="101">
        <v>613.02657876917237</v>
      </c>
      <c r="G92" s="101">
        <v>709.82729258875918</v>
      </c>
      <c r="H92" s="101">
        <v>756.72791157756558</v>
      </c>
      <c r="I92" s="101">
        <v>682.67093042060753</v>
      </c>
      <c r="J92" s="101">
        <v>707.52934654604439</v>
      </c>
      <c r="K92" s="101">
        <v>744.45287242496647</v>
      </c>
      <c r="L92" s="101">
        <v>782.06230162126747</v>
      </c>
      <c r="M92" s="101">
        <v>821.78009921807131</v>
      </c>
      <c r="N92" s="101">
        <v>808.34288714942522</v>
      </c>
      <c r="O92" s="101">
        <v>709.8144380008705</v>
      </c>
      <c r="P92" s="101">
        <v>663.37112212920601</v>
      </c>
      <c r="Q92" s="101">
        <v>591.57219669634492</v>
      </c>
      <c r="R92" s="101">
        <v>619.63499020325708</v>
      </c>
      <c r="S92" s="101">
        <v>629.51446018821969</v>
      </c>
      <c r="T92" s="101">
        <v>601.77129064313169</v>
      </c>
      <c r="U92" s="101">
        <v>550.29924274460916</v>
      </c>
      <c r="V92" s="101">
        <v>500.51828518529157</v>
      </c>
      <c r="W92" s="101">
        <v>895.64496518349677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530.14324018880598</v>
      </c>
      <c r="D96" s="101">
        <v>399.34888997359184</v>
      </c>
      <c r="E96" s="101">
        <v>443.21019028030065</v>
      </c>
      <c r="F96" s="101">
        <v>629.61432471427315</v>
      </c>
      <c r="G96" s="101">
        <v>627.52356065285778</v>
      </c>
      <c r="H96" s="101">
        <v>751.43268087576757</v>
      </c>
      <c r="I96" s="101">
        <v>620.51913083158024</v>
      </c>
      <c r="J96" s="101">
        <v>757.37042896017613</v>
      </c>
      <c r="K96" s="101">
        <v>799.42387109216816</v>
      </c>
      <c r="L96" s="101">
        <v>632.18121205936768</v>
      </c>
      <c r="M96" s="101">
        <v>719.30882638768514</v>
      </c>
      <c r="N96" s="101">
        <v>758.66460911990691</v>
      </c>
      <c r="O96" s="101">
        <v>661.7547030812774</v>
      </c>
      <c r="P96" s="101">
        <v>728.3879904373789</v>
      </c>
      <c r="Q96" s="101">
        <v>695.10017250522617</v>
      </c>
      <c r="R96" s="101">
        <v>716.50721913242899</v>
      </c>
      <c r="S96" s="101">
        <v>709.71034235005197</v>
      </c>
      <c r="T96" s="101">
        <v>705.41299527982096</v>
      </c>
      <c r="U96" s="101">
        <v>639.9992569707365</v>
      </c>
      <c r="V96" s="101">
        <v>630.53513584345831</v>
      </c>
      <c r="W96" s="101">
        <v>961.55510280935812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773.93353425795351</v>
      </c>
      <c r="D100" s="122">
        <v>698.14517349517041</v>
      </c>
      <c r="E100" s="122">
        <v>701.39530004764265</v>
      </c>
      <c r="F100" s="122">
        <v>735.10181771433463</v>
      </c>
      <c r="G100" s="122">
        <v>692.08242536998659</v>
      </c>
      <c r="H100" s="122">
        <v>746.44177803679634</v>
      </c>
      <c r="I100" s="122">
        <v>763.9450920671901</v>
      </c>
      <c r="J100" s="122">
        <v>827.80431995552794</v>
      </c>
      <c r="K100" s="122">
        <v>839.52016241541617</v>
      </c>
      <c r="L100" s="122">
        <v>787.30655710985252</v>
      </c>
      <c r="M100" s="122">
        <v>829.5592838755648</v>
      </c>
      <c r="N100" s="122">
        <v>785.21211292110922</v>
      </c>
      <c r="O100" s="122">
        <v>685.85765181525755</v>
      </c>
      <c r="P100" s="122">
        <v>660.77576790322689</v>
      </c>
      <c r="Q100" s="122">
        <v>580.75773010313742</v>
      </c>
      <c r="R100" s="122">
        <v>570.67196229825981</v>
      </c>
      <c r="S100" s="122">
        <v>568.15882619534671</v>
      </c>
      <c r="T100" s="122">
        <v>617.34264560207203</v>
      </c>
      <c r="U100" s="122">
        <v>589.86002836831381</v>
      </c>
      <c r="V100" s="122">
        <v>516.95477170858351</v>
      </c>
      <c r="W100" s="122">
        <v>587.22432621060625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788.28758821385509</v>
      </c>
      <c r="D101" s="98">
        <v>753.57781915298574</v>
      </c>
      <c r="E101" s="98">
        <v>776.37125758207753</v>
      </c>
      <c r="F101" s="98">
        <v>805.51041379063338</v>
      </c>
      <c r="G101" s="98">
        <v>831.16187757299872</v>
      </c>
      <c r="H101" s="98">
        <v>882.6209179081585</v>
      </c>
      <c r="I101" s="98">
        <v>856.66444697844656</v>
      </c>
      <c r="J101" s="98">
        <v>928.45440927688753</v>
      </c>
      <c r="K101" s="98">
        <v>902.58150590892228</v>
      </c>
      <c r="L101" s="98">
        <v>824.41947513459968</v>
      </c>
      <c r="M101" s="98">
        <v>861.94597757502368</v>
      </c>
      <c r="N101" s="98">
        <v>855.1715627954319</v>
      </c>
      <c r="O101" s="98">
        <v>764.68531900391042</v>
      </c>
      <c r="P101" s="98">
        <v>710.76962011666853</v>
      </c>
      <c r="Q101" s="98">
        <v>637.75762418757472</v>
      </c>
      <c r="R101" s="98">
        <v>620.61893891990019</v>
      </c>
      <c r="S101" s="98">
        <v>619.57308941369604</v>
      </c>
      <c r="T101" s="98">
        <v>658.42445180807329</v>
      </c>
      <c r="U101" s="98">
        <v>678.32964974043864</v>
      </c>
      <c r="V101" s="98">
        <v>668.05106097066266</v>
      </c>
      <c r="W101" s="98">
        <v>703.72626683913904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778.19205245214596</v>
      </c>
      <c r="D102" s="98">
        <v>775.83984197704763</v>
      </c>
      <c r="E102" s="98">
        <v>794.79768536255438</v>
      </c>
      <c r="F102" s="98">
        <v>768.03208943655613</v>
      </c>
      <c r="G102" s="98">
        <v>844.26256446975503</v>
      </c>
      <c r="H102" s="98">
        <v>918.09702146196764</v>
      </c>
      <c r="I102" s="98">
        <v>778.20345784844505</v>
      </c>
      <c r="J102" s="98">
        <v>838.17578046926872</v>
      </c>
      <c r="K102" s="98">
        <v>835.78889429954734</v>
      </c>
      <c r="L102" s="98">
        <v>824.7834706338565</v>
      </c>
      <c r="M102" s="98">
        <v>893.21405921887128</v>
      </c>
      <c r="N102" s="98">
        <v>902.59054564495705</v>
      </c>
      <c r="O102" s="98">
        <v>760.68290204866321</v>
      </c>
      <c r="P102" s="98">
        <v>707.09013865862664</v>
      </c>
      <c r="Q102" s="98">
        <v>578.30121364054071</v>
      </c>
      <c r="R102" s="98">
        <v>620.25706723041685</v>
      </c>
      <c r="S102" s="98">
        <v>671.07974429944522</v>
      </c>
      <c r="T102" s="98">
        <v>641.93767192351947</v>
      </c>
      <c r="U102" s="98">
        <v>734.45107562051942</v>
      </c>
      <c r="V102" s="98">
        <v>682.91814787648025</v>
      </c>
      <c r="W102" s="98">
        <v>624.53860114444717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688.89209797600142</v>
      </c>
      <c r="D103" s="33">
        <v>347.03941913399382</v>
      </c>
      <c r="E103" s="33">
        <v>494.05048743929518</v>
      </c>
      <c r="F103" s="33">
        <v>690.97062790904158</v>
      </c>
      <c r="G103" s="33">
        <v>524.00274267612485</v>
      </c>
      <c r="H103" s="33">
        <v>669.10230686761417</v>
      </c>
      <c r="I103" s="33">
        <v>755.69785303212257</v>
      </c>
      <c r="J103" s="33">
        <v>799.37244180750884</v>
      </c>
      <c r="K103" s="33">
        <v>751.56275616448193</v>
      </c>
      <c r="L103" s="33">
        <v>553.53186284137325</v>
      </c>
      <c r="M103" s="33">
        <v>641.02601130794119</v>
      </c>
      <c r="N103" s="33">
        <v>656.16738233663216</v>
      </c>
      <c r="O103" s="33">
        <v>597.48079429815311</v>
      </c>
      <c r="P103" s="33">
        <v>589.95128237918561</v>
      </c>
      <c r="Q103" s="33">
        <v>440.11759304476726</v>
      </c>
      <c r="R103" s="33">
        <v>410.95430890954191</v>
      </c>
      <c r="S103" s="33">
        <v>260.68232734653031</v>
      </c>
      <c r="T103" s="33">
        <v>541.06116548779619</v>
      </c>
      <c r="U103" s="33">
        <v>478.01341671606247</v>
      </c>
      <c r="V103" s="33">
        <v>432.77880059088642</v>
      </c>
      <c r="W103" s="33">
        <v>504.40788088744233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8380.4048748424248</v>
      </c>
      <c r="D124" s="117">
        <f t="shared" si="42"/>
        <v>8532.4194696898885</v>
      </c>
      <c r="E124" s="117">
        <f t="shared" si="42"/>
        <v>8972.2888219683227</v>
      </c>
      <c r="F124" s="117">
        <f t="shared" si="42"/>
        <v>9390.8934310784607</v>
      </c>
      <c r="G124" s="117">
        <f t="shared" si="42"/>
        <v>10630.109603061524</v>
      </c>
      <c r="H124" s="117">
        <f t="shared" si="42"/>
        <v>11347.582470897674</v>
      </c>
      <c r="I124" s="117">
        <f t="shared" si="42"/>
        <v>9921.8541474092344</v>
      </c>
      <c r="J124" s="117">
        <f t="shared" si="42"/>
        <v>10011.520212853558</v>
      </c>
      <c r="K124" s="117">
        <f t="shared" si="42"/>
        <v>10120.628790669105</v>
      </c>
      <c r="L124" s="117">
        <f t="shared" si="42"/>
        <v>9444.3675673002508</v>
      </c>
      <c r="M124" s="117">
        <f t="shared" si="42"/>
        <v>8970.6764344413095</v>
      </c>
      <c r="N124" s="117">
        <f t="shared" si="42"/>
        <v>10527.562739653291</v>
      </c>
      <c r="O124" s="117">
        <f t="shared" si="42"/>
        <v>10745.016362335447</v>
      </c>
      <c r="P124" s="117">
        <f t="shared" si="42"/>
        <v>9616.372726802063</v>
      </c>
      <c r="Q124" s="117">
        <f t="shared" si="42"/>
        <v>8903.6440516809107</v>
      </c>
      <c r="R124" s="117">
        <f t="shared" ref="R124:V124" si="43">R125+R128+R130+R139</f>
        <v>9143.6213448565868</v>
      </c>
      <c r="S124" s="117">
        <f t="shared" si="43"/>
        <v>9091.151450676196</v>
      </c>
      <c r="T124" s="117">
        <f t="shared" si="43"/>
        <v>8520.4579281779479</v>
      </c>
      <c r="U124" s="117">
        <f t="shared" si="43"/>
        <v>7558.4668464530614</v>
      </c>
      <c r="V124" s="117">
        <f t="shared" si="43"/>
        <v>6274.6206193086155</v>
      </c>
      <c r="W124" s="117">
        <f t="shared" ref="W124" si="44">W125+W128+W130+W139</f>
        <v>7016.1667903248808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7217.143527463274</v>
      </c>
      <c r="D125" s="122">
        <f t="shared" si="45"/>
        <v>7472.4730750250628</v>
      </c>
      <c r="E125" s="122">
        <f t="shared" si="45"/>
        <v>7883.3378245540789</v>
      </c>
      <c r="F125" s="122">
        <f t="shared" si="45"/>
        <v>8198.533857076518</v>
      </c>
      <c r="G125" s="122">
        <f t="shared" si="45"/>
        <v>9467.4591926343073</v>
      </c>
      <c r="H125" s="122">
        <f t="shared" si="45"/>
        <v>9991.873157126216</v>
      </c>
      <c r="I125" s="122">
        <f t="shared" si="45"/>
        <v>8628.3828883983479</v>
      </c>
      <c r="J125" s="122">
        <f t="shared" si="45"/>
        <v>8654.7251417101288</v>
      </c>
      <c r="K125" s="122">
        <f t="shared" si="45"/>
        <v>8727.7705123099513</v>
      </c>
      <c r="L125" s="122">
        <f t="shared" si="45"/>
        <v>8125.496029974548</v>
      </c>
      <c r="M125" s="122">
        <f t="shared" si="45"/>
        <v>7558.1255573347535</v>
      </c>
      <c r="N125" s="122">
        <f t="shared" si="45"/>
        <v>9161.0585292879296</v>
      </c>
      <c r="O125" s="122">
        <f t="shared" si="45"/>
        <v>9533.9799354724873</v>
      </c>
      <c r="P125" s="122">
        <f t="shared" si="45"/>
        <v>8405.3887380258748</v>
      </c>
      <c r="Q125" s="122">
        <f t="shared" si="45"/>
        <v>7801.2672230337994</v>
      </c>
      <c r="R125" s="122">
        <f t="shared" ref="R125:V125" si="46">SUM(R126:R127)</f>
        <v>8009.1959305166138</v>
      </c>
      <c r="S125" s="122">
        <f t="shared" si="46"/>
        <v>7955.3691440455341</v>
      </c>
      <c r="T125" s="122">
        <f t="shared" si="46"/>
        <v>7322.0727277457008</v>
      </c>
      <c r="U125" s="122">
        <f t="shared" si="46"/>
        <v>6437.0925592409512</v>
      </c>
      <c r="V125" s="122">
        <f t="shared" si="46"/>
        <v>5279.7088409159132</v>
      </c>
      <c r="W125" s="122">
        <f t="shared" ref="W125" si="47">SUM(W126:W127)</f>
        <v>5708.0483729446551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7193.3616702955005</v>
      </c>
      <c r="D126" s="98">
        <v>7448.2117642774165</v>
      </c>
      <c r="E126" s="98">
        <v>7858.0967694410219</v>
      </c>
      <c r="F126" s="98">
        <v>8172.5367930132606</v>
      </c>
      <c r="G126" s="98">
        <v>9437.723691508063</v>
      </c>
      <c r="H126" s="98">
        <v>9960.6166989771664</v>
      </c>
      <c r="I126" s="98">
        <v>8601.7463708401719</v>
      </c>
      <c r="J126" s="98">
        <v>8628.1076987366268</v>
      </c>
      <c r="K126" s="98">
        <v>8701.1043895769162</v>
      </c>
      <c r="L126" s="98">
        <v>8100.9733722463516</v>
      </c>
      <c r="M126" s="98">
        <v>7535.2965956539438</v>
      </c>
      <c r="N126" s="98">
        <v>9133.2608366081968</v>
      </c>
      <c r="O126" s="98">
        <v>9504.775932173201</v>
      </c>
      <c r="P126" s="98">
        <v>8379.529100890546</v>
      </c>
      <c r="Q126" s="98">
        <v>7777.2253085985967</v>
      </c>
      <c r="R126" s="98">
        <v>7984.5840017844903</v>
      </c>
      <c r="S126" s="98">
        <v>7930.9127963882484</v>
      </c>
      <c r="T126" s="98">
        <v>7299.3108972261698</v>
      </c>
      <c r="U126" s="98">
        <v>6416.8818274243895</v>
      </c>
      <c r="V126" s="98">
        <v>5263.1718532588284</v>
      </c>
      <c r="W126" s="98">
        <v>5690.1956547866821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23.781857167773367</v>
      </c>
      <c r="D127" s="98">
        <v>24.261310747646228</v>
      </c>
      <c r="E127" s="98">
        <v>25.241055113056991</v>
      </c>
      <c r="F127" s="98">
        <v>25.997064063256889</v>
      </c>
      <c r="G127" s="98">
        <v>29.735501126244138</v>
      </c>
      <c r="H127" s="98">
        <v>31.2564581490503</v>
      </c>
      <c r="I127" s="98">
        <v>26.636517558176795</v>
      </c>
      <c r="J127" s="98">
        <v>26.617442973502779</v>
      </c>
      <c r="K127" s="98">
        <v>26.666122733035589</v>
      </c>
      <c r="L127" s="98">
        <v>24.522657728196542</v>
      </c>
      <c r="M127" s="98">
        <v>22.828961680809339</v>
      </c>
      <c r="N127" s="98">
        <v>27.797692679733483</v>
      </c>
      <c r="O127" s="98">
        <v>29.204003299287162</v>
      </c>
      <c r="P127" s="98">
        <v>25.85963713532897</v>
      </c>
      <c r="Q127" s="98">
        <v>24.041914435202273</v>
      </c>
      <c r="R127" s="98">
        <v>24.611928732123236</v>
      </c>
      <c r="S127" s="98">
        <v>24.45634765728563</v>
      </c>
      <c r="T127" s="98">
        <v>22.761830519530704</v>
      </c>
      <c r="U127" s="98">
        <v>20.210731816561704</v>
      </c>
      <c r="V127" s="98">
        <v>16.536987657084783</v>
      </c>
      <c r="W127" s="98">
        <v>17.852718157972927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9.4084371805042023E-3</v>
      </c>
      <c r="E128" s="122">
        <f t="shared" si="48"/>
        <v>0.1490302811855565</v>
      </c>
      <c r="F128" s="122">
        <f t="shared" si="48"/>
        <v>0.27265398996556589</v>
      </c>
      <c r="G128" s="122">
        <f t="shared" si="48"/>
        <v>0.53943423494148246</v>
      </c>
      <c r="H128" s="122">
        <f t="shared" si="48"/>
        <v>1.2474810998073562</v>
      </c>
      <c r="I128" s="122">
        <f t="shared" si="48"/>
        <v>1.1557346931822319</v>
      </c>
      <c r="J128" s="122">
        <f t="shared" si="48"/>
        <v>1.0988606075997498</v>
      </c>
      <c r="K128" s="122">
        <f t="shared" si="48"/>
        <v>1.7503470310361517</v>
      </c>
      <c r="L128" s="122">
        <f t="shared" si="48"/>
        <v>3.2187574581317895</v>
      </c>
      <c r="M128" s="122">
        <f t="shared" si="48"/>
        <v>1.0248066118463028</v>
      </c>
      <c r="N128" s="122">
        <f t="shared" si="48"/>
        <v>2.6965369335064864</v>
      </c>
      <c r="O128" s="122">
        <f t="shared" si="48"/>
        <v>0.81750389377558519</v>
      </c>
      <c r="P128" s="122">
        <f t="shared" si="48"/>
        <v>1.6690666096235436</v>
      </c>
      <c r="Q128" s="122">
        <f t="shared" si="48"/>
        <v>0.76180806502438492</v>
      </c>
      <c r="R128" s="122">
        <f t="shared" si="48"/>
        <v>0.6834109630076628</v>
      </c>
      <c r="S128" s="122">
        <f t="shared" si="48"/>
        <v>0.54736255192330963</v>
      </c>
      <c r="T128" s="122">
        <f t="shared" si="48"/>
        <v>0.49460050630859009</v>
      </c>
      <c r="U128" s="122">
        <f t="shared" si="48"/>
        <v>0.32797310024193016</v>
      </c>
      <c r="V128" s="122">
        <f t="shared" si="48"/>
        <v>0.32042425542038921</v>
      </c>
      <c r="W128" s="122">
        <f t="shared" si="48"/>
        <v>0.34166514987990987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9.4084371805042023E-3</v>
      </c>
      <c r="E129" s="98">
        <f>IF(RES_hhdet_in_fec!E129=0,0,RES_hhdet_in_fec!E129*1000*11630/RES_hhdet_in_new!E126)</f>
        <v>0.1490302811855565</v>
      </c>
      <c r="F129" s="98">
        <f>IF(RES_hhdet_in_fec!F129=0,0,RES_hhdet_in_fec!F129*1000*11630/RES_hhdet_in_new!F126)</f>
        <v>0.27265398996556589</v>
      </c>
      <c r="G129" s="98">
        <f>IF(RES_hhdet_in_fec!G129=0,0,RES_hhdet_in_fec!G129*1000*11630/RES_hhdet_in_new!G126)</f>
        <v>0.53943423494148246</v>
      </c>
      <c r="H129" s="98">
        <f>IF(RES_hhdet_in_fec!H129=0,0,RES_hhdet_in_fec!H129*1000*11630/RES_hhdet_in_new!H126)</f>
        <v>1.2474810998073562</v>
      </c>
      <c r="I129" s="98">
        <f>IF(RES_hhdet_in_fec!I129=0,0,RES_hhdet_in_fec!I129*1000*11630/RES_hhdet_in_new!I126)</f>
        <v>1.1557346931822319</v>
      </c>
      <c r="J129" s="98">
        <f>IF(RES_hhdet_in_fec!J129=0,0,RES_hhdet_in_fec!J129*1000*11630/RES_hhdet_in_new!J126)</f>
        <v>1.0988606075997498</v>
      </c>
      <c r="K129" s="98">
        <f>IF(RES_hhdet_in_fec!K129=0,0,RES_hhdet_in_fec!K129*1000*11630/RES_hhdet_in_new!K126)</f>
        <v>1.7503470310361517</v>
      </c>
      <c r="L129" s="98">
        <f>IF(RES_hhdet_in_fec!L129=0,0,RES_hhdet_in_fec!L129*1000*11630/RES_hhdet_in_new!L126)</f>
        <v>3.2187574581317895</v>
      </c>
      <c r="M129" s="98">
        <f>IF(RES_hhdet_in_fec!M129=0,0,RES_hhdet_in_fec!M129*1000*11630/RES_hhdet_in_new!M126)</f>
        <v>1.0248066118463028</v>
      </c>
      <c r="N129" s="98">
        <f>IF(RES_hhdet_in_fec!N129=0,0,RES_hhdet_in_fec!N129*1000*11630/RES_hhdet_in_new!N126)</f>
        <v>2.6965369335064864</v>
      </c>
      <c r="O129" s="98">
        <f>IF(RES_hhdet_in_fec!O129=0,0,RES_hhdet_in_fec!O129*1000*11630/RES_hhdet_in_new!O126)</f>
        <v>0.81750389377558519</v>
      </c>
      <c r="P129" s="98">
        <f>IF(RES_hhdet_in_fec!P129=0,0,RES_hhdet_in_fec!P129*1000*11630/RES_hhdet_in_new!P126)</f>
        <v>1.6690666096235436</v>
      </c>
      <c r="Q129" s="98">
        <f>IF(RES_hhdet_in_fec!Q129=0,0,RES_hhdet_in_fec!Q129*1000*11630/RES_hhdet_in_new!Q126)</f>
        <v>0.76180806502438492</v>
      </c>
      <c r="R129" s="98">
        <f>IF(RES_hhdet_in_fec!R129=0,0,RES_hhdet_in_fec!R129*1000*11630/RES_hhdet_in_new!R126)</f>
        <v>0.6834109630076628</v>
      </c>
      <c r="S129" s="98">
        <f>IF(RES_hhdet_in_fec!S129=0,0,RES_hhdet_in_fec!S129*1000*11630/RES_hhdet_in_new!S126)</f>
        <v>0.54736255192330963</v>
      </c>
      <c r="T129" s="98">
        <f>IF(RES_hhdet_in_fec!T129=0,0,RES_hhdet_in_fec!T129*1000*11630/RES_hhdet_in_new!T126)</f>
        <v>0.49460050630859009</v>
      </c>
      <c r="U129" s="98">
        <f>IF(RES_hhdet_in_fec!U129=0,0,RES_hhdet_in_fec!U129*1000*11630/RES_hhdet_in_new!U126)</f>
        <v>0.32797310024193016</v>
      </c>
      <c r="V129" s="98">
        <f>IF(RES_hhdet_in_fec!V129=0,0,RES_hhdet_in_fec!V129*1000*11630/RES_hhdet_in_new!V126)</f>
        <v>0.32042425542038921</v>
      </c>
      <c r="W129" s="98">
        <f>IF(RES_hhdet_in_fec!W129=0,0,RES_hhdet_in_fec!W129*1000*11630/RES_hhdet_in_new!W126)</f>
        <v>0.34166514987990987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389.98492890949075</v>
      </c>
      <c r="D130" s="122">
        <v>365.71675858753861</v>
      </c>
      <c r="E130" s="122">
        <v>393.7092551209102</v>
      </c>
      <c r="F130" s="122">
        <v>463.25938038386164</v>
      </c>
      <c r="G130" s="122">
        <v>482.98896142993868</v>
      </c>
      <c r="H130" s="122">
        <v>620.85144064940255</v>
      </c>
      <c r="I130" s="122">
        <v>534.4961454891627</v>
      </c>
      <c r="J130" s="122">
        <v>547.87650980166336</v>
      </c>
      <c r="K130" s="122">
        <v>570.36754438233072</v>
      </c>
      <c r="L130" s="122">
        <v>537.31545731967628</v>
      </c>
      <c r="M130" s="122">
        <v>589.39393026867015</v>
      </c>
      <c r="N130" s="122">
        <v>592.80873296906054</v>
      </c>
      <c r="O130" s="122">
        <v>546.81405086567031</v>
      </c>
      <c r="P130" s="122">
        <v>568.65743200994928</v>
      </c>
      <c r="Q130" s="122">
        <v>555.58458860716848</v>
      </c>
      <c r="R130" s="122">
        <v>580.29842676934595</v>
      </c>
      <c r="S130" s="122">
        <v>581.25878655472616</v>
      </c>
      <c r="T130" s="122">
        <v>583.93618487244169</v>
      </c>
      <c r="U130" s="122">
        <v>545.95828236566172</v>
      </c>
      <c r="V130" s="122">
        <v>525.04756706348644</v>
      </c>
      <c r="W130" s="122">
        <v>784.10254938554931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382.76064607462058</v>
      </c>
      <c r="D131" s="98">
        <v>364.78652854920182</v>
      </c>
      <c r="E131" s="98">
        <v>392.60073239538286</v>
      </c>
      <c r="F131" s="98">
        <v>457.25728770201755</v>
      </c>
      <c r="G131" s="98">
        <v>473.07987398672645</v>
      </c>
      <c r="H131" s="98">
        <v>548.52680911571827</v>
      </c>
      <c r="I131" s="98">
        <v>509.56331384569171</v>
      </c>
      <c r="J131" s="98">
        <v>547.87650980166336</v>
      </c>
      <c r="K131" s="98">
        <v>570.36754438233072</v>
      </c>
      <c r="L131" s="98">
        <v>537.31545731967628</v>
      </c>
      <c r="M131" s="98">
        <v>563.66098773346846</v>
      </c>
      <c r="N131" s="98">
        <v>589.97318246809789</v>
      </c>
      <c r="O131" s="98">
        <v>546.81405086567031</v>
      </c>
      <c r="P131" s="98">
        <v>564.6322413360873</v>
      </c>
      <c r="Q131" s="98">
        <v>544.92020696300813</v>
      </c>
      <c r="R131" s="98">
        <v>577.44227221644064</v>
      </c>
      <c r="S131" s="98">
        <v>576.69016977191359</v>
      </c>
      <c r="T131" s="98">
        <v>569.04771579920498</v>
      </c>
      <c r="U131" s="98">
        <v>536.23887296126577</v>
      </c>
      <c r="V131" s="98">
        <v>503.60133407185589</v>
      </c>
      <c r="W131" s="98">
        <v>784.10254938554931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530.14324018880609</v>
      </c>
      <c r="D135" s="101">
        <v>399.34888997359172</v>
      </c>
      <c r="E135" s="101">
        <v>443.21019028030054</v>
      </c>
      <c r="F135" s="101">
        <v>629.61432471427315</v>
      </c>
      <c r="G135" s="101">
        <v>627.52356065285778</v>
      </c>
      <c r="H135" s="101">
        <v>751.43268087576757</v>
      </c>
      <c r="I135" s="101">
        <v>620.51913083158001</v>
      </c>
      <c r="J135" s="101">
        <v>0</v>
      </c>
      <c r="K135" s="101">
        <v>0</v>
      </c>
      <c r="L135" s="101">
        <v>0</v>
      </c>
      <c r="M135" s="101">
        <v>719.30882638768503</v>
      </c>
      <c r="N135" s="101">
        <v>758.66460911990691</v>
      </c>
      <c r="O135" s="101">
        <v>0</v>
      </c>
      <c r="P135" s="101">
        <v>728.38799043737879</v>
      </c>
      <c r="Q135" s="101">
        <v>695.1001725052264</v>
      </c>
      <c r="R135" s="101">
        <v>716.50721913242899</v>
      </c>
      <c r="S135" s="101">
        <v>709.7103423500522</v>
      </c>
      <c r="T135" s="101">
        <v>705.41299527982119</v>
      </c>
      <c r="U135" s="101">
        <v>639.99925697073638</v>
      </c>
      <c r="V135" s="101">
        <v>630.53513584345831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773.27641846965935</v>
      </c>
      <c r="D139" s="122">
        <v>694.22022764010671</v>
      </c>
      <c r="E139" s="122">
        <v>695.09271201214779</v>
      </c>
      <c r="F139" s="122">
        <v>728.82753962811637</v>
      </c>
      <c r="G139" s="122">
        <v>679.12201476233736</v>
      </c>
      <c r="H139" s="122">
        <v>733.61039202224788</v>
      </c>
      <c r="I139" s="122">
        <v>757.81937882854174</v>
      </c>
      <c r="J139" s="122">
        <v>807.81970073416733</v>
      </c>
      <c r="K139" s="122">
        <v>820.74038694578678</v>
      </c>
      <c r="L139" s="122">
        <v>778.33732254789322</v>
      </c>
      <c r="M139" s="122">
        <v>822.13214022603836</v>
      </c>
      <c r="N139" s="122">
        <v>770.99894046279405</v>
      </c>
      <c r="O139" s="122">
        <v>663.40487210351489</v>
      </c>
      <c r="P139" s="122">
        <v>640.6574901566139</v>
      </c>
      <c r="Q139" s="122">
        <v>546.03043197491832</v>
      </c>
      <c r="R139" s="122">
        <v>553.44357660761943</v>
      </c>
      <c r="S139" s="122">
        <v>553.97615752401214</v>
      </c>
      <c r="T139" s="122">
        <v>613.95441505349675</v>
      </c>
      <c r="U139" s="122">
        <v>575.0880317462063</v>
      </c>
      <c r="V139" s="122">
        <v>469.54378707379641</v>
      </c>
      <c r="W139" s="122">
        <v>523.67420284479647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778.19205245214596</v>
      </c>
      <c r="D140" s="98">
        <v>775.83984197704763</v>
      </c>
      <c r="E140" s="98">
        <v>794.79768536255449</v>
      </c>
      <c r="F140" s="98">
        <v>768.03208943655602</v>
      </c>
      <c r="G140" s="98">
        <v>844.26256446975492</v>
      </c>
      <c r="H140" s="98">
        <v>918.09702146196764</v>
      </c>
      <c r="I140" s="98">
        <v>778.20345784844505</v>
      </c>
      <c r="J140" s="98">
        <v>838.17578046926883</v>
      </c>
      <c r="K140" s="98">
        <v>835.78889429954745</v>
      </c>
      <c r="L140" s="98">
        <v>824.7834706338565</v>
      </c>
      <c r="M140" s="98">
        <v>893.21405921887163</v>
      </c>
      <c r="N140" s="98">
        <v>902.59054564495716</v>
      </c>
      <c r="O140" s="98">
        <v>760.6829020486631</v>
      </c>
      <c r="P140" s="98">
        <v>707.09013865862653</v>
      </c>
      <c r="Q140" s="98">
        <v>578.30121364054082</v>
      </c>
      <c r="R140" s="98">
        <v>620.25706723041674</v>
      </c>
      <c r="S140" s="98">
        <v>671.07974429944522</v>
      </c>
      <c r="T140" s="98">
        <v>641.93767192351947</v>
      </c>
      <c r="U140" s="98">
        <v>734.45107562051953</v>
      </c>
      <c r="V140" s="98">
        <v>682.91814787648013</v>
      </c>
      <c r="W140" s="98">
        <v>624.53860114444717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688.89209797600154</v>
      </c>
      <c r="D141" s="33">
        <v>347.03941913399376</v>
      </c>
      <c r="E141" s="33">
        <v>494.05048743929524</v>
      </c>
      <c r="F141" s="33">
        <v>690.97062790904158</v>
      </c>
      <c r="G141" s="33">
        <v>524.00274267612485</v>
      </c>
      <c r="H141" s="33">
        <v>669.10230686761406</v>
      </c>
      <c r="I141" s="33">
        <v>755.69785303212257</v>
      </c>
      <c r="J141" s="33">
        <v>799.37244180750872</v>
      </c>
      <c r="K141" s="33">
        <v>751.56275616448181</v>
      </c>
      <c r="L141" s="33">
        <v>553.53186284137337</v>
      </c>
      <c r="M141" s="33">
        <v>641.02601130794108</v>
      </c>
      <c r="N141" s="33">
        <v>656.16738233663204</v>
      </c>
      <c r="O141" s="33">
        <v>597.48079429815311</v>
      </c>
      <c r="P141" s="33">
        <v>589.95128237918573</v>
      </c>
      <c r="Q141" s="33">
        <v>440.1175930447672</v>
      </c>
      <c r="R141" s="33">
        <v>410.95430890954196</v>
      </c>
      <c r="S141" s="33">
        <v>260.68232734653031</v>
      </c>
      <c r="T141" s="33">
        <v>541.06116548779607</v>
      </c>
      <c r="U141" s="33">
        <v>478.01341671606264</v>
      </c>
      <c r="V141" s="33">
        <v>432.77880059088636</v>
      </c>
      <c r="W141" s="33">
        <v>504.40788088744233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3911.6682814402056</v>
      </c>
      <c r="P143" s="117">
        <f t="shared" si="49"/>
        <v>3315.8705827746744</v>
      </c>
      <c r="Q143" s="117">
        <f t="shared" si="49"/>
        <v>2987.0096163912149</v>
      </c>
      <c r="R143" s="117">
        <f t="shared" ref="R143:V143" si="50">R144+R146+R148+R157</f>
        <v>3100.6346066200672</v>
      </c>
      <c r="S143" s="117">
        <f t="shared" si="50"/>
        <v>3510.0675141412462</v>
      </c>
      <c r="T143" s="117">
        <f t="shared" si="50"/>
        <v>3511.6560259709586</v>
      </c>
      <c r="U143" s="117">
        <f t="shared" si="50"/>
        <v>2844.6329156266943</v>
      </c>
      <c r="V143" s="117">
        <f t="shared" si="50"/>
        <v>2414.4514257529536</v>
      </c>
      <c r="W143" s="117">
        <f t="shared" ref="W143" si="51">W144+W146+W148+W157</f>
        <v>3486.6673321642793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2582.821121273425</v>
      </c>
      <c r="P144" s="122">
        <f t="shared" si="52"/>
        <v>1941.4791211123081</v>
      </c>
      <c r="Q144" s="122">
        <f t="shared" si="52"/>
        <v>1741.8869683470882</v>
      </c>
      <c r="R144" s="122">
        <f t="shared" si="52"/>
        <v>1827.9925510991804</v>
      </c>
      <c r="S144" s="122">
        <f t="shared" si="52"/>
        <v>2244.0979730651447</v>
      </c>
      <c r="T144" s="122">
        <f t="shared" si="52"/>
        <v>2188.9846871703312</v>
      </c>
      <c r="U144" s="122">
        <f t="shared" si="52"/>
        <v>1627.398844025658</v>
      </c>
      <c r="V144" s="122">
        <f t="shared" si="52"/>
        <v>1313.1604400203371</v>
      </c>
      <c r="W144" s="122">
        <f t="shared" si="52"/>
        <v>1998.6649738701151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2582.821121273425</v>
      </c>
      <c r="P145" s="98">
        <v>1941.4791211123081</v>
      </c>
      <c r="Q145" s="98">
        <v>1741.8869683470882</v>
      </c>
      <c r="R145" s="98">
        <v>1827.9925510991804</v>
      </c>
      <c r="S145" s="98">
        <v>2244.0979730651447</v>
      </c>
      <c r="T145" s="98">
        <v>2188.9846871703312</v>
      </c>
      <c r="U145" s="98">
        <v>1627.398844025658</v>
      </c>
      <c r="V145" s="98">
        <v>1313.1604400203371</v>
      </c>
      <c r="W145" s="98">
        <v>1998.6649738701151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3.4755085832189065</v>
      </c>
      <c r="P146" s="122">
        <f t="shared" si="53"/>
        <v>5.561605461430247</v>
      </c>
      <c r="Q146" s="122">
        <f t="shared" si="53"/>
        <v>4.6194247862000646</v>
      </c>
      <c r="R146" s="122">
        <f t="shared" si="53"/>
        <v>3.9268467793371657</v>
      </c>
      <c r="S146" s="122">
        <f t="shared" si="53"/>
        <v>3.7836935092070423</v>
      </c>
      <c r="T146" s="122">
        <f t="shared" si="53"/>
        <v>4.6905790705438637</v>
      </c>
      <c r="U146" s="122">
        <f t="shared" si="53"/>
        <v>3.2797666381122696</v>
      </c>
      <c r="V146" s="122">
        <f t="shared" si="53"/>
        <v>3.0308437320343136</v>
      </c>
      <c r="W146" s="122">
        <f t="shared" si="53"/>
        <v>3.4033239994695084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3.4755085832189065</v>
      </c>
      <c r="P147" s="98">
        <f>IF(RES_hhdet_in_fec!P147=0,0,RES_hhdet_in_fec!P147*1000*11630/RES_hhdet_in_new!P145)</f>
        <v>5.561605461430247</v>
      </c>
      <c r="Q147" s="98">
        <f>IF(RES_hhdet_in_fec!Q147=0,0,RES_hhdet_in_fec!Q147*1000*11630/RES_hhdet_in_new!Q145)</f>
        <v>4.6194247862000646</v>
      </c>
      <c r="R147" s="98">
        <f>IF(RES_hhdet_in_fec!R147=0,0,RES_hhdet_in_fec!R147*1000*11630/RES_hhdet_in_new!R145)</f>
        <v>3.9268467793371657</v>
      </c>
      <c r="S147" s="98">
        <f>IF(RES_hhdet_in_fec!S147=0,0,RES_hhdet_in_fec!S147*1000*11630/RES_hhdet_in_new!S145)</f>
        <v>3.7836935092070423</v>
      </c>
      <c r="T147" s="98">
        <f>IF(RES_hhdet_in_fec!T147=0,0,RES_hhdet_in_fec!T147*1000*11630/RES_hhdet_in_new!T145)</f>
        <v>4.6905790705438637</v>
      </c>
      <c r="U147" s="98">
        <f>IF(RES_hhdet_in_fec!U147=0,0,RES_hhdet_in_fec!U147*1000*11630/RES_hhdet_in_new!U145)</f>
        <v>3.2797666381122696</v>
      </c>
      <c r="V147" s="98">
        <f>IF(RES_hhdet_in_fec!V147=0,0,RES_hhdet_in_fec!V147*1000*11630/RES_hhdet_in_new!V145)</f>
        <v>3.0308437320343136</v>
      </c>
      <c r="W147" s="98">
        <f>IF(RES_hhdet_in_fec!W147=0,0,RES_hhdet_in_fec!W147*1000*11630/RES_hhdet_in_new!W145)</f>
        <v>3.4033239994695084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661.94927690686268</v>
      </c>
      <c r="P148" s="122">
        <v>728.19105487781269</v>
      </c>
      <c r="Q148" s="122">
        <v>694.46327323848436</v>
      </c>
      <c r="R148" s="122">
        <v>715.2601391875063</v>
      </c>
      <c r="S148" s="122">
        <v>708.25781489252904</v>
      </c>
      <c r="T148" s="122">
        <v>704.03141810549562</v>
      </c>
      <c r="U148" s="122">
        <v>638.84432116524988</v>
      </c>
      <c r="V148" s="122">
        <v>628.68868026503037</v>
      </c>
      <c r="W148" s="122">
        <v>960.92688482121889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709.8144380008705</v>
      </c>
      <c r="P149" s="98">
        <v>663.37112212920601</v>
      </c>
      <c r="Q149" s="98">
        <v>591.57219669634492</v>
      </c>
      <c r="R149" s="98">
        <v>619.63499020325708</v>
      </c>
      <c r="S149" s="98">
        <v>629.51446018821957</v>
      </c>
      <c r="T149" s="98">
        <v>601.77129064313158</v>
      </c>
      <c r="U149" s="98">
        <v>550.29924274460916</v>
      </c>
      <c r="V149" s="98">
        <v>500.51828518529169</v>
      </c>
      <c r="W149" s="98">
        <v>895.64496518349665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661.75470308127717</v>
      </c>
      <c r="P153" s="101">
        <v>728.38799043737879</v>
      </c>
      <c r="Q153" s="101">
        <v>695.10017250522628</v>
      </c>
      <c r="R153" s="101">
        <v>716.50721913242876</v>
      </c>
      <c r="S153" s="101">
        <v>709.71034235005209</v>
      </c>
      <c r="T153" s="101">
        <v>705.41299527982119</v>
      </c>
      <c r="U153" s="101">
        <v>639.9992569707365</v>
      </c>
      <c r="V153" s="101">
        <v>630.53513584345831</v>
      </c>
      <c r="W153" s="101">
        <v>961.55510280935823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663.42237467669918</v>
      </c>
      <c r="P157" s="122">
        <v>640.63880132312374</v>
      </c>
      <c r="Q157" s="122">
        <v>546.0399500194419</v>
      </c>
      <c r="R157" s="122">
        <v>553.45506955404335</v>
      </c>
      <c r="S157" s="122">
        <v>553.92803267436568</v>
      </c>
      <c r="T157" s="122">
        <v>613.94934162458844</v>
      </c>
      <c r="U157" s="122">
        <v>575.10998379767386</v>
      </c>
      <c r="V157" s="122">
        <v>469.57146173555174</v>
      </c>
      <c r="W157" s="122">
        <v>523.67214947347543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760.68290204866321</v>
      </c>
      <c r="P158" s="98">
        <v>707.09013865862664</v>
      </c>
      <c r="Q158" s="98">
        <v>578.3012136405406</v>
      </c>
      <c r="R158" s="98">
        <v>620.25706723041674</v>
      </c>
      <c r="S158" s="98">
        <v>671.07974429944511</v>
      </c>
      <c r="T158" s="98">
        <v>641.93767192351936</v>
      </c>
      <c r="U158" s="98">
        <v>734.45107562051942</v>
      </c>
      <c r="V158" s="98">
        <v>682.91814787648013</v>
      </c>
      <c r="W158" s="98">
        <v>624.53860114444728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597.48079429815311</v>
      </c>
      <c r="P159" s="33">
        <v>589.95128237918561</v>
      </c>
      <c r="Q159" s="33">
        <v>440.1175930447672</v>
      </c>
      <c r="R159" s="33">
        <v>410.95430890954185</v>
      </c>
      <c r="S159" s="33">
        <v>260.68232734653037</v>
      </c>
      <c r="T159" s="33">
        <v>541.06116548779619</v>
      </c>
      <c r="U159" s="33">
        <v>478.01341671606275</v>
      </c>
      <c r="V159" s="33">
        <v>432.77880059088636</v>
      </c>
      <c r="W159" s="33">
        <v>504.40788088744227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9193.4448983010734</v>
      </c>
      <c r="D161" s="117">
        <f t="shared" si="54"/>
        <v>9011.0480175123139</v>
      </c>
      <c r="E161" s="117">
        <f t="shared" si="54"/>
        <v>8952.4176313282042</v>
      </c>
      <c r="F161" s="117">
        <f t="shared" si="54"/>
        <v>8047.0589498931013</v>
      </c>
      <c r="G161" s="117">
        <f t="shared" si="54"/>
        <v>9881.157194300873</v>
      </c>
      <c r="H161" s="117">
        <f t="shared" si="54"/>
        <v>11669.676714478283</v>
      </c>
      <c r="I161" s="117">
        <f t="shared" si="54"/>
        <v>10537.781906375105</v>
      </c>
      <c r="J161" s="117">
        <f t="shared" si="54"/>
        <v>11723.10170927077</v>
      </c>
      <c r="K161" s="117">
        <f t="shared" si="54"/>
        <v>11181.078992976936</v>
      </c>
      <c r="L161" s="117">
        <f t="shared" si="54"/>
        <v>9453.8212094569317</v>
      </c>
      <c r="M161" s="117">
        <f t="shared" si="54"/>
        <v>9674.9073276537711</v>
      </c>
      <c r="N161" s="117">
        <f t="shared" si="54"/>
        <v>12229.197817338943</v>
      </c>
      <c r="O161" s="117">
        <f t="shared" si="54"/>
        <v>8933.655344114788</v>
      </c>
      <c r="P161" s="117">
        <f t="shared" si="54"/>
        <v>9860.53512575278</v>
      </c>
      <c r="Q161" s="117">
        <f t="shared" si="54"/>
        <v>11602.02511609614</v>
      </c>
      <c r="R161" s="117">
        <f t="shared" ref="R161:V161" si="55">R162+R164+R166+R175</f>
        <v>12350.774860541202</v>
      </c>
      <c r="S161" s="117">
        <f t="shared" si="55"/>
        <v>12760.057315048072</v>
      </c>
      <c r="T161" s="117">
        <f t="shared" si="55"/>
        <v>8163.5329435849817</v>
      </c>
      <c r="U161" s="117">
        <f t="shared" si="55"/>
        <v>7040.7879086806943</v>
      </c>
      <c r="V161" s="117">
        <f t="shared" si="55"/>
        <v>7883.180284074213</v>
      </c>
      <c r="W161" s="117">
        <f t="shared" ref="W161" si="56">W162+W164+W166+W175</f>
        <v>4954.2785216952007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7890.6576954558741</v>
      </c>
      <c r="D162" s="122">
        <f t="shared" si="57"/>
        <v>7910.4818423813895</v>
      </c>
      <c r="E162" s="122">
        <f t="shared" si="57"/>
        <v>7811.5633969401451</v>
      </c>
      <c r="F162" s="122">
        <f t="shared" si="57"/>
        <v>6688.3978687123499</v>
      </c>
      <c r="G162" s="122">
        <f t="shared" si="57"/>
        <v>8573.3896348152703</v>
      </c>
      <c r="H162" s="122">
        <f t="shared" si="57"/>
        <v>10183.402478681273</v>
      </c>
      <c r="I162" s="122">
        <f t="shared" si="57"/>
        <v>9157.8417547490972</v>
      </c>
      <c r="J162" s="122">
        <f t="shared" si="57"/>
        <v>10156.600615660049</v>
      </c>
      <c r="K162" s="122">
        <f t="shared" si="57"/>
        <v>9560.9989752262627</v>
      </c>
      <c r="L162" s="122">
        <f t="shared" si="57"/>
        <v>8036.2400029355458</v>
      </c>
      <c r="M162" s="122">
        <f t="shared" si="57"/>
        <v>8129.401849011484</v>
      </c>
      <c r="N162" s="122">
        <f t="shared" si="57"/>
        <v>10694.838002664559</v>
      </c>
      <c r="O162" s="122">
        <f t="shared" si="57"/>
        <v>7604.7352807055067</v>
      </c>
      <c r="P162" s="122">
        <f t="shared" si="57"/>
        <v>8486.250364434427</v>
      </c>
      <c r="Q162" s="122">
        <f t="shared" si="57"/>
        <v>10357.712521104912</v>
      </c>
      <c r="R162" s="122">
        <f t="shared" si="57"/>
        <v>11078.783594188964</v>
      </c>
      <c r="S162" s="122">
        <f t="shared" si="57"/>
        <v>11494.789417964605</v>
      </c>
      <c r="T162" s="122">
        <f t="shared" si="57"/>
        <v>6842.9015479412346</v>
      </c>
      <c r="U162" s="122">
        <f t="shared" si="57"/>
        <v>5825.5546773717169</v>
      </c>
      <c r="V162" s="122">
        <f t="shared" si="57"/>
        <v>6782.9443711920576</v>
      </c>
      <c r="W162" s="122">
        <f t="shared" si="57"/>
        <v>3488.3155379984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7890.6576954558741</v>
      </c>
      <c r="D163" s="33">
        <v>7910.4818423813895</v>
      </c>
      <c r="E163" s="33">
        <v>7811.5633969401451</v>
      </c>
      <c r="F163" s="33">
        <v>6688.3978687123499</v>
      </c>
      <c r="G163" s="33">
        <v>8573.3896348152703</v>
      </c>
      <c r="H163" s="33">
        <v>10183.402478681273</v>
      </c>
      <c r="I163" s="33">
        <v>9157.8417547490972</v>
      </c>
      <c r="J163" s="33">
        <v>10156.600615660049</v>
      </c>
      <c r="K163" s="33">
        <v>9560.9989752262627</v>
      </c>
      <c r="L163" s="33">
        <v>8036.2400029355458</v>
      </c>
      <c r="M163" s="33">
        <v>8129.401849011484</v>
      </c>
      <c r="N163" s="33">
        <v>10694.838002664559</v>
      </c>
      <c r="O163" s="33">
        <v>7604.7352807055067</v>
      </c>
      <c r="P163" s="33">
        <v>8486.250364434427</v>
      </c>
      <c r="Q163" s="33">
        <v>10357.712521104912</v>
      </c>
      <c r="R163" s="33">
        <v>11078.783594188964</v>
      </c>
      <c r="S163" s="33">
        <v>11494.789417964605</v>
      </c>
      <c r="T163" s="33">
        <v>6842.9015479412346</v>
      </c>
      <c r="U163" s="33">
        <v>5825.5546773717169</v>
      </c>
      <c r="V163" s="33">
        <v>6782.9443711920576</v>
      </c>
      <c r="W163" s="33">
        <v>3488.3155379984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0.21223634446183254</v>
      </c>
      <c r="G164" s="122">
        <f t="shared" si="58"/>
        <v>0.5635902185391366</v>
      </c>
      <c r="H164" s="122">
        <f t="shared" si="58"/>
        <v>1.2283129045141341</v>
      </c>
      <c r="I164" s="122">
        <f t="shared" si="58"/>
        <v>1.1511450607198903</v>
      </c>
      <c r="J164" s="122">
        <f t="shared" si="58"/>
        <v>1.4158452058121991</v>
      </c>
      <c r="K164" s="122">
        <f t="shared" si="58"/>
        <v>1.7794704712333476</v>
      </c>
      <c r="L164" s="122">
        <f t="shared" si="58"/>
        <v>4.79701279165171</v>
      </c>
      <c r="M164" s="122">
        <f t="shared" si="58"/>
        <v>2.1775245734702131</v>
      </c>
      <c r="N164" s="122">
        <f t="shared" si="58"/>
        <v>4.2987035850260318</v>
      </c>
      <c r="O164" s="122">
        <f t="shared" si="58"/>
        <v>3.5063334930478978</v>
      </c>
      <c r="P164" s="122">
        <f t="shared" si="58"/>
        <v>5.4437183281775008</v>
      </c>
      <c r="Q164" s="122">
        <f t="shared" si="58"/>
        <v>3.8171477799402651</v>
      </c>
      <c r="R164" s="122">
        <f t="shared" si="58"/>
        <v>3.5531490528639798</v>
      </c>
      <c r="S164" s="122">
        <f t="shared" si="58"/>
        <v>2.855650083848345</v>
      </c>
      <c r="T164" s="122">
        <f t="shared" si="58"/>
        <v>2.3000141771197495</v>
      </c>
      <c r="U164" s="122">
        <f t="shared" si="58"/>
        <v>1.6226661885387355</v>
      </c>
      <c r="V164" s="122">
        <f t="shared" si="58"/>
        <v>1.6256849628181604</v>
      </c>
      <c r="W164" s="122">
        <f t="shared" si="58"/>
        <v>0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0.21223634446183254</v>
      </c>
      <c r="G165" s="98">
        <f>IF(RES_hhdet_in_fec!G165=0,0,RES_hhdet_in_fec!G165*1000*11630/RES_hhdet_in_new!G163)</f>
        <v>0.5635902185391366</v>
      </c>
      <c r="H165" s="98">
        <f>IF(RES_hhdet_in_fec!H165=0,0,RES_hhdet_in_fec!H165*1000*11630/RES_hhdet_in_new!H163)</f>
        <v>1.2283129045141341</v>
      </c>
      <c r="I165" s="98">
        <f>IF(RES_hhdet_in_fec!I165=0,0,RES_hhdet_in_fec!I165*1000*11630/RES_hhdet_in_new!I163)</f>
        <v>1.1511450607198903</v>
      </c>
      <c r="J165" s="98">
        <f>IF(RES_hhdet_in_fec!J165=0,0,RES_hhdet_in_fec!J165*1000*11630/RES_hhdet_in_new!J163)</f>
        <v>1.4158452058121991</v>
      </c>
      <c r="K165" s="98">
        <f>IF(RES_hhdet_in_fec!K165=0,0,RES_hhdet_in_fec!K165*1000*11630/RES_hhdet_in_new!K163)</f>
        <v>1.7794704712333476</v>
      </c>
      <c r="L165" s="98">
        <f>IF(RES_hhdet_in_fec!L165=0,0,RES_hhdet_in_fec!L165*1000*11630/RES_hhdet_in_new!L163)</f>
        <v>4.79701279165171</v>
      </c>
      <c r="M165" s="98">
        <f>IF(RES_hhdet_in_fec!M165=0,0,RES_hhdet_in_fec!M165*1000*11630/RES_hhdet_in_new!M163)</f>
        <v>2.1775245734702131</v>
      </c>
      <c r="N165" s="98">
        <f>IF(RES_hhdet_in_fec!N165=0,0,RES_hhdet_in_fec!N165*1000*11630/RES_hhdet_in_new!N163)</f>
        <v>4.2987035850260318</v>
      </c>
      <c r="O165" s="98">
        <f>IF(RES_hhdet_in_fec!O165=0,0,RES_hhdet_in_fec!O165*1000*11630/RES_hhdet_in_new!O163)</f>
        <v>3.5063334930478978</v>
      </c>
      <c r="P165" s="98">
        <f>IF(RES_hhdet_in_fec!P165=0,0,RES_hhdet_in_fec!P165*1000*11630/RES_hhdet_in_new!P163)</f>
        <v>5.4437183281775008</v>
      </c>
      <c r="Q165" s="98">
        <f>IF(RES_hhdet_in_fec!Q165=0,0,RES_hhdet_in_fec!Q165*1000*11630/RES_hhdet_in_new!Q163)</f>
        <v>3.8171477799402651</v>
      </c>
      <c r="R165" s="98">
        <f>IF(RES_hhdet_in_fec!R165=0,0,RES_hhdet_in_fec!R165*1000*11630/RES_hhdet_in_new!R163)</f>
        <v>3.5531490528639798</v>
      </c>
      <c r="S165" s="98">
        <f>IF(RES_hhdet_in_fec!S165=0,0,RES_hhdet_in_fec!S165*1000*11630/RES_hhdet_in_new!S163)</f>
        <v>2.855650083848345</v>
      </c>
      <c r="T165" s="98">
        <f>IF(RES_hhdet_in_fec!T165=0,0,RES_hhdet_in_fec!T165*1000*11630/RES_hhdet_in_new!T163)</f>
        <v>2.3000141771197495</v>
      </c>
      <c r="U165" s="98">
        <f>IF(RES_hhdet_in_fec!U165=0,0,RES_hhdet_in_fec!U165*1000*11630/RES_hhdet_in_new!U163)</f>
        <v>1.6226661885387355</v>
      </c>
      <c r="V165" s="98">
        <f>IF(RES_hhdet_in_fec!V165=0,0,RES_hhdet_in_fec!V165*1000*11630/RES_hhdet_in_new!V163)</f>
        <v>1.6256849628181604</v>
      </c>
      <c r="W165" s="98">
        <f>IF(RES_hhdet_in_fec!W165=0,0,RES_hhdet_in_fec!W165*1000*11630/RES_hhdet_in_new!W163)</f>
        <v>0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530.41906046758561</v>
      </c>
      <c r="D166" s="122">
        <v>403.88948814028811</v>
      </c>
      <c r="E166" s="122">
        <v>444.53129524816381</v>
      </c>
      <c r="F166" s="122">
        <v>629.54952883167516</v>
      </c>
      <c r="G166" s="122">
        <v>627.99838987556495</v>
      </c>
      <c r="H166" s="122">
        <v>751.46758352634447</v>
      </c>
      <c r="I166" s="122">
        <v>620.96044538487502</v>
      </c>
      <c r="J166" s="122">
        <v>757.27231659321922</v>
      </c>
      <c r="K166" s="122">
        <v>797.60879094749635</v>
      </c>
      <c r="L166" s="122">
        <v>634.48117762809261</v>
      </c>
      <c r="M166" s="122">
        <v>720.76231961932172</v>
      </c>
      <c r="N166" s="122">
        <v>758.94214139940141</v>
      </c>
      <c r="O166" s="122">
        <v>661.93978550073678</v>
      </c>
      <c r="P166" s="122">
        <v>728.17447034441261</v>
      </c>
      <c r="Q166" s="122">
        <v>694.50105227485108</v>
      </c>
      <c r="R166" s="122">
        <v>715.26526747949094</v>
      </c>
      <c r="S166" s="122">
        <v>708.12544349309883</v>
      </c>
      <c r="T166" s="122">
        <v>704.22171131847983</v>
      </c>
      <c r="U166" s="122">
        <v>638.7788486139184</v>
      </c>
      <c r="V166" s="122">
        <v>628.74179997231113</v>
      </c>
      <c r="W166" s="122">
        <v>961.55510280935835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536.48710660073425</v>
      </c>
      <c r="D167" s="98">
        <v>546.91833039122423</v>
      </c>
      <c r="E167" s="98">
        <v>592.49505164884158</v>
      </c>
      <c r="F167" s="98">
        <v>613.02657876917237</v>
      </c>
      <c r="G167" s="98">
        <v>709.82729258875918</v>
      </c>
      <c r="H167" s="98">
        <v>756.72791157756546</v>
      </c>
      <c r="I167" s="98">
        <v>682.67093042060753</v>
      </c>
      <c r="J167" s="98">
        <v>707.52934654604451</v>
      </c>
      <c r="K167" s="98">
        <v>744.45287242496659</v>
      </c>
      <c r="L167" s="98">
        <v>782.06230162126747</v>
      </c>
      <c r="M167" s="98">
        <v>821.78009921807154</v>
      </c>
      <c r="N167" s="98">
        <v>808.34288714942545</v>
      </c>
      <c r="O167" s="98">
        <v>709.81443800087038</v>
      </c>
      <c r="P167" s="98">
        <v>663.3711221292059</v>
      </c>
      <c r="Q167" s="98">
        <v>591.57219669634492</v>
      </c>
      <c r="R167" s="98">
        <v>619.63499020325708</v>
      </c>
      <c r="S167" s="98">
        <v>629.51446018821969</v>
      </c>
      <c r="T167" s="98">
        <v>601.77129064313147</v>
      </c>
      <c r="U167" s="98">
        <v>550.29924274460916</v>
      </c>
      <c r="V167" s="98">
        <v>500.51828518529163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530.14324018880609</v>
      </c>
      <c r="D171" s="101">
        <v>399.34888997359178</v>
      </c>
      <c r="E171" s="101">
        <v>443.21019028030065</v>
      </c>
      <c r="F171" s="101">
        <v>629.61432471427315</v>
      </c>
      <c r="G171" s="101">
        <v>627.52356065285778</v>
      </c>
      <c r="H171" s="101">
        <v>751.43268087576769</v>
      </c>
      <c r="I171" s="101">
        <v>620.51913083158024</v>
      </c>
      <c r="J171" s="101">
        <v>757.37042896017613</v>
      </c>
      <c r="K171" s="101">
        <v>799.42387109216827</v>
      </c>
      <c r="L171" s="101">
        <v>632.18121205936779</v>
      </c>
      <c r="M171" s="101">
        <v>719.30882638768503</v>
      </c>
      <c r="N171" s="101">
        <v>758.66460911990714</v>
      </c>
      <c r="O171" s="101">
        <v>661.7547030812774</v>
      </c>
      <c r="P171" s="101">
        <v>728.38799043737868</v>
      </c>
      <c r="Q171" s="101">
        <v>695.10017250522651</v>
      </c>
      <c r="R171" s="101">
        <v>716.5072191324291</v>
      </c>
      <c r="S171" s="101">
        <v>709.71034235005197</v>
      </c>
      <c r="T171" s="101">
        <v>705.41299527982108</v>
      </c>
      <c r="U171" s="101">
        <v>639.9992569707365</v>
      </c>
      <c r="V171" s="101">
        <v>630.53513584345831</v>
      </c>
      <c r="W171" s="101">
        <v>961.55510280935835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772.36814237761496</v>
      </c>
      <c r="D175" s="122">
        <v>696.67668699063768</v>
      </c>
      <c r="E175" s="122">
        <v>696.32293913989429</v>
      </c>
      <c r="F175" s="122">
        <v>728.89931600461512</v>
      </c>
      <c r="G175" s="122">
        <v>679.20557939149944</v>
      </c>
      <c r="H175" s="122">
        <v>733.57833936615202</v>
      </c>
      <c r="I175" s="122">
        <v>757.82856118041366</v>
      </c>
      <c r="J175" s="122">
        <v>807.81293181169065</v>
      </c>
      <c r="K175" s="122">
        <v>820.69175633194129</v>
      </c>
      <c r="L175" s="122">
        <v>778.30301610164076</v>
      </c>
      <c r="M175" s="122">
        <v>822.56563444949722</v>
      </c>
      <c r="N175" s="122">
        <v>771.11896968995677</v>
      </c>
      <c r="O175" s="122">
        <v>663.4739444154967</v>
      </c>
      <c r="P175" s="122">
        <v>640.66657264576361</v>
      </c>
      <c r="Q175" s="122">
        <v>545.99439493643627</v>
      </c>
      <c r="R175" s="122">
        <v>553.17284981988007</v>
      </c>
      <c r="S175" s="122">
        <v>554.28680350652087</v>
      </c>
      <c r="T175" s="122">
        <v>614.10967014814753</v>
      </c>
      <c r="U175" s="122">
        <v>574.83171650652093</v>
      </c>
      <c r="V175" s="122">
        <v>469.86842794702619</v>
      </c>
      <c r="W175" s="122">
        <v>504.40788088744233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778.19205245214596</v>
      </c>
      <c r="D176" s="98">
        <v>775.83984197704751</v>
      </c>
      <c r="E176" s="98">
        <v>794.79768536255438</v>
      </c>
      <c r="F176" s="98">
        <v>768.03208943655613</v>
      </c>
      <c r="G176" s="98">
        <v>844.26256446975503</v>
      </c>
      <c r="H176" s="98">
        <v>918.09702146196776</v>
      </c>
      <c r="I176" s="98">
        <v>778.20345784844505</v>
      </c>
      <c r="J176" s="98">
        <v>838.17578046926883</v>
      </c>
      <c r="K176" s="98">
        <v>835.78889429954734</v>
      </c>
      <c r="L176" s="98">
        <v>824.7834706338565</v>
      </c>
      <c r="M176" s="98">
        <v>893.21405921887128</v>
      </c>
      <c r="N176" s="98">
        <v>902.59054564495693</v>
      </c>
      <c r="O176" s="98">
        <v>760.6829020486631</v>
      </c>
      <c r="P176" s="98">
        <v>707.09013865862653</v>
      </c>
      <c r="Q176" s="98">
        <v>578.30121364054071</v>
      </c>
      <c r="R176" s="98">
        <v>620.25706723041685</v>
      </c>
      <c r="S176" s="98">
        <v>671.07974429944522</v>
      </c>
      <c r="T176" s="98">
        <v>641.93767192351947</v>
      </c>
      <c r="U176" s="98">
        <v>734.45107562051953</v>
      </c>
      <c r="V176" s="98">
        <v>682.91814787648025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688.89209797600154</v>
      </c>
      <c r="D177" s="33">
        <v>347.03941913399393</v>
      </c>
      <c r="E177" s="33">
        <v>494.05048743929524</v>
      </c>
      <c r="F177" s="33">
        <v>690.97062790904158</v>
      </c>
      <c r="G177" s="33">
        <v>524.00274267612474</v>
      </c>
      <c r="H177" s="33">
        <v>669.10230686761417</v>
      </c>
      <c r="I177" s="33">
        <v>755.69785303212257</v>
      </c>
      <c r="J177" s="33">
        <v>799.37244180750861</v>
      </c>
      <c r="K177" s="33">
        <v>751.56275616448181</v>
      </c>
      <c r="L177" s="33">
        <v>553.53186284137337</v>
      </c>
      <c r="M177" s="33">
        <v>641.02601130794108</v>
      </c>
      <c r="N177" s="33">
        <v>656.16738233663216</v>
      </c>
      <c r="O177" s="33">
        <v>597.48079429815311</v>
      </c>
      <c r="P177" s="33">
        <v>589.95128237918561</v>
      </c>
      <c r="Q177" s="33">
        <v>440.11759304476715</v>
      </c>
      <c r="R177" s="33">
        <v>410.95430890954191</v>
      </c>
      <c r="S177" s="33">
        <v>260.68232734653037</v>
      </c>
      <c r="T177" s="33">
        <v>541.06116548779607</v>
      </c>
      <c r="U177" s="33">
        <v>478.01341671606264</v>
      </c>
      <c r="V177" s="33">
        <v>432.77880059088636</v>
      </c>
      <c r="W177" s="33">
        <v>504.40788088744233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5622.2704164749166</v>
      </c>
      <c r="D3" s="117">
        <f t="shared" si="0"/>
        <v>6227.6027544176777</v>
      </c>
      <c r="E3" s="117">
        <f t="shared" si="0"/>
        <v>7005.3641416892133</v>
      </c>
      <c r="F3" s="117">
        <f t="shared" si="0"/>
        <v>6575.8522169757507</v>
      </c>
      <c r="G3" s="117">
        <f t="shared" si="0"/>
        <v>7590.7383600330058</v>
      </c>
      <c r="H3" s="117">
        <f t="shared" si="0"/>
        <v>8504.9874631778985</v>
      </c>
      <c r="I3" s="117">
        <f t="shared" si="0"/>
        <v>7762.891197455735</v>
      </c>
      <c r="J3" s="117">
        <f t="shared" si="0"/>
        <v>7789.7635976548008</v>
      </c>
      <c r="K3" s="117">
        <f t="shared" si="0"/>
        <v>6773.7234307070321</v>
      </c>
      <c r="L3" s="117">
        <f t="shared" si="0"/>
        <v>7371.4926104074011</v>
      </c>
      <c r="M3" s="117">
        <f t="shared" si="0"/>
        <v>7214.4107479201057</v>
      </c>
      <c r="N3" s="117">
        <f t="shared" si="0"/>
        <v>8168.5481944050989</v>
      </c>
      <c r="O3" s="117">
        <f t="shared" si="0"/>
        <v>9289.5989366970007</v>
      </c>
      <c r="P3" s="117">
        <f t="shared" si="0"/>
        <v>8031.8209894644115</v>
      </c>
      <c r="Q3" s="117">
        <f t="shared" si="0"/>
        <v>0</v>
      </c>
      <c r="R3" s="117">
        <f t="shared" ref="R3:V3" si="1">R4+R7+R9+R19</f>
        <v>7385.2848638457372</v>
      </c>
      <c r="S3" s="117">
        <f t="shared" si="1"/>
        <v>8130.8158744806042</v>
      </c>
      <c r="T3" s="117">
        <f t="shared" si="1"/>
        <v>7966.5727281085856</v>
      </c>
      <c r="U3" s="117">
        <f t="shared" si="1"/>
        <v>0</v>
      </c>
      <c r="V3" s="117">
        <f t="shared" si="1"/>
        <v>0</v>
      </c>
      <c r="W3" s="117">
        <f t="shared" ref="W3" si="2">W4+W7+W9+W19</f>
        <v>6458.8945905619667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4897.078304626807</v>
      </c>
      <c r="D4" s="122">
        <f t="shared" si="3"/>
        <v>5521.2730080190086</v>
      </c>
      <c r="E4" s="122">
        <f t="shared" si="3"/>
        <v>6249.5084144335078</v>
      </c>
      <c r="F4" s="122">
        <f t="shared" si="3"/>
        <v>5727.3081947147257</v>
      </c>
      <c r="G4" s="122">
        <f t="shared" si="3"/>
        <v>6776.4466022751121</v>
      </c>
      <c r="H4" s="122">
        <f t="shared" si="3"/>
        <v>7547.9490696825633</v>
      </c>
      <c r="I4" s="122">
        <f t="shared" si="3"/>
        <v>6771.9901450321177</v>
      </c>
      <c r="J4" s="122">
        <f t="shared" si="3"/>
        <v>6759.192410145175</v>
      </c>
      <c r="K4" s="122">
        <f t="shared" si="3"/>
        <v>5855.4313988591712</v>
      </c>
      <c r="L4" s="122">
        <f t="shared" si="3"/>
        <v>6431.780346893428</v>
      </c>
      <c r="M4" s="122">
        <f t="shared" si="3"/>
        <v>6212.382268015067</v>
      </c>
      <c r="N4" s="122">
        <f t="shared" si="3"/>
        <v>7133.3212055637168</v>
      </c>
      <c r="O4" s="122">
        <f t="shared" si="3"/>
        <v>8320.1705478375316</v>
      </c>
      <c r="P4" s="122">
        <f t="shared" si="3"/>
        <v>7075.5873258513375</v>
      </c>
      <c r="Q4" s="122">
        <f t="shared" si="3"/>
        <v>0</v>
      </c>
      <c r="R4" s="122">
        <f t="shared" ref="R4:V4" si="4">SUM(R5:R6)</f>
        <v>6532.7452227505419</v>
      </c>
      <c r="S4" s="122">
        <f t="shared" si="4"/>
        <v>7230.5938525719321</v>
      </c>
      <c r="T4" s="122">
        <f t="shared" si="4"/>
        <v>7024.5608459067616</v>
      </c>
      <c r="U4" s="122">
        <f t="shared" si="4"/>
        <v>0</v>
      </c>
      <c r="V4" s="122">
        <f t="shared" si="4"/>
        <v>0</v>
      </c>
      <c r="W4" s="122">
        <f t="shared" ref="W4" si="5">SUM(W5:W6)</f>
        <v>5287.6003084535569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4853.1352012700627</v>
      </c>
      <c r="D5" s="98">
        <v>5472.7509704548893</v>
      </c>
      <c r="E5" s="98">
        <v>6195.6800046894614</v>
      </c>
      <c r="F5" s="98">
        <v>5678.7545615290201</v>
      </c>
      <c r="G5" s="98">
        <v>6719.9017953650828</v>
      </c>
      <c r="H5" s="98">
        <v>7485.6210477502109</v>
      </c>
      <c r="I5" s="98">
        <v>6717.1617248045477</v>
      </c>
      <c r="J5" s="98">
        <v>6705.0420109133456</v>
      </c>
      <c r="K5" s="98">
        <v>5809.1594866746564</v>
      </c>
      <c r="L5" s="98">
        <v>6381.947973563013</v>
      </c>
      <c r="M5" s="98">
        <v>6164.7050921678847</v>
      </c>
      <c r="N5" s="98">
        <v>7079.0790833419442</v>
      </c>
      <c r="O5" s="98">
        <v>8257.43067046961</v>
      </c>
      <c r="P5" s="98">
        <v>7023.0783343233661</v>
      </c>
      <c r="Q5" s="98">
        <v>0</v>
      </c>
      <c r="R5" s="98">
        <v>6485.8922781346109</v>
      </c>
      <c r="S5" s="98">
        <v>7179.4159628393754</v>
      </c>
      <c r="T5" s="98">
        <v>6974.933230718395</v>
      </c>
      <c r="U5" s="98">
        <v>0</v>
      </c>
      <c r="V5" s="98">
        <v>0</v>
      </c>
      <c r="W5" s="98">
        <v>5251.2795419963795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43.943103356744231</v>
      </c>
      <c r="D6" s="98">
        <v>48.522037564119522</v>
      </c>
      <c r="E6" s="98">
        <v>53.828409744046823</v>
      </c>
      <c r="F6" s="98">
        <v>48.553633185705728</v>
      </c>
      <c r="G6" s="98">
        <v>56.544806910029543</v>
      </c>
      <c r="H6" s="98">
        <v>62.328021932352726</v>
      </c>
      <c r="I6" s="98">
        <v>54.828420227569815</v>
      </c>
      <c r="J6" s="98">
        <v>54.150399231829034</v>
      </c>
      <c r="K6" s="98">
        <v>46.27191218451523</v>
      </c>
      <c r="L6" s="98">
        <v>49.832373330414782</v>
      </c>
      <c r="M6" s="98">
        <v>47.677175847182653</v>
      </c>
      <c r="N6" s="98">
        <v>54.24212222177281</v>
      </c>
      <c r="O6" s="98">
        <v>62.7398773679218</v>
      </c>
      <c r="P6" s="98">
        <v>52.508991527971176</v>
      </c>
      <c r="Q6" s="98">
        <v>0</v>
      </c>
      <c r="R6" s="98">
        <v>46.852944615930689</v>
      </c>
      <c r="S6" s="98">
        <v>51.177889732556821</v>
      </c>
      <c r="T6" s="98">
        <v>49.627615188366846</v>
      </c>
      <c r="U6" s="98">
        <v>0</v>
      </c>
      <c r="V6" s="98">
        <v>0</v>
      </c>
      <c r="W6" s="98">
        <v>36.320766457177633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0.38555404594759374</v>
      </c>
      <c r="F7" s="122">
        <f t="shared" si="6"/>
        <v>0.81124429479632698</v>
      </c>
      <c r="G7" s="122">
        <f t="shared" si="6"/>
        <v>1.5749652336863427</v>
      </c>
      <c r="H7" s="122">
        <f t="shared" si="6"/>
        <v>3.8989892759780327</v>
      </c>
      <c r="I7" s="122">
        <f t="shared" si="6"/>
        <v>3.7174754350054036</v>
      </c>
      <c r="J7" s="122">
        <f t="shared" si="6"/>
        <v>3.6397006607607709</v>
      </c>
      <c r="K7" s="122">
        <f t="shared" si="6"/>
        <v>6.0739153047811039</v>
      </c>
      <c r="L7" s="122">
        <f t="shared" si="6"/>
        <v>11.485908227904556</v>
      </c>
      <c r="M7" s="122">
        <f t="shared" si="6"/>
        <v>3.7771976334797466</v>
      </c>
      <c r="N7" s="122">
        <f t="shared" si="6"/>
        <v>10.412720045891639</v>
      </c>
      <c r="O7" s="122">
        <f t="shared" si="6"/>
        <v>3.3249451623138766</v>
      </c>
      <c r="P7" s="122">
        <f t="shared" si="6"/>
        <v>7.0236633522872731</v>
      </c>
      <c r="Q7" s="122">
        <f t="shared" si="6"/>
        <v>0</v>
      </c>
      <c r="R7" s="122">
        <f t="shared" si="6"/>
        <v>3.1661916152443839</v>
      </c>
      <c r="S7" s="122">
        <f t="shared" si="6"/>
        <v>2.5080748922431053</v>
      </c>
      <c r="T7" s="122">
        <f t="shared" si="6"/>
        <v>2.4425403354986019</v>
      </c>
      <c r="U7" s="122">
        <f t="shared" si="6"/>
        <v>0</v>
      </c>
      <c r="V7" s="122">
        <f t="shared" si="6"/>
        <v>0</v>
      </c>
      <c r="W7" s="122">
        <f t="shared" si="6"/>
        <v>1.7614955753512265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0.38555404594759374</v>
      </c>
      <c r="F8" s="98">
        <f>IF(RES_hhdet_in_tes!F8=0,0,RES_hhdet_in_tes!F8*1000*11630/RES_hhdet_in_new!F5)</f>
        <v>0.81124429479632698</v>
      </c>
      <c r="G8" s="98">
        <f>IF(RES_hhdet_in_tes!G8=0,0,RES_hhdet_in_tes!G8*1000*11630/RES_hhdet_in_new!G5)</f>
        <v>1.5749652336863427</v>
      </c>
      <c r="H8" s="98">
        <f>IF(RES_hhdet_in_tes!H8=0,0,RES_hhdet_in_tes!H8*1000*11630/RES_hhdet_in_new!H5)</f>
        <v>3.8989892759780327</v>
      </c>
      <c r="I8" s="98">
        <f>IF(RES_hhdet_in_tes!I8=0,0,RES_hhdet_in_tes!I8*1000*11630/RES_hhdet_in_new!I5)</f>
        <v>3.7174754350054036</v>
      </c>
      <c r="J8" s="98">
        <f>IF(RES_hhdet_in_tes!J8=0,0,RES_hhdet_in_tes!J8*1000*11630/RES_hhdet_in_new!J5)</f>
        <v>3.6397006607607709</v>
      </c>
      <c r="K8" s="98">
        <f>IF(RES_hhdet_in_tes!K8=0,0,RES_hhdet_in_tes!K8*1000*11630/RES_hhdet_in_new!K5)</f>
        <v>6.0739153047811039</v>
      </c>
      <c r="L8" s="98">
        <f>IF(RES_hhdet_in_tes!L8=0,0,RES_hhdet_in_tes!L8*1000*11630/RES_hhdet_in_new!L5)</f>
        <v>11.485908227904556</v>
      </c>
      <c r="M8" s="98">
        <f>IF(RES_hhdet_in_tes!M8=0,0,RES_hhdet_in_tes!M8*1000*11630/RES_hhdet_in_new!M5)</f>
        <v>3.7771976334797466</v>
      </c>
      <c r="N8" s="98">
        <f>IF(RES_hhdet_in_tes!N8=0,0,RES_hhdet_in_tes!N8*1000*11630/RES_hhdet_in_new!N5)</f>
        <v>10.412720045891639</v>
      </c>
      <c r="O8" s="98">
        <f>IF(RES_hhdet_in_tes!O8=0,0,RES_hhdet_in_tes!O8*1000*11630/RES_hhdet_in_new!O5)</f>
        <v>3.3249451623138766</v>
      </c>
      <c r="P8" s="98">
        <f>IF(RES_hhdet_in_tes!P8=0,0,RES_hhdet_in_tes!P8*1000*11630/RES_hhdet_in_new!P5)</f>
        <v>7.0236633522872731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3.1661916152443839</v>
      </c>
      <c r="S8" s="98">
        <f>IF(RES_hhdet_in_tes!S8=0,0,RES_hhdet_in_tes!S8*1000*11630/RES_hhdet_in_new!S5)</f>
        <v>2.5080748922431053</v>
      </c>
      <c r="T8" s="98">
        <f>IF(RES_hhdet_in_tes!T8=0,0,RES_hhdet_in_tes!T8*1000*11630/RES_hhdet_in_new!T5)</f>
        <v>2.4425403354986019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1.7614955753512265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273.52753601925696</v>
      </c>
      <c r="D9" s="122">
        <v>292.47219861959707</v>
      </c>
      <c r="E9" s="122">
        <v>322.82112099824127</v>
      </c>
      <c r="F9" s="122">
        <v>368.2461530839754</v>
      </c>
      <c r="G9" s="122">
        <v>372.39712687367046</v>
      </c>
      <c r="H9" s="122">
        <v>441.62003708855758</v>
      </c>
      <c r="I9" s="122">
        <v>430.32497797761295</v>
      </c>
      <c r="J9" s="122">
        <v>451.61017996903877</v>
      </c>
      <c r="K9" s="122">
        <v>413.74037056740076</v>
      </c>
      <c r="L9" s="122">
        <v>454.80067449793125</v>
      </c>
      <c r="M9" s="122">
        <v>485.47190926497427</v>
      </c>
      <c r="N9" s="122">
        <v>512.95952664724211</v>
      </c>
      <c r="O9" s="122">
        <v>509.9851569584431</v>
      </c>
      <c r="P9" s="122">
        <v>512.87823724390978</v>
      </c>
      <c r="Q9" s="122">
        <v>0</v>
      </c>
      <c r="R9" s="122">
        <v>494.94953607568658</v>
      </c>
      <c r="S9" s="122">
        <v>545.75816551150058</v>
      </c>
      <c r="T9" s="122">
        <v>534.03978612004141</v>
      </c>
      <c r="U9" s="122">
        <v>0</v>
      </c>
      <c r="V9" s="122">
        <v>0</v>
      </c>
      <c r="W9" s="122">
        <v>740.83826728611234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269.49180510136028</v>
      </c>
      <c r="D10" s="98">
        <v>297.46268766545268</v>
      </c>
      <c r="E10" s="98">
        <v>345.58283267765614</v>
      </c>
      <c r="F10" s="98">
        <v>329.5657421336536</v>
      </c>
      <c r="G10" s="98">
        <v>360.36100603494327</v>
      </c>
      <c r="H10" s="98">
        <v>424.85729208701161</v>
      </c>
      <c r="I10" s="98">
        <v>441.72640520900103</v>
      </c>
      <c r="J10" s="98">
        <v>443.97964694423655</v>
      </c>
      <c r="K10" s="98">
        <v>400.59063281198888</v>
      </c>
      <c r="L10" s="98">
        <v>495.78886094647572</v>
      </c>
      <c r="M10" s="98">
        <v>544.78049112030942</v>
      </c>
      <c r="N10" s="98">
        <v>529.32057984198968</v>
      </c>
      <c r="O10" s="98">
        <v>563.49471059517646</v>
      </c>
      <c r="P10" s="98">
        <v>512.87823724390978</v>
      </c>
      <c r="Q10" s="98">
        <v>0</v>
      </c>
      <c r="R10" s="98">
        <v>489.04247353955418</v>
      </c>
      <c r="S10" s="98">
        <v>552.64209375941982</v>
      </c>
      <c r="T10" s="98">
        <v>546.07960226498619</v>
      </c>
      <c r="U10" s="98">
        <v>0</v>
      </c>
      <c r="V10" s="98">
        <v>0</v>
      </c>
      <c r="W10" s="98">
        <v>732.19703930063042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290.27513283757281</v>
      </c>
      <c r="D11" s="98">
        <v>297.54400212714665</v>
      </c>
      <c r="E11" s="98">
        <v>324.39113928918931</v>
      </c>
      <c r="F11" s="98">
        <v>337.79606299682507</v>
      </c>
      <c r="G11" s="98">
        <v>393.96328114880004</v>
      </c>
      <c r="H11" s="98">
        <v>423.31465993382056</v>
      </c>
      <c r="I11" s="98">
        <v>385.22489053320675</v>
      </c>
      <c r="J11" s="98">
        <v>403.34153558407246</v>
      </c>
      <c r="K11" s="98">
        <v>429.60256542179667</v>
      </c>
      <c r="L11" s="98">
        <v>457.80580634376298</v>
      </c>
      <c r="M11" s="98">
        <v>495.42104086580804</v>
      </c>
      <c r="N11" s="98">
        <v>510.87876811034351</v>
      </c>
      <c r="O11" s="98">
        <v>479.05220051994172</v>
      </c>
      <c r="P11" s="98">
        <v>0</v>
      </c>
      <c r="Q11" s="98">
        <v>0</v>
      </c>
      <c r="R11" s="98">
        <v>499.81600865549689</v>
      </c>
      <c r="S11" s="98">
        <v>527.21072053808678</v>
      </c>
      <c r="T11" s="98">
        <v>520.7938451277073</v>
      </c>
      <c r="U11" s="98">
        <v>0</v>
      </c>
      <c r="V11" s="98">
        <v>0</v>
      </c>
      <c r="W11" s="98">
        <v>818.21732547393185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321.40862744156055</v>
      </c>
      <c r="D15" s="101">
        <v>242.86506120582786</v>
      </c>
      <c r="E15" s="101">
        <v>270.43916653853466</v>
      </c>
      <c r="F15" s="101">
        <v>385.47016535186327</v>
      </c>
      <c r="G15" s="101">
        <v>385.56079790455925</v>
      </c>
      <c r="H15" s="101">
        <v>463.42542042831712</v>
      </c>
      <c r="I15" s="101">
        <v>384.21320395522855</v>
      </c>
      <c r="J15" s="101">
        <v>471.01619266251629</v>
      </c>
      <c r="K15" s="101">
        <v>499.65420912696192</v>
      </c>
      <c r="L15" s="101">
        <v>397.35202815278689</v>
      </c>
      <c r="M15" s="101">
        <v>456.70484768387161</v>
      </c>
      <c r="N15" s="101">
        <v>489.51464772065765</v>
      </c>
      <c r="O15" s="101">
        <v>437.31893712919685</v>
      </c>
      <c r="P15" s="101">
        <v>0</v>
      </c>
      <c r="Q15" s="101">
        <v>0</v>
      </c>
      <c r="R15" s="101">
        <v>512.57704077003166</v>
      </c>
      <c r="S15" s="101">
        <v>517.75567332775995</v>
      </c>
      <c r="T15" s="101">
        <v>524.29219321849837</v>
      </c>
      <c r="U15" s="101">
        <v>0</v>
      </c>
      <c r="V15" s="101">
        <v>0</v>
      </c>
      <c r="W15" s="101">
        <v>746.71803558939746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451.66457582885272</v>
      </c>
      <c r="D19" s="122">
        <v>413.85754777907192</v>
      </c>
      <c r="E19" s="122">
        <v>432.64905221151702</v>
      </c>
      <c r="F19" s="122">
        <v>479.48662488225256</v>
      </c>
      <c r="G19" s="122">
        <v>440.31966565053682</v>
      </c>
      <c r="H19" s="122">
        <v>511.51936713080067</v>
      </c>
      <c r="I19" s="122">
        <v>556.85859901099866</v>
      </c>
      <c r="J19" s="122">
        <v>575.32130687982715</v>
      </c>
      <c r="K19" s="122">
        <v>498.47774597567934</v>
      </c>
      <c r="L19" s="122">
        <v>473.4256807881377</v>
      </c>
      <c r="M19" s="122">
        <v>512.77937300658516</v>
      </c>
      <c r="N19" s="122">
        <v>511.85474214824808</v>
      </c>
      <c r="O19" s="122">
        <v>456.11828673871184</v>
      </c>
      <c r="P19" s="122">
        <v>436.33176301687712</v>
      </c>
      <c r="Q19" s="122">
        <v>0</v>
      </c>
      <c r="R19" s="122">
        <v>354.42391340426485</v>
      </c>
      <c r="S19" s="122">
        <v>351.95578150492821</v>
      </c>
      <c r="T19" s="122">
        <v>405.52955574628311</v>
      </c>
      <c r="U19" s="122">
        <v>0</v>
      </c>
      <c r="V19" s="122">
        <v>0</v>
      </c>
      <c r="W19" s="122">
        <v>428.6945192469455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416.52660829780893</v>
      </c>
      <c r="D20" s="98">
        <v>448.80797186369824</v>
      </c>
      <c r="E20" s="98">
        <v>486.18962306033353</v>
      </c>
      <c r="F20" s="98">
        <v>431.92207482581318</v>
      </c>
      <c r="G20" s="98">
        <v>452.87185970847742</v>
      </c>
      <c r="H20" s="98">
        <v>532.92992521081749</v>
      </c>
      <c r="I20" s="98">
        <v>525.50312838814773</v>
      </c>
      <c r="J20" s="98">
        <v>537.20191848303716</v>
      </c>
      <c r="K20" s="98">
        <v>453.73395588847615</v>
      </c>
      <c r="L20" s="98">
        <v>500.7027018328028</v>
      </c>
      <c r="M20" s="98">
        <v>517.05724726867322</v>
      </c>
      <c r="N20" s="98">
        <v>488.57932763060955</v>
      </c>
      <c r="O20" s="98">
        <v>476.19596655492052</v>
      </c>
      <c r="P20" s="98">
        <v>421.44577862943191</v>
      </c>
      <c r="Q20" s="98">
        <v>0</v>
      </c>
      <c r="R20" s="98">
        <v>380.08621159938116</v>
      </c>
      <c r="S20" s="98">
        <v>428.20125600045191</v>
      </c>
      <c r="T20" s="98">
        <v>449.69153403556822</v>
      </c>
      <c r="U20" s="98">
        <v>0</v>
      </c>
      <c r="V20" s="98">
        <v>0</v>
      </c>
      <c r="W20" s="98">
        <v>437.80215981782942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449.09553403993579</v>
      </c>
      <c r="D21" s="98">
        <v>448.36400817856372</v>
      </c>
      <c r="E21" s="98">
        <v>459.95208561393099</v>
      </c>
      <c r="F21" s="98">
        <v>445.07245339237511</v>
      </c>
      <c r="G21" s="98">
        <v>489.90917833857566</v>
      </c>
      <c r="H21" s="98">
        <v>533.46448088595514</v>
      </c>
      <c r="I21" s="98">
        <v>452.77199251587388</v>
      </c>
      <c r="J21" s="98">
        <v>488.28667601791773</v>
      </c>
      <c r="K21" s="98">
        <v>487.49255301728908</v>
      </c>
      <c r="L21" s="98">
        <v>481.63692142053162</v>
      </c>
      <c r="M21" s="98">
        <v>521.9257591872539</v>
      </c>
      <c r="N21" s="98">
        <v>527.40465838944897</v>
      </c>
      <c r="O21" s="98">
        <v>444.48472015735149</v>
      </c>
      <c r="P21" s="98">
        <v>413.1692214472784</v>
      </c>
      <c r="Q21" s="98">
        <v>0</v>
      </c>
      <c r="R21" s="98">
        <v>363.87140874857158</v>
      </c>
      <c r="S21" s="98">
        <v>396.23536855390705</v>
      </c>
      <c r="T21" s="98">
        <v>381.87332058716419</v>
      </c>
      <c r="U21" s="98">
        <v>0</v>
      </c>
      <c r="V21" s="98">
        <v>0</v>
      </c>
      <c r="W21" s="98">
        <v>379.52937725414876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512.03403743259412</v>
      </c>
      <c r="D22" s="33">
        <v>258.46626537962135</v>
      </c>
      <c r="E22" s="33">
        <v>368.72654187826794</v>
      </c>
      <c r="F22" s="33">
        <v>516.77699248450563</v>
      </c>
      <c r="G22" s="33">
        <v>392.74929685693371</v>
      </c>
      <c r="H22" s="33">
        <v>502.61696520741901</v>
      </c>
      <c r="I22" s="33">
        <v>568.9656978827079</v>
      </c>
      <c r="J22" s="33">
        <v>603.30369406305522</v>
      </c>
      <c r="K22" s="33">
        <v>568.69275074493362</v>
      </c>
      <c r="L22" s="33">
        <v>420.01281236092956</v>
      </c>
      <c r="M22" s="33">
        <v>488.23959624579828</v>
      </c>
      <c r="N22" s="33">
        <v>502.26498752133853</v>
      </c>
      <c r="O22" s="33">
        <v>460.42244344598407</v>
      </c>
      <c r="P22" s="33">
        <v>458.59033302656536</v>
      </c>
      <c r="Q22" s="33">
        <v>0</v>
      </c>
      <c r="R22" s="33">
        <v>327.86294437130238</v>
      </c>
      <c r="S22" s="33">
        <v>211.8135702956445</v>
      </c>
      <c r="T22" s="33">
        <v>448.1980510507031</v>
      </c>
      <c r="U22" s="33">
        <v>0</v>
      </c>
      <c r="V22" s="33">
        <v>0</v>
      </c>
      <c r="W22" s="33">
        <v>436.55822023089831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6053.2484240486456</v>
      </c>
      <c r="D24" s="117">
        <f t="shared" si="7"/>
        <v>6149.7490082801132</v>
      </c>
      <c r="E24" s="117">
        <f t="shared" si="7"/>
        <v>6626.2999764349124</v>
      </c>
      <c r="F24" s="117">
        <f t="shared" si="7"/>
        <v>6848.0286408409111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6390.472174503444</v>
      </c>
      <c r="K24" s="117">
        <f t="shared" si="7"/>
        <v>6440.1071473796292</v>
      </c>
      <c r="L24" s="117">
        <f t="shared" si="7"/>
        <v>6645.4811973364822</v>
      </c>
      <c r="M24" s="117">
        <f t="shared" si="7"/>
        <v>7268.4396160163578</v>
      </c>
      <c r="N24" s="117">
        <f t="shared" si="7"/>
        <v>8746.2087040644456</v>
      </c>
      <c r="O24" s="117">
        <f t="shared" si="7"/>
        <v>8913.5570243583261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5280.4279857319561</v>
      </c>
      <c r="D25" s="122">
        <f t="shared" si="10"/>
        <v>5492.5094124602892</v>
      </c>
      <c r="E25" s="122">
        <f t="shared" si="10"/>
        <v>5924.6949217969777</v>
      </c>
      <c r="F25" s="122">
        <f t="shared" si="10"/>
        <v>5974.4632986413944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5337.4152847815567</v>
      </c>
      <c r="K25" s="122">
        <f t="shared" si="10"/>
        <v>5434.9374677790793</v>
      </c>
      <c r="L25" s="122">
        <f t="shared" si="10"/>
        <v>5764.9807139438808</v>
      </c>
      <c r="M25" s="122">
        <f t="shared" si="10"/>
        <v>6295.1990264438255</v>
      </c>
      <c r="N25" s="122">
        <f t="shared" si="10"/>
        <v>7732.7974898871626</v>
      </c>
      <c r="O25" s="122">
        <f t="shared" si="10"/>
        <v>8020.0331195910239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5163.5436809229332</v>
      </c>
      <c r="D26" s="98">
        <v>5373.4063211763259</v>
      </c>
      <c r="E26" s="98">
        <v>5798.7453724049201</v>
      </c>
      <c r="F26" s="98">
        <v>5849.4309859400837</v>
      </c>
      <c r="G26" s="98">
        <v>0</v>
      </c>
      <c r="H26" s="98">
        <v>0</v>
      </c>
      <c r="I26" s="98">
        <v>0</v>
      </c>
      <c r="J26" s="98">
        <v>5231.7846171246183</v>
      </c>
      <c r="K26" s="98">
        <v>5328.8227961826915</v>
      </c>
      <c r="L26" s="98">
        <v>5654.5982522308004</v>
      </c>
      <c r="M26" s="98">
        <v>6175.7917296279829</v>
      </c>
      <c r="N26" s="98">
        <v>7587.4538670918901</v>
      </c>
      <c r="O26" s="98">
        <v>7870.5325465624519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116.88430480902318</v>
      </c>
      <c r="D27" s="98">
        <v>119.10309128396327</v>
      </c>
      <c r="E27" s="98">
        <v>125.94954939205751</v>
      </c>
      <c r="F27" s="98">
        <v>125.03231270131043</v>
      </c>
      <c r="G27" s="98">
        <v>0</v>
      </c>
      <c r="H27" s="98">
        <v>0</v>
      </c>
      <c r="I27" s="98">
        <v>0</v>
      </c>
      <c r="J27" s="98">
        <v>105.63066765693875</v>
      </c>
      <c r="K27" s="98">
        <v>106.11467159638765</v>
      </c>
      <c r="L27" s="98">
        <v>110.38246171308043</v>
      </c>
      <c r="M27" s="98">
        <v>119.4072968158422</v>
      </c>
      <c r="N27" s="98">
        <v>145.34362279527218</v>
      </c>
      <c r="O27" s="98">
        <v>149.50057302857223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3.4443624282335681</v>
      </c>
      <c r="K28" s="122">
        <f t="shared" si="13"/>
        <v>5.662931007092924</v>
      </c>
      <c r="L28" s="122">
        <f t="shared" si="13"/>
        <v>11.355506195276913</v>
      </c>
      <c r="M28" s="122">
        <f t="shared" si="13"/>
        <v>3.3991228703541894</v>
      </c>
      <c r="N28" s="122">
        <f t="shared" si="13"/>
        <v>9.6946014220370422</v>
      </c>
      <c r="O28" s="122">
        <f t="shared" si="13"/>
        <v>2.2877173711547378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3.4443624282335681</v>
      </c>
      <c r="K29" s="98">
        <f>IF(RES_hhdet_in_tes!K29=0,0,RES_hhdet_in_tes!K29*1000*11630/RES_hhdet_in_new!K26)</f>
        <v>5.662931007092924</v>
      </c>
      <c r="L29" s="98">
        <f>IF(RES_hhdet_in_tes!L29=0,0,RES_hhdet_in_tes!L29*1000*11630/RES_hhdet_in_new!L26)</f>
        <v>11.355506195276913</v>
      </c>
      <c r="M29" s="98">
        <f>IF(RES_hhdet_in_tes!M29=0,0,RES_hhdet_in_tes!M29*1000*11630/RES_hhdet_in_new!M26)</f>
        <v>3.3991228703541894</v>
      </c>
      <c r="N29" s="98">
        <f>IF(RES_hhdet_in_tes!N29=0,0,RES_hhdet_in_tes!N29*1000*11630/RES_hhdet_in_new!N26)</f>
        <v>9.6946014220370422</v>
      </c>
      <c r="O29" s="98">
        <f>IF(RES_hhdet_in_tes!O29=0,0,RES_hhdet_in_tes!O29*1000*11630/RES_hhdet_in_new!O26)</f>
        <v>2.2877173711547378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320.14303823001643</v>
      </c>
      <c r="D30" s="122">
        <v>244.32316629706301</v>
      </c>
      <c r="E30" s="122">
        <v>271.47670447604725</v>
      </c>
      <c r="F30" s="122">
        <v>385.47016535186333</v>
      </c>
      <c r="G30" s="122">
        <v>0</v>
      </c>
      <c r="H30" s="122">
        <v>0</v>
      </c>
      <c r="I30" s="122">
        <v>0</v>
      </c>
      <c r="J30" s="122">
        <v>471.01619266251623</v>
      </c>
      <c r="K30" s="122">
        <v>497.5786048690311</v>
      </c>
      <c r="L30" s="122">
        <v>398.09379230236948</v>
      </c>
      <c r="M30" s="122">
        <v>457.28704607758493</v>
      </c>
      <c r="N30" s="122">
        <v>489.66198648196598</v>
      </c>
      <c r="O30" s="122">
        <v>437.3189371291968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290.27513283757287</v>
      </c>
      <c r="D31" s="98">
        <v>297.5440021271466</v>
      </c>
      <c r="E31" s="98">
        <v>324.39113928918925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429.60256542179667</v>
      </c>
      <c r="L31" s="98">
        <v>457.80580634376287</v>
      </c>
      <c r="M31" s="98">
        <v>495.42104086580798</v>
      </c>
      <c r="N31" s="98">
        <v>510.87876811034351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321.40862744156061</v>
      </c>
      <c r="D35" s="101">
        <v>242.86506120582786</v>
      </c>
      <c r="E35" s="101">
        <v>270.43916653853466</v>
      </c>
      <c r="F35" s="101">
        <v>385.47016535186333</v>
      </c>
      <c r="G35" s="101">
        <v>0</v>
      </c>
      <c r="H35" s="101">
        <v>0</v>
      </c>
      <c r="I35" s="101">
        <v>0</v>
      </c>
      <c r="J35" s="101">
        <v>471.01619266251623</v>
      </c>
      <c r="K35" s="101">
        <v>499.65420912696197</v>
      </c>
      <c r="L35" s="101">
        <v>397.35202815278694</v>
      </c>
      <c r="M35" s="101">
        <v>456.70484768387161</v>
      </c>
      <c r="N35" s="101">
        <v>489.51464772065771</v>
      </c>
      <c r="O35" s="101">
        <v>437.3189371291968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452.67740008667249</v>
      </c>
      <c r="D39" s="122">
        <v>412.91642952276118</v>
      </c>
      <c r="E39" s="122">
        <v>430.12835016188728</v>
      </c>
      <c r="F39" s="122">
        <v>488.09517684765331</v>
      </c>
      <c r="G39" s="122">
        <v>0</v>
      </c>
      <c r="H39" s="122">
        <v>0</v>
      </c>
      <c r="I39" s="122">
        <v>0</v>
      </c>
      <c r="J39" s="122">
        <v>578.59633463113687</v>
      </c>
      <c r="K39" s="122">
        <v>501.92814372442587</v>
      </c>
      <c r="L39" s="122">
        <v>471.05118489495578</v>
      </c>
      <c r="M39" s="122">
        <v>512.55442062459326</v>
      </c>
      <c r="N39" s="122">
        <v>514.05462627328006</v>
      </c>
      <c r="O39" s="122">
        <v>453.91725026695036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449.09553403993584</v>
      </c>
      <c r="D40" s="98">
        <v>448.36400817856367</v>
      </c>
      <c r="E40" s="98">
        <v>459.95208561393093</v>
      </c>
      <c r="F40" s="98">
        <v>445.07245339237511</v>
      </c>
      <c r="G40" s="98">
        <v>0</v>
      </c>
      <c r="H40" s="98">
        <v>0</v>
      </c>
      <c r="I40" s="98">
        <v>0</v>
      </c>
      <c r="J40" s="98">
        <v>488.28667601791773</v>
      </c>
      <c r="K40" s="98">
        <v>487.49255301728914</v>
      </c>
      <c r="L40" s="98">
        <v>481.63692142053156</v>
      </c>
      <c r="M40" s="98">
        <v>521.9257591872539</v>
      </c>
      <c r="N40" s="98">
        <v>527.40465838944908</v>
      </c>
      <c r="O40" s="98">
        <v>444.48472015735143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512.03403743259423</v>
      </c>
      <c r="D41" s="33">
        <v>258.46626537962135</v>
      </c>
      <c r="E41" s="33">
        <v>368.72654187826805</v>
      </c>
      <c r="F41" s="33">
        <v>516.77699248450563</v>
      </c>
      <c r="G41" s="33">
        <v>0</v>
      </c>
      <c r="H41" s="33">
        <v>0</v>
      </c>
      <c r="I41" s="33">
        <v>0</v>
      </c>
      <c r="J41" s="33">
        <v>603.30369406305522</v>
      </c>
      <c r="K41" s="33">
        <v>568.69275074493351</v>
      </c>
      <c r="L41" s="33">
        <v>420.01281236092956</v>
      </c>
      <c r="M41" s="33">
        <v>488.23959624579823</v>
      </c>
      <c r="N41" s="33">
        <v>502.26498752133864</v>
      </c>
      <c r="O41" s="33">
        <v>460.42244344598402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10935.439379400328</v>
      </c>
      <c r="H43" s="117">
        <f t="shared" si="14"/>
        <v>7753.8592804736145</v>
      </c>
      <c r="I43" s="117">
        <f t="shared" si="14"/>
        <v>5406.162283583586</v>
      </c>
      <c r="J43" s="117">
        <f t="shared" si="14"/>
        <v>6509.6169181937294</v>
      </c>
      <c r="K43" s="117">
        <f t="shared" si="14"/>
        <v>5929.7927452458271</v>
      </c>
      <c r="L43" s="117">
        <f t="shared" si="14"/>
        <v>7690.7630208650953</v>
      </c>
      <c r="M43" s="117">
        <f t="shared" si="14"/>
        <v>6852.1452293328994</v>
      </c>
      <c r="N43" s="117">
        <f t="shared" si="14"/>
        <v>10023.442158392534</v>
      </c>
      <c r="O43" s="117">
        <f t="shared" si="14"/>
        <v>8457.8189658665651</v>
      </c>
      <c r="P43" s="117">
        <f t="shared" si="14"/>
        <v>8175.1444496571339</v>
      </c>
      <c r="Q43" s="117">
        <f t="shared" si="14"/>
        <v>6107.0547999388464</v>
      </c>
      <c r="R43" s="117">
        <f t="shared" ref="R43:V43" si="15">R44+R47+R49+R58</f>
        <v>7552.0335917034472</v>
      </c>
      <c r="S43" s="117">
        <f t="shared" si="15"/>
        <v>8208.5457000009501</v>
      </c>
      <c r="T43" s="117">
        <f t="shared" si="15"/>
        <v>7764.2082937233654</v>
      </c>
      <c r="U43" s="117">
        <f t="shared" si="15"/>
        <v>6625.2231993536634</v>
      </c>
      <c r="V43" s="117">
        <f t="shared" si="15"/>
        <v>5777.7348005184022</v>
      </c>
      <c r="W43" s="117">
        <f t="shared" ref="W43" si="16">W44+W47+W49+W58</f>
        <v>6418.9680973102159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9939.7686248938971</v>
      </c>
      <c r="H44" s="122">
        <f t="shared" si="17"/>
        <v>6815.4258509466063</v>
      </c>
      <c r="I44" s="122">
        <f t="shared" si="17"/>
        <v>4545.3875092443759</v>
      </c>
      <c r="J44" s="122">
        <f t="shared" si="17"/>
        <v>5540.7708936365971</v>
      </c>
      <c r="K44" s="122">
        <f t="shared" si="17"/>
        <v>5058.0563306919967</v>
      </c>
      <c r="L44" s="122">
        <f t="shared" si="17"/>
        <v>6734.0532136342699</v>
      </c>
      <c r="M44" s="122">
        <f t="shared" si="17"/>
        <v>5876.3620465093873</v>
      </c>
      <c r="N44" s="122">
        <f t="shared" si="17"/>
        <v>8904.9885423371616</v>
      </c>
      <c r="O44" s="122">
        <f t="shared" si="17"/>
        <v>7549.3528023264798</v>
      </c>
      <c r="P44" s="122">
        <f t="shared" si="17"/>
        <v>7223.3741695508234</v>
      </c>
      <c r="Q44" s="122">
        <f t="shared" si="17"/>
        <v>5367.5132113718673</v>
      </c>
      <c r="R44" s="122">
        <f t="shared" ref="R44:V44" si="18">SUM(R45:R46)</f>
        <v>6693.2054251905511</v>
      </c>
      <c r="S44" s="122">
        <f t="shared" si="18"/>
        <v>7312.8001543816281</v>
      </c>
      <c r="T44" s="122">
        <f t="shared" si="18"/>
        <v>6814.8244039263363</v>
      </c>
      <c r="U44" s="122">
        <f t="shared" si="18"/>
        <v>5715.6779408133189</v>
      </c>
      <c r="V44" s="122">
        <f t="shared" si="18"/>
        <v>4920.3805193291655</v>
      </c>
      <c r="W44" s="122">
        <f t="shared" ref="W44" si="19">SUM(W45:W46)</f>
        <v>5243.270354494317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9734.9804426534865</v>
      </c>
      <c r="H45" s="98">
        <v>6676.4494438090051</v>
      </c>
      <c r="I45" s="98">
        <v>4454.4887811805265</v>
      </c>
      <c r="J45" s="98">
        <v>5431.1156958299453</v>
      </c>
      <c r="K45" s="98">
        <v>4959.3000911530089</v>
      </c>
      <c r="L45" s="98">
        <v>6605.1158575681957</v>
      </c>
      <c r="M45" s="98">
        <v>5764.8992469795558</v>
      </c>
      <c r="N45" s="98">
        <v>8737.6127255792144</v>
      </c>
      <c r="O45" s="98">
        <v>7408.6261303647789</v>
      </c>
      <c r="P45" s="98">
        <v>7090.8352072540938</v>
      </c>
      <c r="Q45" s="98">
        <v>5270.679620449594</v>
      </c>
      <c r="R45" s="98">
        <v>6574.4733288398693</v>
      </c>
      <c r="S45" s="98">
        <v>7184.7601903101167</v>
      </c>
      <c r="T45" s="98">
        <v>6695.7219335038308</v>
      </c>
      <c r="U45" s="98">
        <v>5616.0162278389625</v>
      </c>
      <c r="V45" s="98">
        <v>4835.7557534072757</v>
      </c>
      <c r="W45" s="98">
        <v>5154.1479779872752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204.78818224041078</v>
      </c>
      <c r="H46" s="98">
        <v>138.97640713760111</v>
      </c>
      <c r="I46" s="98">
        <v>90.898728063848935</v>
      </c>
      <c r="J46" s="98">
        <v>109.65519780665151</v>
      </c>
      <c r="K46" s="98">
        <v>98.756239538987828</v>
      </c>
      <c r="L46" s="98">
        <v>128.93735606607387</v>
      </c>
      <c r="M46" s="98">
        <v>111.46279952983113</v>
      </c>
      <c r="N46" s="98">
        <v>167.37581675794792</v>
      </c>
      <c r="O46" s="98">
        <v>140.72667196170133</v>
      </c>
      <c r="P46" s="98">
        <v>132.53896229672952</v>
      </c>
      <c r="Q46" s="98">
        <v>96.833590922273231</v>
      </c>
      <c r="R46" s="98">
        <v>118.73209635068153</v>
      </c>
      <c r="S46" s="98">
        <v>128.03996407151129</v>
      </c>
      <c r="T46" s="98">
        <v>119.10247042250569</v>
      </c>
      <c r="U46" s="98">
        <v>99.661712974356178</v>
      </c>
      <c r="V46" s="98">
        <v>84.624765921889733</v>
      </c>
      <c r="W46" s="98">
        <v>89.122376507041466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1.5284439177708409</v>
      </c>
      <c r="H47" s="122">
        <f t="shared" si="20"/>
        <v>4.4006871792311193</v>
      </c>
      <c r="I47" s="122">
        <f t="shared" si="20"/>
        <v>3.9468002183336601</v>
      </c>
      <c r="J47" s="122">
        <f t="shared" si="20"/>
        <v>3.7989291487870234</v>
      </c>
      <c r="K47" s="122">
        <f t="shared" si="20"/>
        <v>5.9522778468713939</v>
      </c>
      <c r="L47" s="122">
        <f t="shared" si="20"/>
        <v>11.49656838403812</v>
      </c>
      <c r="M47" s="122">
        <f t="shared" si="20"/>
        <v>3.9180556285615955</v>
      </c>
      <c r="N47" s="122">
        <f t="shared" si="20"/>
        <v>10.070809835429523</v>
      </c>
      <c r="O47" s="122">
        <f t="shared" si="20"/>
        <v>3.0923627913539899</v>
      </c>
      <c r="P47" s="122">
        <f t="shared" si="20"/>
        <v>6.7077200181013374</v>
      </c>
      <c r="Q47" s="122">
        <f t="shared" si="20"/>
        <v>2.9987578422187355</v>
      </c>
      <c r="R47" s="122">
        <f t="shared" si="20"/>
        <v>3.1054331407514204</v>
      </c>
      <c r="S47" s="122">
        <f t="shared" si="20"/>
        <v>2.5174429139119248</v>
      </c>
      <c r="T47" s="122">
        <f t="shared" si="20"/>
        <v>2.5308781414840849</v>
      </c>
      <c r="U47" s="122">
        <f t="shared" si="20"/>
        <v>1.3622123889959283</v>
      </c>
      <c r="V47" s="122">
        <f t="shared" si="20"/>
        <v>1.4688388155916476</v>
      </c>
      <c r="W47" s="122">
        <f t="shared" si="20"/>
        <v>1.5054689373932542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1.5284439177708409</v>
      </c>
      <c r="H48" s="98">
        <f>IF(RES_hhdet_in_tes!H48=0,0,RES_hhdet_in_tes!H48*1000*11630/RES_hhdet_in_new!H45)</f>
        <v>4.4006871792311193</v>
      </c>
      <c r="I48" s="98">
        <f>IF(RES_hhdet_in_tes!I48=0,0,RES_hhdet_in_tes!I48*1000*11630/RES_hhdet_in_new!I45)</f>
        <v>3.9468002183336601</v>
      </c>
      <c r="J48" s="98">
        <f>IF(RES_hhdet_in_tes!J48=0,0,RES_hhdet_in_tes!J48*1000*11630/RES_hhdet_in_new!J45)</f>
        <v>3.7989291487870234</v>
      </c>
      <c r="K48" s="98">
        <f>IF(RES_hhdet_in_tes!K48=0,0,RES_hhdet_in_tes!K48*1000*11630/RES_hhdet_in_new!K45)</f>
        <v>5.9522778468713939</v>
      </c>
      <c r="L48" s="98">
        <f>IF(RES_hhdet_in_tes!L48=0,0,RES_hhdet_in_tes!L48*1000*11630/RES_hhdet_in_new!L45)</f>
        <v>11.49656838403812</v>
      </c>
      <c r="M48" s="98">
        <f>IF(RES_hhdet_in_tes!M48=0,0,RES_hhdet_in_tes!M48*1000*11630/RES_hhdet_in_new!M45)</f>
        <v>3.9180556285615955</v>
      </c>
      <c r="N48" s="98">
        <f>IF(RES_hhdet_in_tes!N48=0,0,RES_hhdet_in_tes!N48*1000*11630/RES_hhdet_in_new!N45)</f>
        <v>10.070809835429523</v>
      </c>
      <c r="O48" s="98">
        <f>IF(RES_hhdet_in_tes!O48=0,0,RES_hhdet_in_tes!O48*1000*11630/RES_hhdet_in_new!O45)</f>
        <v>3.0923627913539899</v>
      </c>
      <c r="P48" s="98">
        <f>IF(RES_hhdet_in_tes!P48=0,0,RES_hhdet_in_tes!P48*1000*11630/RES_hhdet_in_new!P45)</f>
        <v>6.7077200181013374</v>
      </c>
      <c r="Q48" s="98">
        <f>IF(RES_hhdet_in_tes!Q48=0,0,RES_hhdet_in_tes!Q48*1000*11630/RES_hhdet_in_new!Q45)</f>
        <v>2.9987578422187355</v>
      </c>
      <c r="R48" s="98">
        <f>IF(RES_hhdet_in_tes!R48=0,0,RES_hhdet_in_tes!R48*1000*11630/RES_hhdet_in_new!R45)</f>
        <v>3.1054331407514204</v>
      </c>
      <c r="S48" s="98">
        <f>IF(RES_hhdet_in_tes!S48=0,0,RES_hhdet_in_tes!S48*1000*11630/RES_hhdet_in_new!S45)</f>
        <v>2.5174429139119248</v>
      </c>
      <c r="T48" s="98">
        <f>IF(RES_hhdet_in_tes!T48=0,0,RES_hhdet_in_tes!T48*1000*11630/RES_hhdet_in_new!T45)</f>
        <v>2.5308781414840849</v>
      </c>
      <c r="U48" s="98">
        <f>IF(RES_hhdet_in_tes!U48=0,0,RES_hhdet_in_tes!U48*1000*11630/RES_hhdet_in_new!U45)</f>
        <v>1.3622123889959283</v>
      </c>
      <c r="V48" s="98">
        <f>IF(RES_hhdet_in_tes!V48=0,0,RES_hhdet_in_tes!V48*1000*11630/RES_hhdet_in_new!V45)</f>
        <v>1.4688388155916476</v>
      </c>
      <c r="W48" s="98">
        <f>IF(RES_hhdet_in_tes!W48=0,0,RES_hhdet_in_tes!W48*1000*11630/RES_hhdet_in_new!W45)</f>
        <v>1.5054689373932542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554.27255618912773</v>
      </c>
      <c r="H49" s="122">
        <v>423.455127932994</v>
      </c>
      <c r="I49" s="122">
        <v>298.92834341596199</v>
      </c>
      <c r="J49" s="122">
        <v>386.83289792866532</v>
      </c>
      <c r="K49" s="122">
        <v>363.86916414193706</v>
      </c>
      <c r="L49" s="122">
        <v>474.1404504079016</v>
      </c>
      <c r="M49" s="122">
        <v>459.43886595718652</v>
      </c>
      <c r="N49" s="122">
        <v>594.41098689136288</v>
      </c>
      <c r="O49" s="122">
        <v>451.38140428471246</v>
      </c>
      <c r="P49" s="122">
        <v>506.11803656825566</v>
      </c>
      <c r="Q49" s="122">
        <v>396.75415866045495</v>
      </c>
      <c r="R49" s="122">
        <v>503.35253563362693</v>
      </c>
      <c r="S49" s="122">
        <v>549.68467651100684</v>
      </c>
      <c r="T49" s="122">
        <v>546.56948107533663</v>
      </c>
      <c r="U49" s="122">
        <v>490.94513952514882</v>
      </c>
      <c r="V49" s="122">
        <v>479.22264104236439</v>
      </c>
      <c r="W49" s="122">
        <v>746.81201049531069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560.27119648369012</v>
      </c>
      <c r="H50" s="98">
        <v>421.77570387856872</v>
      </c>
      <c r="I50" s="98">
        <v>295.40417562508316</v>
      </c>
      <c r="J50" s="98">
        <v>383.61979507622823</v>
      </c>
      <c r="K50" s="98">
        <v>358.72579122583767</v>
      </c>
      <c r="L50" s="98">
        <v>477.11290546293822</v>
      </c>
      <c r="M50" s="98">
        <v>459.5527833852413</v>
      </c>
      <c r="N50" s="98">
        <v>600.71804525922175</v>
      </c>
      <c r="O50" s="98">
        <v>451.98841725545418</v>
      </c>
      <c r="P50" s="98">
        <v>506.76056183523838</v>
      </c>
      <c r="Q50" s="98">
        <v>390.79027833330508</v>
      </c>
      <c r="R50" s="98">
        <v>502.89745041546433</v>
      </c>
      <c r="S50" s="98">
        <v>551.29194482226421</v>
      </c>
      <c r="T50" s="98">
        <v>547.73527634852996</v>
      </c>
      <c r="U50" s="98">
        <v>491.30660180051217</v>
      </c>
      <c r="V50" s="98">
        <v>479.04846901408757</v>
      </c>
      <c r="W50" s="98">
        <v>746.81591489684581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385.56079790455925</v>
      </c>
      <c r="H54" s="101">
        <v>463.42542042831712</v>
      </c>
      <c r="I54" s="101">
        <v>384.21320395522849</v>
      </c>
      <c r="J54" s="101">
        <v>471.01619266251623</v>
      </c>
      <c r="K54" s="101">
        <v>499.65420912696186</v>
      </c>
      <c r="L54" s="101">
        <v>397.352028152787</v>
      </c>
      <c r="M54" s="101">
        <v>456.70484768387161</v>
      </c>
      <c r="N54" s="101">
        <v>489.51464772065771</v>
      </c>
      <c r="O54" s="101">
        <v>437.31893712919685</v>
      </c>
      <c r="P54" s="101">
        <v>496.14971599763862</v>
      </c>
      <c r="Q54" s="101">
        <v>487.33059112904391</v>
      </c>
      <c r="R54" s="101">
        <v>512.57704077003177</v>
      </c>
      <c r="S54" s="101">
        <v>517.75567332775984</v>
      </c>
      <c r="T54" s="101">
        <v>524.29219321849826</v>
      </c>
      <c r="U54" s="101">
        <v>483.91670639308126</v>
      </c>
      <c r="V54" s="101">
        <v>483.97651287297572</v>
      </c>
      <c r="W54" s="101">
        <v>746.71803558939757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439.86975439953272</v>
      </c>
      <c r="H58" s="122">
        <v>510.57761441478317</v>
      </c>
      <c r="I58" s="122">
        <v>557.89963070491422</v>
      </c>
      <c r="J58" s="122">
        <v>578.21419747967968</v>
      </c>
      <c r="K58" s="122">
        <v>501.91497256502151</v>
      </c>
      <c r="L58" s="122">
        <v>471.07278843888554</v>
      </c>
      <c r="M58" s="122">
        <v>512.42626123776336</v>
      </c>
      <c r="N58" s="122">
        <v>513.97181932857814</v>
      </c>
      <c r="O58" s="122">
        <v>453.99239646401861</v>
      </c>
      <c r="P58" s="122">
        <v>438.94452351995335</v>
      </c>
      <c r="Q58" s="122">
        <v>339.78867206430584</v>
      </c>
      <c r="R58" s="122">
        <v>352.37019773851836</v>
      </c>
      <c r="S58" s="122">
        <v>343.54342619440342</v>
      </c>
      <c r="T58" s="122">
        <v>400.28353058020809</v>
      </c>
      <c r="U58" s="122">
        <v>417.23790662619905</v>
      </c>
      <c r="V58" s="122">
        <v>376.66280133128026</v>
      </c>
      <c r="W58" s="122">
        <v>427.38026338319588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489.90917833857566</v>
      </c>
      <c r="H59" s="98">
        <v>533.46448088595514</v>
      </c>
      <c r="I59" s="98">
        <v>452.77199251587393</v>
      </c>
      <c r="J59" s="98">
        <v>488.28667601791773</v>
      </c>
      <c r="K59" s="98">
        <v>487.49255301728903</v>
      </c>
      <c r="L59" s="98">
        <v>481.63692142053162</v>
      </c>
      <c r="M59" s="98">
        <v>521.9257591872539</v>
      </c>
      <c r="N59" s="98">
        <v>527.40465838944897</v>
      </c>
      <c r="O59" s="98">
        <v>444.48472015735143</v>
      </c>
      <c r="P59" s="98">
        <v>413.16922144727846</v>
      </c>
      <c r="Q59" s="98">
        <v>337.91485574264743</v>
      </c>
      <c r="R59" s="98">
        <v>363.87140874857153</v>
      </c>
      <c r="S59" s="98">
        <v>396.23536855390699</v>
      </c>
      <c r="T59" s="98">
        <v>381.8733205871643</v>
      </c>
      <c r="U59" s="98">
        <v>440.27826438573732</v>
      </c>
      <c r="V59" s="98">
        <v>412.30428922895697</v>
      </c>
      <c r="W59" s="98">
        <v>379.52937725414876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392.74929685693388</v>
      </c>
      <c r="H60" s="33">
        <v>502.61696520741901</v>
      </c>
      <c r="I60" s="33">
        <v>568.96569788270779</v>
      </c>
      <c r="J60" s="33">
        <v>603.30369406305522</v>
      </c>
      <c r="K60" s="33">
        <v>568.69275074493351</v>
      </c>
      <c r="L60" s="33">
        <v>420.0128123609295</v>
      </c>
      <c r="M60" s="33">
        <v>488.23959624579823</v>
      </c>
      <c r="N60" s="33">
        <v>502.26498752133864</v>
      </c>
      <c r="O60" s="33">
        <v>460.42244344598413</v>
      </c>
      <c r="P60" s="33">
        <v>458.5903330265653</v>
      </c>
      <c r="Q60" s="33">
        <v>345.93664792958174</v>
      </c>
      <c r="R60" s="33">
        <v>327.86294437130238</v>
      </c>
      <c r="S60" s="33">
        <v>211.81357029564444</v>
      </c>
      <c r="T60" s="33">
        <v>448.19805105070304</v>
      </c>
      <c r="U60" s="33">
        <v>403.19873819546001</v>
      </c>
      <c r="V60" s="33">
        <v>370.49073879290216</v>
      </c>
      <c r="W60" s="33">
        <v>436.55822023089837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6015.4100775733696</v>
      </c>
      <c r="D62" s="117">
        <f t="shared" si="21"/>
        <v>5961.2142937266681</v>
      </c>
      <c r="E62" s="117">
        <f t="shared" si="21"/>
        <v>6477.1079691229997</v>
      </c>
      <c r="F62" s="117">
        <f t="shared" si="21"/>
        <v>7073.0274352785027</v>
      </c>
      <c r="G62" s="117">
        <f t="shared" si="21"/>
        <v>8119.6823679311892</v>
      </c>
      <c r="H62" s="117">
        <f t="shared" si="21"/>
        <v>8078.4824907645707</v>
      </c>
      <c r="I62" s="117">
        <f t="shared" si="21"/>
        <v>7663.7753405927724</v>
      </c>
      <c r="J62" s="117">
        <f t="shared" si="21"/>
        <v>7661.1787602156228</v>
      </c>
      <c r="K62" s="117">
        <f t="shared" si="21"/>
        <v>7408.3449681840802</v>
      </c>
      <c r="L62" s="117">
        <f t="shared" si="21"/>
        <v>7410.1367809221993</v>
      </c>
      <c r="M62" s="117">
        <f t="shared" si="21"/>
        <v>7023.0210152244108</v>
      </c>
      <c r="N62" s="117">
        <f t="shared" si="21"/>
        <v>8053.3855201370643</v>
      </c>
      <c r="O62" s="117">
        <f t="shared" si="21"/>
        <v>8360.6034031018517</v>
      </c>
      <c r="P62" s="117">
        <f t="shared" si="21"/>
        <v>7571.5635886530799</v>
      </c>
      <c r="Q62" s="117">
        <f t="shared" si="21"/>
        <v>7220.5519412213807</v>
      </c>
      <c r="R62" s="117">
        <f t="shared" ref="R62:V62" si="22">R63+R66+R68+R77</f>
        <v>7833.9591778079848</v>
      </c>
      <c r="S62" s="117">
        <f t="shared" si="22"/>
        <v>7760.8180658017736</v>
      </c>
      <c r="T62" s="117">
        <f t="shared" si="22"/>
        <v>7295.0918597365635</v>
      </c>
      <c r="U62" s="117">
        <f t="shared" si="22"/>
        <v>6383.5763231408691</v>
      </c>
      <c r="V62" s="117">
        <f t="shared" si="22"/>
        <v>5727.1777553355723</v>
      </c>
      <c r="W62" s="117">
        <f t="shared" ref="W62" si="23">W63+W66+W68+W77</f>
        <v>6671.1631768719262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5260.7743847867796</v>
      </c>
      <c r="D63" s="122">
        <f t="shared" si="24"/>
        <v>5275.5566216412635</v>
      </c>
      <c r="E63" s="122">
        <f t="shared" si="24"/>
        <v>5734.3701617433871</v>
      </c>
      <c r="F63" s="122">
        <f t="shared" si="24"/>
        <v>6231.1521156652052</v>
      </c>
      <c r="G63" s="122">
        <f t="shared" si="24"/>
        <v>7258.6164629995592</v>
      </c>
      <c r="H63" s="122">
        <f t="shared" si="24"/>
        <v>7148.090015686008</v>
      </c>
      <c r="I63" s="122">
        <f t="shared" si="24"/>
        <v>6714.3555271675859</v>
      </c>
      <c r="J63" s="122">
        <f t="shared" si="24"/>
        <v>6651.662280863603</v>
      </c>
      <c r="K63" s="122">
        <f t="shared" si="24"/>
        <v>6431.0712239611794</v>
      </c>
      <c r="L63" s="122">
        <f t="shared" si="24"/>
        <v>6464.8780002247659</v>
      </c>
      <c r="M63" s="122">
        <f t="shared" si="24"/>
        <v>6029.3009684815706</v>
      </c>
      <c r="N63" s="122">
        <f t="shared" si="24"/>
        <v>7060.535698297268</v>
      </c>
      <c r="O63" s="122">
        <f t="shared" si="24"/>
        <v>7469.0561960834802</v>
      </c>
      <c r="P63" s="122">
        <f t="shared" si="24"/>
        <v>6671.2370866265655</v>
      </c>
      <c r="Q63" s="122">
        <f t="shared" si="24"/>
        <v>6407.9951597462468</v>
      </c>
      <c r="R63" s="122">
        <f t="shared" ref="R63:V63" si="25">SUM(R64:R65)</f>
        <v>6943.6733814741165</v>
      </c>
      <c r="S63" s="122">
        <f t="shared" si="25"/>
        <v>6903.3924503202979</v>
      </c>
      <c r="T63" s="122">
        <f t="shared" si="25"/>
        <v>6371.9204199915239</v>
      </c>
      <c r="U63" s="122">
        <f t="shared" si="25"/>
        <v>5500.1467033472791</v>
      </c>
      <c r="V63" s="122">
        <f t="shared" si="25"/>
        <v>4861.7603775515618</v>
      </c>
      <c r="W63" s="122">
        <f t="shared" ref="W63" si="26">SUM(W64:W65)</f>
        <v>5468.8631795929887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5144.3251199952847</v>
      </c>
      <c r="D64" s="98">
        <v>5161.1580736013429</v>
      </c>
      <c r="E64" s="98">
        <v>5612.4666127080245</v>
      </c>
      <c r="F64" s="98">
        <v>6100.7478733305925</v>
      </c>
      <c r="G64" s="98">
        <v>7109.0678238778046</v>
      </c>
      <c r="H64" s="98">
        <v>7002.3301042729563</v>
      </c>
      <c r="I64" s="98">
        <v>6580.0817439210023</v>
      </c>
      <c r="J64" s="98">
        <v>6520.0218724885117</v>
      </c>
      <c r="K64" s="98">
        <v>6305.5074957693832</v>
      </c>
      <c r="L64" s="98">
        <v>6341.0945595250378</v>
      </c>
      <c r="M64" s="98">
        <v>5914.9372244106826</v>
      </c>
      <c r="N64" s="98">
        <v>6927.8277308885872</v>
      </c>
      <c r="O64" s="98">
        <v>7329.8263245048411</v>
      </c>
      <c r="P64" s="98">
        <v>6548.8290789638631</v>
      </c>
      <c r="Q64" s="98">
        <v>6292.3905664280346</v>
      </c>
      <c r="R64" s="98">
        <v>6820.4981844520744</v>
      </c>
      <c r="S64" s="98">
        <v>6782.5208139224487</v>
      </c>
      <c r="T64" s="98">
        <v>6260.5585684786138</v>
      </c>
      <c r="U64" s="98">
        <v>5404.2431119024732</v>
      </c>
      <c r="V64" s="98">
        <v>4778.1438092186081</v>
      </c>
      <c r="W64" s="98">
        <v>5375.9062938319094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116.44926479149468</v>
      </c>
      <c r="D65" s="98">
        <v>114.39854803992094</v>
      </c>
      <c r="E65" s="98">
        <v>121.90354903536223</v>
      </c>
      <c r="F65" s="98">
        <v>130.40424233461306</v>
      </c>
      <c r="G65" s="98">
        <v>149.54863912175492</v>
      </c>
      <c r="H65" s="98">
        <v>145.75991141305175</v>
      </c>
      <c r="I65" s="98">
        <v>134.27378324658355</v>
      </c>
      <c r="J65" s="98">
        <v>131.64040837509131</v>
      </c>
      <c r="K65" s="98">
        <v>125.56372819179583</v>
      </c>
      <c r="L65" s="98">
        <v>123.78344069972769</v>
      </c>
      <c r="M65" s="98">
        <v>114.36374407088782</v>
      </c>
      <c r="N65" s="98">
        <v>132.70796740868047</v>
      </c>
      <c r="O65" s="98">
        <v>139.22987157863875</v>
      </c>
      <c r="P65" s="98">
        <v>122.40800766270215</v>
      </c>
      <c r="Q65" s="98">
        <v>115.60459331821198</v>
      </c>
      <c r="R65" s="98">
        <v>123.17519702204214</v>
      </c>
      <c r="S65" s="98">
        <v>120.87163639784943</v>
      </c>
      <c r="T65" s="98">
        <v>111.36185151291008</v>
      </c>
      <c r="U65" s="98">
        <v>95.903591444805542</v>
      </c>
      <c r="V65" s="98">
        <v>83.616568332953221</v>
      </c>
      <c r="W65" s="98">
        <v>92.956885761079363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0.44026237524241446</v>
      </c>
      <c r="F66" s="122">
        <f t="shared" si="27"/>
        <v>0.82493147422417912</v>
      </c>
      <c r="G66" s="122">
        <f t="shared" si="27"/>
        <v>1.6491296462578524</v>
      </c>
      <c r="H66" s="122">
        <f t="shared" si="27"/>
        <v>3.9180311660251266</v>
      </c>
      <c r="I66" s="122">
        <f t="shared" si="27"/>
        <v>3.7157919863763964</v>
      </c>
      <c r="J66" s="122">
        <f t="shared" si="27"/>
        <v>3.6532234882700161</v>
      </c>
      <c r="K66" s="122">
        <f t="shared" si="27"/>
        <v>6.0243554543056277</v>
      </c>
      <c r="L66" s="122">
        <f t="shared" si="27"/>
        <v>11.446209800547097</v>
      </c>
      <c r="M66" s="122">
        <f t="shared" si="27"/>
        <v>3.7577750205425375</v>
      </c>
      <c r="N66" s="122">
        <f t="shared" si="27"/>
        <v>10.406296406134762</v>
      </c>
      <c r="O66" s="122">
        <f t="shared" si="27"/>
        <v>3.2645663863860994</v>
      </c>
      <c r="P66" s="122">
        <f t="shared" si="27"/>
        <v>6.9922572382097936</v>
      </c>
      <c r="Q66" s="122">
        <f t="shared" si="27"/>
        <v>3.3268929487855052</v>
      </c>
      <c r="R66" s="122">
        <f t="shared" si="27"/>
        <v>3.0892233633086867</v>
      </c>
      <c r="S66" s="122">
        <f t="shared" si="27"/>
        <v>2.5264075859912483</v>
      </c>
      <c r="T66" s="122">
        <f t="shared" si="27"/>
        <v>2.3412855697688029</v>
      </c>
      <c r="U66" s="122">
        <f t="shared" si="27"/>
        <v>1.5376504881721487</v>
      </c>
      <c r="V66" s="122">
        <f t="shared" si="27"/>
        <v>1.5486217739793042</v>
      </c>
      <c r="W66" s="122">
        <f t="shared" si="27"/>
        <v>1.6660024380878875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0.44026237524241446</v>
      </c>
      <c r="F67" s="98">
        <f>IF(RES_hhdet_in_tes!F67=0,0,RES_hhdet_in_tes!F67*1000*11630/RES_hhdet_in_new!F64)</f>
        <v>0.82493147422417912</v>
      </c>
      <c r="G67" s="98">
        <f>IF(RES_hhdet_in_tes!G67=0,0,RES_hhdet_in_tes!G67*1000*11630/RES_hhdet_in_new!G64)</f>
        <v>1.6491296462578524</v>
      </c>
      <c r="H67" s="98">
        <f>IF(RES_hhdet_in_tes!H67=0,0,RES_hhdet_in_tes!H67*1000*11630/RES_hhdet_in_new!H64)</f>
        <v>3.9180311660251266</v>
      </c>
      <c r="I67" s="98">
        <f>IF(RES_hhdet_in_tes!I67=0,0,RES_hhdet_in_tes!I67*1000*11630/RES_hhdet_in_new!I64)</f>
        <v>3.7157919863763964</v>
      </c>
      <c r="J67" s="98">
        <f>IF(RES_hhdet_in_tes!J67=0,0,RES_hhdet_in_tes!J67*1000*11630/RES_hhdet_in_new!J64)</f>
        <v>3.6532234882700161</v>
      </c>
      <c r="K67" s="98">
        <f>IF(RES_hhdet_in_tes!K67=0,0,RES_hhdet_in_tes!K67*1000*11630/RES_hhdet_in_new!K64)</f>
        <v>6.0243554543056277</v>
      </c>
      <c r="L67" s="98">
        <f>IF(RES_hhdet_in_tes!L67=0,0,RES_hhdet_in_tes!L67*1000*11630/RES_hhdet_in_new!L64)</f>
        <v>11.446209800547097</v>
      </c>
      <c r="M67" s="98">
        <f>IF(RES_hhdet_in_tes!M67=0,0,RES_hhdet_in_tes!M67*1000*11630/RES_hhdet_in_new!M64)</f>
        <v>3.7577750205425375</v>
      </c>
      <c r="N67" s="98">
        <f>IF(RES_hhdet_in_tes!N67=0,0,RES_hhdet_in_tes!N67*1000*11630/RES_hhdet_in_new!N64)</f>
        <v>10.406296406134762</v>
      </c>
      <c r="O67" s="98">
        <f>IF(RES_hhdet_in_tes!O67=0,0,RES_hhdet_in_tes!O67*1000*11630/RES_hhdet_in_new!O64)</f>
        <v>3.2645663863860994</v>
      </c>
      <c r="P67" s="98">
        <f>IF(RES_hhdet_in_tes!P67=0,0,RES_hhdet_in_tes!P67*1000*11630/RES_hhdet_in_new!P64)</f>
        <v>6.9922572382097936</v>
      </c>
      <c r="Q67" s="98">
        <f>IF(RES_hhdet_in_tes!Q67=0,0,RES_hhdet_in_tes!Q67*1000*11630/RES_hhdet_in_new!Q64)</f>
        <v>3.3268929487855052</v>
      </c>
      <c r="R67" s="98">
        <f>IF(RES_hhdet_in_tes!R67=0,0,RES_hhdet_in_tes!R67*1000*11630/RES_hhdet_in_new!R64)</f>
        <v>3.0892233633086867</v>
      </c>
      <c r="S67" s="98">
        <f>IF(RES_hhdet_in_tes!S67=0,0,RES_hhdet_in_tes!S67*1000*11630/RES_hhdet_in_new!S64)</f>
        <v>2.5264075859912483</v>
      </c>
      <c r="T67" s="98">
        <f>IF(RES_hhdet_in_tes!T67=0,0,RES_hhdet_in_tes!T67*1000*11630/RES_hhdet_in_new!T64)</f>
        <v>2.3412855697688029</v>
      </c>
      <c r="U67" s="98">
        <f>IF(RES_hhdet_in_tes!U67=0,0,RES_hhdet_in_tes!U67*1000*11630/RES_hhdet_in_new!U64)</f>
        <v>1.5376504881721487</v>
      </c>
      <c r="V67" s="98">
        <f>IF(RES_hhdet_in_tes!V67=0,0,RES_hhdet_in_tes!V67*1000*11630/RES_hhdet_in_new!V64)</f>
        <v>1.5486217739793042</v>
      </c>
      <c r="W67" s="98">
        <f>IF(RES_hhdet_in_tes!W67=0,0,RES_hhdet_in_tes!W67*1000*11630/RES_hhdet_in_new!W64)</f>
        <v>1.6660024380878875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299.21333870930516</v>
      </c>
      <c r="D68" s="122">
        <v>272.42121558577924</v>
      </c>
      <c r="E68" s="122">
        <v>302.16325513809215</v>
      </c>
      <c r="F68" s="122">
        <v>370.61977942272438</v>
      </c>
      <c r="G68" s="122">
        <v>386.80040329277568</v>
      </c>
      <c r="H68" s="122">
        <v>423.73615627040414</v>
      </c>
      <c r="I68" s="122">
        <v>418.09213529416417</v>
      </c>
      <c r="J68" s="122">
        <v>450.39670821681102</v>
      </c>
      <c r="K68" s="122">
        <v>454.4570674614007</v>
      </c>
      <c r="L68" s="122">
        <v>458.5789893477131</v>
      </c>
      <c r="M68" s="122">
        <v>476.78857498598131</v>
      </c>
      <c r="N68" s="122">
        <v>482.41613854182197</v>
      </c>
      <c r="O68" s="122">
        <v>451.22296166336048</v>
      </c>
      <c r="P68" s="122">
        <v>474.53258896504792</v>
      </c>
      <c r="Q68" s="122">
        <v>472.84741326828004</v>
      </c>
      <c r="R68" s="122">
        <v>526.81449380281015</v>
      </c>
      <c r="S68" s="122">
        <v>525.26282427444596</v>
      </c>
      <c r="T68" s="122">
        <v>517.35704312781149</v>
      </c>
      <c r="U68" s="122">
        <v>476.42423778342226</v>
      </c>
      <c r="V68" s="122">
        <v>474.73517751247334</v>
      </c>
      <c r="W68" s="122">
        <v>771.39796819736989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297.16624938052382</v>
      </c>
      <c r="D69" s="98">
        <v>274.03665119921783</v>
      </c>
      <c r="E69" s="98">
        <v>303.74348033758548</v>
      </c>
      <c r="F69" s="98">
        <v>369.79148571076195</v>
      </c>
      <c r="G69" s="98">
        <v>386.88600183697338</v>
      </c>
      <c r="H69" s="98">
        <v>419.5847504791742</v>
      </c>
      <c r="I69" s="98">
        <v>420.30338950201195</v>
      </c>
      <c r="J69" s="98">
        <v>449.34739421439497</v>
      </c>
      <c r="K69" s="98">
        <v>451.44287809016504</v>
      </c>
      <c r="L69" s="98">
        <v>462.06385723707581</v>
      </c>
      <c r="M69" s="98">
        <v>478.58096971748881</v>
      </c>
      <c r="N69" s="98">
        <v>481.73460486812718</v>
      </c>
      <c r="O69" s="98">
        <v>452.443135049278</v>
      </c>
      <c r="P69" s="98">
        <v>472.52090715321742</v>
      </c>
      <c r="Q69" s="98">
        <v>472.13952206991183</v>
      </c>
      <c r="R69" s="98">
        <v>527.4241537004275</v>
      </c>
      <c r="S69" s="98">
        <v>525.6392664857791</v>
      </c>
      <c r="T69" s="98">
        <v>516.98320225928012</v>
      </c>
      <c r="U69" s="98">
        <v>476.05081284513989</v>
      </c>
      <c r="V69" s="98">
        <v>474.37722491416974</v>
      </c>
      <c r="W69" s="98">
        <v>772.44931848387728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321.40862744156061</v>
      </c>
      <c r="D73" s="101">
        <v>242.86506120582786</v>
      </c>
      <c r="E73" s="101">
        <v>270.43916653853455</v>
      </c>
      <c r="F73" s="101">
        <v>385.47016535186327</v>
      </c>
      <c r="G73" s="101">
        <v>385.56079790455931</v>
      </c>
      <c r="H73" s="101">
        <v>463.42542042831701</v>
      </c>
      <c r="I73" s="101">
        <v>384.21320395522861</v>
      </c>
      <c r="J73" s="101">
        <v>471.01619266251618</v>
      </c>
      <c r="K73" s="101">
        <v>499.6542091269618</v>
      </c>
      <c r="L73" s="101">
        <v>397.35202815278694</v>
      </c>
      <c r="M73" s="101">
        <v>456.70484768387155</v>
      </c>
      <c r="N73" s="101">
        <v>489.51464772065759</v>
      </c>
      <c r="O73" s="101">
        <v>437.31893712919691</v>
      </c>
      <c r="P73" s="101">
        <v>496.14971599763862</v>
      </c>
      <c r="Q73" s="101">
        <v>487.33059112904397</v>
      </c>
      <c r="R73" s="101">
        <v>512.57704077003189</v>
      </c>
      <c r="S73" s="101">
        <v>517.75567332775995</v>
      </c>
      <c r="T73" s="101">
        <v>524.29219321849826</v>
      </c>
      <c r="U73" s="101">
        <v>483.9167063930812</v>
      </c>
      <c r="V73" s="101">
        <v>483.97651287297583</v>
      </c>
      <c r="W73" s="101">
        <v>746.71803558939746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455.42235407728447</v>
      </c>
      <c r="D77" s="122">
        <v>413.23645649962543</v>
      </c>
      <c r="E77" s="122">
        <v>440.13428986627792</v>
      </c>
      <c r="F77" s="122">
        <v>470.43060871634884</v>
      </c>
      <c r="G77" s="122">
        <v>472.61637199259587</v>
      </c>
      <c r="H77" s="122">
        <v>502.73828764213329</v>
      </c>
      <c r="I77" s="122">
        <v>527.61188614464584</v>
      </c>
      <c r="J77" s="122">
        <v>555.46654764693926</v>
      </c>
      <c r="K77" s="122">
        <v>516.79232130719424</v>
      </c>
      <c r="L77" s="122">
        <v>475.23358154917366</v>
      </c>
      <c r="M77" s="122">
        <v>513.17369673631606</v>
      </c>
      <c r="N77" s="122">
        <v>500.02738689183968</v>
      </c>
      <c r="O77" s="122">
        <v>437.05967896862472</v>
      </c>
      <c r="P77" s="122">
        <v>418.80165582325668</v>
      </c>
      <c r="Q77" s="122">
        <v>336.38247525806747</v>
      </c>
      <c r="R77" s="122">
        <v>360.38207916775013</v>
      </c>
      <c r="S77" s="122">
        <v>329.63638362103825</v>
      </c>
      <c r="T77" s="122">
        <v>403.4731110474591</v>
      </c>
      <c r="U77" s="122">
        <v>405.46773152199529</v>
      </c>
      <c r="V77" s="122">
        <v>389.13357849755812</v>
      </c>
      <c r="W77" s="122">
        <v>429.23602664348022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451.00511959126476</v>
      </c>
      <c r="D78" s="98">
        <v>420.40999156214002</v>
      </c>
      <c r="E78" s="98">
        <v>442.2850119985456</v>
      </c>
      <c r="F78" s="98">
        <v>469.50945214241278</v>
      </c>
      <c r="G78" s="98">
        <v>475.42389208708937</v>
      </c>
      <c r="H78" s="98">
        <v>502.74659702836675</v>
      </c>
      <c r="I78" s="98">
        <v>525.30659871670241</v>
      </c>
      <c r="J78" s="98">
        <v>553.26874060630644</v>
      </c>
      <c r="K78" s="98">
        <v>514.12711609813539</v>
      </c>
      <c r="L78" s="98">
        <v>477.60803010335775</v>
      </c>
      <c r="M78" s="98">
        <v>514.21812618422211</v>
      </c>
      <c r="N78" s="98">
        <v>499.93391385783104</v>
      </c>
      <c r="O78" s="98">
        <v>435.93202078221748</v>
      </c>
      <c r="P78" s="98">
        <v>415.55328635531384</v>
      </c>
      <c r="Q78" s="98">
        <v>335.7617313880632</v>
      </c>
      <c r="R78" s="98">
        <v>361.81564645198256</v>
      </c>
      <c r="S78" s="98">
        <v>334.46046848002231</v>
      </c>
      <c r="T78" s="98">
        <v>401.72219897989385</v>
      </c>
      <c r="U78" s="98">
        <v>405.55699346983033</v>
      </c>
      <c r="V78" s="98">
        <v>389.70894307372816</v>
      </c>
      <c r="W78" s="98">
        <v>428.94509067170185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512.03403743259423</v>
      </c>
      <c r="D79" s="33">
        <v>258.46626537962135</v>
      </c>
      <c r="E79" s="33">
        <v>368.72654187826794</v>
      </c>
      <c r="F79" s="33">
        <v>516.77699248450563</v>
      </c>
      <c r="G79" s="33">
        <v>392.74929685693377</v>
      </c>
      <c r="H79" s="33">
        <v>502.61696520741907</v>
      </c>
      <c r="I79" s="33">
        <v>568.96569788270801</v>
      </c>
      <c r="J79" s="33">
        <v>603.30369406305499</v>
      </c>
      <c r="K79" s="33">
        <v>568.69275074493362</v>
      </c>
      <c r="L79" s="33">
        <v>420.01281236092944</v>
      </c>
      <c r="M79" s="33">
        <v>488.23959624579805</v>
      </c>
      <c r="N79" s="33">
        <v>502.2649875213387</v>
      </c>
      <c r="O79" s="33">
        <v>460.42244344598402</v>
      </c>
      <c r="P79" s="33">
        <v>458.59033302656542</v>
      </c>
      <c r="Q79" s="33">
        <v>345.93664792958174</v>
      </c>
      <c r="R79" s="33">
        <v>327.86294437130243</v>
      </c>
      <c r="S79" s="33">
        <v>211.81357029564441</v>
      </c>
      <c r="T79" s="33">
        <v>448.1980510507031</v>
      </c>
      <c r="U79" s="33">
        <v>403.19873819546001</v>
      </c>
      <c r="V79" s="33">
        <v>370.49073879290216</v>
      </c>
      <c r="W79" s="33">
        <v>436.55822023089837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6075.9600083278374</v>
      </c>
      <c r="D81" s="117">
        <f t="shared" si="28"/>
        <v>5969.4434905202288</v>
      </c>
      <c r="E81" s="117">
        <f t="shared" si="28"/>
        <v>6426.5285742627493</v>
      </c>
      <c r="F81" s="117">
        <f t="shared" si="28"/>
        <v>7026.6258642615212</v>
      </c>
      <c r="G81" s="117">
        <f t="shared" si="28"/>
        <v>8060.8347839734779</v>
      </c>
      <c r="H81" s="117">
        <f t="shared" si="28"/>
        <v>8264.1121730288942</v>
      </c>
      <c r="I81" s="117">
        <f t="shared" si="28"/>
        <v>7437.5606806704</v>
      </c>
      <c r="J81" s="117">
        <f t="shared" si="28"/>
        <v>7729.749701426771</v>
      </c>
      <c r="K81" s="117">
        <f t="shared" si="28"/>
        <v>7684.4219629134823</v>
      </c>
      <c r="L81" s="117">
        <f t="shared" si="28"/>
        <v>6881.7654963565255</v>
      </c>
      <c r="M81" s="117">
        <f t="shared" si="28"/>
        <v>6933.3947086858016</v>
      </c>
      <c r="N81" s="117">
        <f t="shared" si="28"/>
        <v>8240.7157717965001</v>
      </c>
      <c r="O81" s="117">
        <f t="shared" si="28"/>
        <v>8781.4049384378268</v>
      </c>
      <c r="P81" s="117">
        <f t="shared" si="28"/>
        <v>7908.8358055304516</v>
      </c>
      <c r="Q81" s="117">
        <f t="shared" si="28"/>
        <v>7533.3380517525602</v>
      </c>
      <c r="R81" s="117">
        <f t="shared" ref="R81:V81" si="29">R82+R85+R87+R100</f>
        <v>7545.4002277318832</v>
      </c>
      <c r="S81" s="117">
        <f t="shared" si="29"/>
        <v>7474.2124429906262</v>
      </c>
      <c r="T81" s="117">
        <f t="shared" si="29"/>
        <v>7186.3602582763624</v>
      </c>
      <c r="U81" s="117">
        <f t="shared" si="29"/>
        <v>6624.9365402658841</v>
      </c>
      <c r="V81" s="117">
        <f t="shared" si="29"/>
        <v>5979.5944221605896</v>
      </c>
      <c r="W81" s="117">
        <f t="shared" ref="W81" si="30">W82+W85+W87+W100</f>
        <v>6116.4222836557738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5316.0441444281769</v>
      </c>
      <c r="D82" s="122">
        <f t="shared" si="31"/>
        <v>5293.4811109842512</v>
      </c>
      <c r="E82" s="122">
        <f t="shared" si="31"/>
        <v>5719.8668691572066</v>
      </c>
      <c r="F82" s="122">
        <f t="shared" si="31"/>
        <v>6160.9687415221606</v>
      </c>
      <c r="G82" s="122">
        <f t="shared" si="31"/>
        <v>7230.8441245480308</v>
      </c>
      <c r="H82" s="122">
        <f t="shared" si="31"/>
        <v>7292.3552660772575</v>
      </c>
      <c r="I82" s="122">
        <f t="shared" si="31"/>
        <v>6474.5041732039845</v>
      </c>
      <c r="J82" s="122">
        <f t="shared" si="31"/>
        <v>6701.1279185275762</v>
      </c>
      <c r="K82" s="122">
        <f t="shared" si="31"/>
        <v>6706.0319305676503</v>
      </c>
      <c r="L82" s="122">
        <f t="shared" si="31"/>
        <v>5968.3635279254477</v>
      </c>
      <c r="M82" s="122">
        <f t="shared" si="31"/>
        <v>5951.3984463039433</v>
      </c>
      <c r="N82" s="122">
        <f t="shared" si="31"/>
        <v>7230.6956758524948</v>
      </c>
      <c r="O82" s="122">
        <f t="shared" si="31"/>
        <v>7862.1758730571819</v>
      </c>
      <c r="P82" s="122">
        <f t="shared" si="31"/>
        <v>6976.8689255200152</v>
      </c>
      <c r="Q82" s="122">
        <f t="shared" si="31"/>
        <v>6689.9997860696112</v>
      </c>
      <c r="R82" s="122">
        <f t="shared" ref="R82:V82" si="32">SUM(R83:R84)</f>
        <v>6678.0673264998331</v>
      </c>
      <c r="S82" s="122">
        <f t="shared" si="32"/>
        <v>6612.2842013142681</v>
      </c>
      <c r="T82" s="122">
        <f t="shared" si="32"/>
        <v>6268.8020515291464</v>
      </c>
      <c r="U82" s="122">
        <f t="shared" si="32"/>
        <v>5721.2033240594974</v>
      </c>
      <c r="V82" s="122">
        <f t="shared" si="32"/>
        <v>5116.0056520784119</v>
      </c>
      <c r="W82" s="122">
        <f t="shared" ref="W82" si="33">SUM(W83:W84)</f>
        <v>4957.700435660242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5268.3415220161742</v>
      </c>
      <c r="D83" s="98">
        <v>5246.9609535967993</v>
      </c>
      <c r="E83" s="98">
        <v>5670.6003801637198</v>
      </c>
      <c r="F83" s="98">
        <v>6108.7387224321255</v>
      </c>
      <c r="G83" s="98">
        <v>7170.5076814508748</v>
      </c>
      <c r="H83" s="98">
        <v>7232.1378381685017</v>
      </c>
      <c r="I83" s="98">
        <v>6422.084304307099</v>
      </c>
      <c r="J83" s="98">
        <v>6647.4426954901055</v>
      </c>
      <c r="K83" s="98">
        <v>6653.0382398451802</v>
      </c>
      <c r="L83" s="98">
        <v>5922.1216316767886</v>
      </c>
      <c r="M83" s="98">
        <v>5905.7242012205443</v>
      </c>
      <c r="N83" s="98">
        <v>7175.713113411296</v>
      </c>
      <c r="O83" s="98">
        <v>7802.8895943343441</v>
      </c>
      <c r="P83" s="98">
        <v>6925.0925380018498</v>
      </c>
      <c r="Q83" s="98">
        <v>6641.1946397664869</v>
      </c>
      <c r="R83" s="98">
        <v>6630.1721296229807</v>
      </c>
      <c r="S83" s="98">
        <v>6565.4826856109876</v>
      </c>
      <c r="T83" s="98">
        <v>6224.5137746204746</v>
      </c>
      <c r="U83" s="98">
        <v>5680.8782229961498</v>
      </c>
      <c r="V83" s="98">
        <v>5080.4429547258615</v>
      </c>
      <c r="W83" s="98">
        <v>4923.6457663993333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47.702622412002597</v>
      </c>
      <c r="D84" s="98">
        <v>46.520157387452024</v>
      </c>
      <c r="E84" s="98">
        <v>49.266488993486924</v>
      </c>
      <c r="F84" s="98">
        <v>52.230019090035356</v>
      </c>
      <c r="G84" s="98">
        <v>60.336443097156234</v>
      </c>
      <c r="H84" s="98">
        <v>60.217427908755951</v>
      </c>
      <c r="I84" s="98">
        <v>52.419868896885248</v>
      </c>
      <c r="J84" s="98">
        <v>53.685223037470834</v>
      </c>
      <c r="K84" s="98">
        <v>52.993690722469765</v>
      </c>
      <c r="L84" s="98">
        <v>46.24189624865938</v>
      </c>
      <c r="M84" s="98">
        <v>45.674245083399079</v>
      </c>
      <c r="N84" s="98">
        <v>54.982562441198887</v>
      </c>
      <c r="O84" s="98">
        <v>59.2862787228377</v>
      </c>
      <c r="P84" s="98">
        <v>51.776387518165031</v>
      </c>
      <c r="Q84" s="98">
        <v>48.805146303124005</v>
      </c>
      <c r="R84" s="98">
        <v>47.895196876852218</v>
      </c>
      <c r="S84" s="98">
        <v>46.801515703280543</v>
      </c>
      <c r="T84" s="98">
        <v>44.288276908671889</v>
      </c>
      <c r="U84" s="98">
        <v>40.325101063347375</v>
      </c>
      <c r="V84" s="98">
        <v>35.562697352550096</v>
      </c>
      <c r="W84" s="98">
        <v>34.054669260908454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2.6170866091055095E-2</v>
      </c>
      <c r="E85" s="122">
        <f t="shared" si="34"/>
        <v>0.41949731208948532</v>
      </c>
      <c r="F85" s="122">
        <f t="shared" si="34"/>
        <v>0.80019355042228468</v>
      </c>
      <c r="G85" s="122">
        <f t="shared" si="34"/>
        <v>1.633136429535462</v>
      </c>
      <c r="H85" s="122">
        <f t="shared" si="34"/>
        <v>3.9263381889150644</v>
      </c>
      <c r="I85" s="122">
        <f t="shared" si="34"/>
        <v>3.7358797875807714</v>
      </c>
      <c r="J85" s="122">
        <f t="shared" si="34"/>
        <v>3.6704761487920656</v>
      </c>
      <c r="K85" s="122">
        <f t="shared" si="34"/>
        <v>6.0267505969340895</v>
      </c>
      <c r="L85" s="122">
        <f t="shared" si="34"/>
        <v>11.42318233263796</v>
      </c>
      <c r="M85" s="122">
        <f t="shared" si="34"/>
        <v>3.7699611545192391</v>
      </c>
      <c r="N85" s="122">
        <f t="shared" si="34"/>
        <v>10.350278503184379</v>
      </c>
      <c r="O85" s="122">
        <f t="shared" si="34"/>
        <v>3.2940036624844051</v>
      </c>
      <c r="P85" s="122">
        <f t="shared" si="34"/>
        <v>7.039494298986642</v>
      </c>
      <c r="Q85" s="122">
        <f t="shared" si="34"/>
        <v>3.3465615347397524</v>
      </c>
      <c r="R85" s="122">
        <f t="shared" si="34"/>
        <v>3.0582904207833876</v>
      </c>
      <c r="S85" s="122">
        <f t="shared" si="34"/>
        <v>2.5408609875297099</v>
      </c>
      <c r="T85" s="122">
        <f t="shared" si="34"/>
        <v>2.3487448576596135</v>
      </c>
      <c r="U85" s="122">
        <f t="shared" si="34"/>
        <v>1.5496800817498055</v>
      </c>
      <c r="V85" s="122">
        <f t="shared" si="34"/>
        <v>1.5590660682134454</v>
      </c>
      <c r="W85" s="122">
        <f t="shared" si="34"/>
        <v>1.6677947352772828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2.6170866091055095E-2</v>
      </c>
      <c r="E86" s="98">
        <f>IF(RES_hhdet_in_tes!E86=0,0,RES_hhdet_in_tes!E86*1000*11630/RES_hhdet_in_new!E83)</f>
        <v>0.41949731208948532</v>
      </c>
      <c r="F86" s="98">
        <f>IF(RES_hhdet_in_tes!F86=0,0,RES_hhdet_in_tes!F86*1000*11630/RES_hhdet_in_new!F83)</f>
        <v>0.80019355042228468</v>
      </c>
      <c r="G86" s="98">
        <f>IF(RES_hhdet_in_tes!G86=0,0,RES_hhdet_in_tes!G86*1000*11630/RES_hhdet_in_new!G83)</f>
        <v>1.633136429535462</v>
      </c>
      <c r="H86" s="98">
        <f>IF(RES_hhdet_in_tes!H86=0,0,RES_hhdet_in_tes!H86*1000*11630/RES_hhdet_in_new!H83)</f>
        <v>3.9263381889150644</v>
      </c>
      <c r="I86" s="98">
        <f>IF(RES_hhdet_in_tes!I86=0,0,RES_hhdet_in_tes!I86*1000*11630/RES_hhdet_in_new!I83)</f>
        <v>3.7358797875807714</v>
      </c>
      <c r="J86" s="98">
        <f>IF(RES_hhdet_in_tes!J86=0,0,RES_hhdet_in_tes!J86*1000*11630/RES_hhdet_in_new!J83)</f>
        <v>3.6704761487920656</v>
      </c>
      <c r="K86" s="98">
        <f>IF(RES_hhdet_in_tes!K86=0,0,RES_hhdet_in_tes!K86*1000*11630/RES_hhdet_in_new!K83)</f>
        <v>6.0267505969340895</v>
      </c>
      <c r="L86" s="98">
        <f>IF(RES_hhdet_in_tes!L86=0,0,RES_hhdet_in_tes!L86*1000*11630/RES_hhdet_in_new!L83)</f>
        <v>11.42318233263796</v>
      </c>
      <c r="M86" s="98">
        <f>IF(RES_hhdet_in_tes!M86=0,0,RES_hhdet_in_tes!M86*1000*11630/RES_hhdet_in_new!M83)</f>
        <v>3.7699611545192391</v>
      </c>
      <c r="N86" s="98">
        <f>IF(RES_hhdet_in_tes!N86=0,0,RES_hhdet_in_tes!N86*1000*11630/RES_hhdet_in_new!N83)</f>
        <v>10.350278503184379</v>
      </c>
      <c r="O86" s="98">
        <f>IF(RES_hhdet_in_tes!O86=0,0,RES_hhdet_in_tes!O86*1000*11630/RES_hhdet_in_new!O83)</f>
        <v>3.2940036624844051</v>
      </c>
      <c r="P86" s="98">
        <f>IF(RES_hhdet_in_tes!P86=0,0,RES_hhdet_in_tes!P86*1000*11630/RES_hhdet_in_new!P83)</f>
        <v>7.039494298986642</v>
      </c>
      <c r="Q86" s="98">
        <f>IF(RES_hhdet_in_tes!Q86=0,0,RES_hhdet_in_tes!Q86*1000*11630/RES_hhdet_in_new!Q83)</f>
        <v>3.3465615347397524</v>
      </c>
      <c r="R86" s="98">
        <f>IF(RES_hhdet_in_tes!R86=0,0,RES_hhdet_in_tes!R86*1000*11630/RES_hhdet_in_new!R83)</f>
        <v>3.0582904207833876</v>
      </c>
      <c r="S86" s="98">
        <f>IF(RES_hhdet_in_tes!S86=0,0,RES_hhdet_in_tes!S86*1000*11630/RES_hhdet_in_new!S83)</f>
        <v>2.5408609875297099</v>
      </c>
      <c r="T86" s="98">
        <f>IF(RES_hhdet_in_tes!T86=0,0,RES_hhdet_in_tes!T86*1000*11630/RES_hhdet_in_new!T83)</f>
        <v>2.3487448576596135</v>
      </c>
      <c r="U86" s="98">
        <f>IF(RES_hhdet_in_tes!U86=0,0,RES_hhdet_in_tes!U86*1000*11630/RES_hhdet_in_new!U83)</f>
        <v>1.5496800817498055</v>
      </c>
      <c r="V86" s="98">
        <f>IF(RES_hhdet_in_tes!V86=0,0,RES_hhdet_in_tes!V86*1000*11630/RES_hhdet_in_new!V83)</f>
        <v>1.5590660682134454</v>
      </c>
      <c r="W86" s="98">
        <f>IF(RES_hhdet_in_tes!W86=0,0,RES_hhdet_in_tes!W86*1000*11630/RES_hhdet_in_new!W83)</f>
        <v>1.6677947352772828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307.33518427566145</v>
      </c>
      <c r="D87" s="122">
        <v>262.32344432368848</v>
      </c>
      <c r="E87" s="122">
        <v>275.21537541424482</v>
      </c>
      <c r="F87" s="122">
        <v>384.75927688552025</v>
      </c>
      <c r="G87" s="122">
        <v>385.22153829089274</v>
      </c>
      <c r="H87" s="122">
        <v>457.37472733766413</v>
      </c>
      <c r="I87" s="122">
        <v>405.27106464646653</v>
      </c>
      <c r="J87" s="122">
        <v>453.70450036622071</v>
      </c>
      <c r="K87" s="122">
        <v>465.93979301154474</v>
      </c>
      <c r="L87" s="122">
        <v>429.85729984680341</v>
      </c>
      <c r="M87" s="122">
        <v>468.4378552422944</v>
      </c>
      <c r="N87" s="122">
        <v>489.00785520560282</v>
      </c>
      <c r="O87" s="122">
        <v>464.60061164031555</v>
      </c>
      <c r="P87" s="122">
        <v>494.05163299965068</v>
      </c>
      <c r="Q87" s="122">
        <v>489.27294829921016</v>
      </c>
      <c r="R87" s="122">
        <v>510.08531352847535</v>
      </c>
      <c r="S87" s="122">
        <v>512.24205919462565</v>
      </c>
      <c r="T87" s="122">
        <v>516.18223591712103</v>
      </c>
      <c r="U87" s="122">
        <v>487.83813791943624</v>
      </c>
      <c r="V87" s="122">
        <v>481.63204966198407</v>
      </c>
      <c r="W87" s="122">
        <v>734.14002449254144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292.66713028465676</v>
      </c>
      <c r="D88" s="98">
        <v>288.86531550353817</v>
      </c>
      <c r="E88" s="98">
        <v>316.68916244076252</v>
      </c>
      <c r="F88" s="98">
        <v>352.07365175641291</v>
      </c>
      <c r="G88" s="98">
        <v>379.7168704260755</v>
      </c>
      <c r="H88" s="98">
        <v>402.59446515655225</v>
      </c>
      <c r="I88" s="98">
        <v>412.94704033794642</v>
      </c>
      <c r="J88" s="98">
        <v>440.50023871601536</v>
      </c>
      <c r="K88" s="98">
        <v>457.90079864561386</v>
      </c>
      <c r="L88" s="98">
        <v>450.09270754520037</v>
      </c>
      <c r="M88" s="98">
        <v>473.57914282154502</v>
      </c>
      <c r="N88" s="98">
        <v>488.49000855266854</v>
      </c>
      <c r="O88" s="98">
        <v>483.43127077267701</v>
      </c>
      <c r="P88" s="98">
        <v>486.91926159895888</v>
      </c>
      <c r="Q88" s="98">
        <v>493.64430179708171</v>
      </c>
      <c r="R88" s="98">
        <v>505.23582910856379</v>
      </c>
      <c r="S88" s="98">
        <v>507.47455870482088</v>
      </c>
      <c r="T88" s="98">
        <v>506.17861406429751</v>
      </c>
      <c r="U88" s="98">
        <v>490.33611085025319</v>
      </c>
      <c r="V88" s="98">
        <v>481.14248391310991</v>
      </c>
      <c r="W88" s="98">
        <v>723.86163884638017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290.27513283757276</v>
      </c>
      <c r="D92" s="101">
        <v>297.5440021271466</v>
      </c>
      <c r="E92" s="101">
        <v>324.39113928918925</v>
      </c>
      <c r="F92" s="101">
        <v>337.79606299682507</v>
      </c>
      <c r="G92" s="101">
        <v>393.96328114880004</v>
      </c>
      <c r="H92" s="101">
        <v>423.31465993382051</v>
      </c>
      <c r="I92" s="101">
        <v>385.22489053320675</v>
      </c>
      <c r="J92" s="101">
        <v>403.3415355840724</v>
      </c>
      <c r="K92" s="101">
        <v>429.60256542179661</v>
      </c>
      <c r="L92" s="101">
        <v>457.80580634376292</v>
      </c>
      <c r="M92" s="101">
        <v>495.42104086580792</v>
      </c>
      <c r="N92" s="101">
        <v>510.87876811034329</v>
      </c>
      <c r="O92" s="101">
        <v>479.05220051994161</v>
      </c>
      <c r="P92" s="101">
        <v>482.37540882291228</v>
      </c>
      <c r="Q92" s="101">
        <v>458.23605376112215</v>
      </c>
      <c r="R92" s="101">
        <v>499.81600865549689</v>
      </c>
      <c r="S92" s="101">
        <v>527.21072053808678</v>
      </c>
      <c r="T92" s="101">
        <v>520.79384512770741</v>
      </c>
      <c r="U92" s="101">
        <v>489.064144464653</v>
      </c>
      <c r="V92" s="101">
        <v>453.27368173391028</v>
      </c>
      <c r="W92" s="101">
        <v>818.21732547393196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321.40862744156055</v>
      </c>
      <c r="D96" s="101">
        <v>242.86506120582789</v>
      </c>
      <c r="E96" s="101">
        <v>270.43916653853466</v>
      </c>
      <c r="F96" s="101">
        <v>385.47016535186327</v>
      </c>
      <c r="G96" s="101">
        <v>385.56079790455925</v>
      </c>
      <c r="H96" s="101">
        <v>463.42542042831695</v>
      </c>
      <c r="I96" s="101">
        <v>384.21320395522861</v>
      </c>
      <c r="J96" s="101">
        <v>471.01619266251623</v>
      </c>
      <c r="K96" s="101">
        <v>499.65420912696192</v>
      </c>
      <c r="L96" s="101">
        <v>397.35202815278694</v>
      </c>
      <c r="M96" s="101">
        <v>456.70484768387161</v>
      </c>
      <c r="N96" s="101">
        <v>489.51464772065771</v>
      </c>
      <c r="O96" s="101">
        <v>437.31893712919691</v>
      </c>
      <c r="P96" s="101">
        <v>496.14971599763862</v>
      </c>
      <c r="Q96" s="101">
        <v>487.33059112904391</v>
      </c>
      <c r="R96" s="101">
        <v>512.57704077003177</v>
      </c>
      <c r="S96" s="101">
        <v>517.75567332775972</v>
      </c>
      <c r="T96" s="101">
        <v>524.29219321849837</v>
      </c>
      <c r="U96" s="101">
        <v>483.91670639308126</v>
      </c>
      <c r="V96" s="101">
        <v>483.97651287297577</v>
      </c>
      <c r="W96" s="101">
        <v>746.71803558939746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452.5806796239994</v>
      </c>
      <c r="D100" s="122">
        <v>413.61276434619754</v>
      </c>
      <c r="E100" s="122">
        <v>431.0268323792086</v>
      </c>
      <c r="F100" s="122">
        <v>480.09765230341742</v>
      </c>
      <c r="G100" s="122">
        <v>443.13598470501881</v>
      </c>
      <c r="H100" s="122">
        <v>510.45584142505692</v>
      </c>
      <c r="I100" s="122">
        <v>554.04956303236827</v>
      </c>
      <c r="J100" s="122">
        <v>571.24680638418215</v>
      </c>
      <c r="K100" s="122">
        <v>506.42348873735295</v>
      </c>
      <c r="L100" s="122">
        <v>472.1214862516365</v>
      </c>
      <c r="M100" s="122">
        <v>509.78844598504458</v>
      </c>
      <c r="N100" s="122">
        <v>510.66196223521843</v>
      </c>
      <c r="O100" s="122">
        <v>451.33445007784627</v>
      </c>
      <c r="P100" s="122">
        <v>430.87575271179833</v>
      </c>
      <c r="Q100" s="122">
        <v>350.71875584899954</v>
      </c>
      <c r="R100" s="122">
        <v>354.1892972827921</v>
      </c>
      <c r="S100" s="122">
        <v>347.14532149420285</v>
      </c>
      <c r="T100" s="122">
        <v>399.02722597243536</v>
      </c>
      <c r="U100" s="122">
        <v>414.34539820520024</v>
      </c>
      <c r="V100" s="122">
        <v>380.39765435198046</v>
      </c>
      <c r="W100" s="122">
        <v>422.91402876771258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452.94768236403735</v>
      </c>
      <c r="D101" s="98">
        <v>433.29468811074349</v>
      </c>
      <c r="E101" s="98">
        <v>446.69624611198356</v>
      </c>
      <c r="F101" s="98">
        <v>463.76808513854451</v>
      </c>
      <c r="G101" s="98">
        <v>478.84856270621094</v>
      </c>
      <c r="H101" s="98">
        <v>508.82224754642846</v>
      </c>
      <c r="I101" s="98">
        <v>494.17135365059983</v>
      </c>
      <c r="J101" s="98">
        <v>535.9135753363106</v>
      </c>
      <c r="K101" s="98">
        <v>521.28786880739472</v>
      </c>
      <c r="L101" s="98">
        <v>476.41495262480578</v>
      </c>
      <c r="M101" s="98">
        <v>498.25249979733223</v>
      </c>
      <c r="N101" s="98">
        <v>494.33651296473306</v>
      </c>
      <c r="O101" s="98">
        <v>442.03045395481996</v>
      </c>
      <c r="P101" s="98">
        <v>410.86419476017073</v>
      </c>
      <c r="Q101" s="98">
        <v>368.65921853972395</v>
      </c>
      <c r="R101" s="98">
        <v>359.44243772284335</v>
      </c>
      <c r="S101" s="98">
        <v>359.96365622417466</v>
      </c>
      <c r="T101" s="98">
        <v>383.93298544396413</v>
      </c>
      <c r="U101" s="98">
        <v>397.03073565576807</v>
      </c>
      <c r="V101" s="98">
        <v>392.38161803019364</v>
      </c>
      <c r="W101" s="98">
        <v>414.66888825876657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449.09553403993573</v>
      </c>
      <c r="D102" s="98">
        <v>448.36400817856378</v>
      </c>
      <c r="E102" s="98">
        <v>459.95208561393093</v>
      </c>
      <c r="F102" s="98">
        <v>445.07245339237517</v>
      </c>
      <c r="G102" s="98">
        <v>489.90917833857577</v>
      </c>
      <c r="H102" s="98">
        <v>533.46448088595514</v>
      </c>
      <c r="I102" s="98">
        <v>452.77199251587405</v>
      </c>
      <c r="J102" s="98">
        <v>488.28667601791773</v>
      </c>
      <c r="K102" s="98">
        <v>487.49255301728903</v>
      </c>
      <c r="L102" s="98">
        <v>481.63692142053162</v>
      </c>
      <c r="M102" s="98">
        <v>521.92575918725379</v>
      </c>
      <c r="N102" s="98">
        <v>527.40465838944897</v>
      </c>
      <c r="O102" s="98">
        <v>444.48472015735155</v>
      </c>
      <c r="P102" s="98">
        <v>413.16922144727835</v>
      </c>
      <c r="Q102" s="98">
        <v>337.91485574264749</v>
      </c>
      <c r="R102" s="98">
        <v>363.87140874857158</v>
      </c>
      <c r="S102" s="98">
        <v>396.23536855390705</v>
      </c>
      <c r="T102" s="98">
        <v>381.87332058716424</v>
      </c>
      <c r="U102" s="98">
        <v>440.27826438573726</v>
      </c>
      <c r="V102" s="98">
        <v>412.30428922895703</v>
      </c>
      <c r="W102" s="98">
        <v>379.52937725414876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512.03403743259412</v>
      </c>
      <c r="D103" s="33">
        <v>258.46626537962135</v>
      </c>
      <c r="E103" s="33">
        <v>368.72654187826799</v>
      </c>
      <c r="F103" s="33">
        <v>516.77699248450563</v>
      </c>
      <c r="G103" s="33">
        <v>392.74929685693371</v>
      </c>
      <c r="H103" s="33">
        <v>502.61696520741901</v>
      </c>
      <c r="I103" s="33">
        <v>568.96569788270779</v>
      </c>
      <c r="J103" s="33">
        <v>603.30369406305522</v>
      </c>
      <c r="K103" s="33">
        <v>568.69275074493362</v>
      </c>
      <c r="L103" s="33">
        <v>420.01281236092944</v>
      </c>
      <c r="M103" s="33">
        <v>488.23959624579828</v>
      </c>
      <c r="N103" s="33">
        <v>502.26498752133858</v>
      </c>
      <c r="O103" s="33">
        <v>460.42244344598407</v>
      </c>
      <c r="P103" s="33">
        <v>458.59033302656542</v>
      </c>
      <c r="Q103" s="33">
        <v>345.9366479295818</v>
      </c>
      <c r="R103" s="33">
        <v>327.86294437130243</v>
      </c>
      <c r="S103" s="33">
        <v>211.81357029564447</v>
      </c>
      <c r="T103" s="33">
        <v>448.19805105070304</v>
      </c>
      <c r="U103" s="33">
        <v>403.19873819545995</v>
      </c>
      <c r="V103" s="33">
        <v>370.49073879290216</v>
      </c>
      <c r="W103" s="33">
        <v>436.55822023089843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6028.5225880228754</v>
      </c>
      <c r="D124" s="117">
        <f t="shared" si="42"/>
        <v>6193.7231737957809</v>
      </c>
      <c r="E124" s="117">
        <f t="shared" si="42"/>
        <v>6574.040200922057</v>
      </c>
      <c r="F124" s="117">
        <f t="shared" si="42"/>
        <v>6952.1542663197188</v>
      </c>
      <c r="G124" s="117">
        <f t="shared" si="42"/>
        <v>7915.8470443665692</v>
      </c>
      <c r="H124" s="117">
        <f t="shared" si="42"/>
        <v>8501.2482677439002</v>
      </c>
      <c r="I124" s="117">
        <f t="shared" si="42"/>
        <v>7519.2483698303076</v>
      </c>
      <c r="J124" s="117">
        <f t="shared" si="42"/>
        <v>7643.7409594907267</v>
      </c>
      <c r="K124" s="117">
        <f t="shared" si="42"/>
        <v>7694.8368460524316</v>
      </c>
      <c r="L124" s="117">
        <f t="shared" si="42"/>
        <v>7228.7468549982041</v>
      </c>
      <c r="M124" s="117">
        <f t="shared" si="42"/>
        <v>6907.3883718890302</v>
      </c>
      <c r="N124" s="117">
        <f t="shared" si="42"/>
        <v>8301.7610288278393</v>
      </c>
      <c r="O124" s="117">
        <f t="shared" si="42"/>
        <v>8638.8397763428293</v>
      </c>
      <c r="P124" s="117">
        <f t="shared" si="42"/>
        <v>7878.3374472311216</v>
      </c>
      <c r="Q124" s="117">
        <f t="shared" si="42"/>
        <v>7390.4377707122803</v>
      </c>
      <c r="R124" s="117">
        <f t="shared" ref="R124:V124" si="43">R125+R128+R130+R139</f>
        <v>7708.8187651368926</v>
      </c>
      <c r="S124" s="117">
        <f t="shared" si="43"/>
        <v>7752.3789777959555</v>
      </c>
      <c r="T124" s="117">
        <f t="shared" si="43"/>
        <v>7343.2899714330206</v>
      </c>
      <c r="U124" s="117">
        <f t="shared" si="43"/>
        <v>6627.1023630624923</v>
      </c>
      <c r="V124" s="117">
        <f t="shared" si="43"/>
        <v>5591.4000419152162</v>
      </c>
      <c r="W124" s="117">
        <f t="shared" ref="W124" si="44">W125+W128+W130+W139</f>
        <v>6346.7581384049245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5276.7821851377339</v>
      </c>
      <c r="D125" s="122">
        <f t="shared" si="45"/>
        <v>5497.0781422020691</v>
      </c>
      <c r="E125" s="122">
        <f t="shared" si="45"/>
        <v>5835.7601176245562</v>
      </c>
      <c r="F125" s="122">
        <f t="shared" si="45"/>
        <v>6107.1463601799906</v>
      </c>
      <c r="G125" s="122">
        <f t="shared" si="45"/>
        <v>7097.3924027500698</v>
      </c>
      <c r="H125" s="122">
        <f t="shared" si="45"/>
        <v>7539.0833952078419</v>
      </c>
      <c r="I125" s="122">
        <f t="shared" si="45"/>
        <v>6553.244268838991</v>
      </c>
      <c r="J125" s="122">
        <f t="shared" si="45"/>
        <v>6618.2982391336518</v>
      </c>
      <c r="K125" s="122">
        <f t="shared" si="45"/>
        <v>6722.2078686513669</v>
      </c>
      <c r="L125" s="122">
        <f t="shared" si="45"/>
        <v>6305.6734573158774</v>
      </c>
      <c r="M125" s="122">
        <f t="shared" si="45"/>
        <v>5926.4427484402495</v>
      </c>
      <c r="N125" s="122">
        <f t="shared" si="45"/>
        <v>7283.4896440274779</v>
      </c>
      <c r="O125" s="122">
        <f t="shared" si="45"/>
        <v>7716.5009079415267</v>
      </c>
      <c r="P125" s="122">
        <f t="shared" si="45"/>
        <v>6943.3132775027389</v>
      </c>
      <c r="Q125" s="122">
        <f t="shared" si="45"/>
        <v>6567.0827767702303</v>
      </c>
      <c r="R125" s="122">
        <f t="shared" ref="R125:V125" si="46">SUM(R126:R127)</f>
        <v>6838.711653828198</v>
      </c>
      <c r="S125" s="122">
        <f t="shared" si="46"/>
        <v>6886.1028001005634</v>
      </c>
      <c r="T125" s="122">
        <f t="shared" si="46"/>
        <v>6420.9031669531278</v>
      </c>
      <c r="U125" s="122">
        <f t="shared" si="46"/>
        <v>5714.6642220710055</v>
      </c>
      <c r="V125" s="122">
        <f t="shared" si="46"/>
        <v>4741.4441903892994</v>
      </c>
      <c r="W125" s="122">
        <f t="shared" ref="W125" si="47">SUM(W126:W127)</f>
        <v>5180.1674365173321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5253.0003279699604</v>
      </c>
      <c r="D126" s="98">
        <v>5472.8168314544228</v>
      </c>
      <c r="E126" s="98">
        <v>5810.5190625114992</v>
      </c>
      <c r="F126" s="98">
        <v>6081.1492961167332</v>
      </c>
      <c r="G126" s="98">
        <v>7067.6569016238254</v>
      </c>
      <c r="H126" s="98">
        <v>7507.8269370587914</v>
      </c>
      <c r="I126" s="98">
        <v>6526.6077512808142</v>
      </c>
      <c r="J126" s="98">
        <v>6591.6807961601489</v>
      </c>
      <c r="K126" s="98">
        <v>6695.5417459183309</v>
      </c>
      <c r="L126" s="98">
        <v>6281.1507995876809</v>
      </c>
      <c r="M126" s="98">
        <v>5903.6137867594398</v>
      </c>
      <c r="N126" s="98">
        <v>7255.6919513477442</v>
      </c>
      <c r="O126" s="98">
        <v>7687.2969046422395</v>
      </c>
      <c r="P126" s="98">
        <v>6917.4536403674101</v>
      </c>
      <c r="Q126" s="98">
        <v>6543.0408623350277</v>
      </c>
      <c r="R126" s="98">
        <v>6814.0997250960745</v>
      </c>
      <c r="S126" s="98">
        <v>6861.6464524432777</v>
      </c>
      <c r="T126" s="98">
        <v>6398.1413364335967</v>
      </c>
      <c r="U126" s="98">
        <v>5694.4534902544438</v>
      </c>
      <c r="V126" s="98">
        <v>4724.9072027322145</v>
      </c>
      <c r="W126" s="98">
        <v>5162.3147183593592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23.781857167773367</v>
      </c>
      <c r="D127" s="98">
        <v>24.261310747646228</v>
      </c>
      <c r="E127" s="98">
        <v>25.241055113056991</v>
      </c>
      <c r="F127" s="98">
        <v>25.997064063256889</v>
      </c>
      <c r="G127" s="98">
        <v>29.735501126244138</v>
      </c>
      <c r="H127" s="98">
        <v>31.2564581490503</v>
      </c>
      <c r="I127" s="98">
        <v>26.636517558176795</v>
      </c>
      <c r="J127" s="98">
        <v>26.617442973502779</v>
      </c>
      <c r="K127" s="98">
        <v>26.666122733035589</v>
      </c>
      <c r="L127" s="98">
        <v>24.522657728196542</v>
      </c>
      <c r="M127" s="98">
        <v>22.828961680809339</v>
      </c>
      <c r="N127" s="98">
        <v>27.797692679733483</v>
      </c>
      <c r="O127" s="98">
        <v>29.204003299287162</v>
      </c>
      <c r="P127" s="98">
        <v>25.85963713532897</v>
      </c>
      <c r="Q127" s="98">
        <v>24.041914435202273</v>
      </c>
      <c r="R127" s="98">
        <v>24.611928732123236</v>
      </c>
      <c r="S127" s="98">
        <v>24.45634765728563</v>
      </c>
      <c r="T127" s="98">
        <v>22.761830519530704</v>
      </c>
      <c r="U127" s="98">
        <v>20.210731816561704</v>
      </c>
      <c r="V127" s="98">
        <v>16.536987657084783</v>
      </c>
      <c r="W127" s="98">
        <v>17.852718157972927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2.5816499202807732E-2</v>
      </c>
      <c r="E128" s="122">
        <f t="shared" si="48"/>
        <v>0.4234816827606202</v>
      </c>
      <c r="F128" s="122">
        <f t="shared" si="48"/>
        <v>0.80141038976295109</v>
      </c>
      <c r="G128" s="122">
        <f t="shared" si="48"/>
        <v>1.6387667827269536</v>
      </c>
      <c r="H128" s="122">
        <f t="shared" si="48"/>
        <v>3.9138474108701895</v>
      </c>
      <c r="I128" s="122">
        <f t="shared" si="48"/>
        <v>3.742134749375015</v>
      </c>
      <c r="J128" s="122">
        <f t="shared" si="48"/>
        <v>3.6704234693946427</v>
      </c>
      <c r="K128" s="122">
        <f t="shared" si="48"/>
        <v>6.0300578146840387</v>
      </c>
      <c r="L128" s="122">
        <f t="shared" si="48"/>
        <v>11.435027739552451</v>
      </c>
      <c r="M128" s="122">
        <f t="shared" si="48"/>
        <v>3.7724045028370834</v>
      </c>
      <c r="N128" s="122">
        <f t="shared" si="48"/>
        <v>10.345062001946298</v>
      </c>
      <c r="O128" s="122">
        <f t="shared" si="48"/>
        <v>3.2879384399364149</v>
      </c>
      <c r="P128" s="122">
        <f t="shared" si="48"/>
        <v>7.0486240512687459</v>
      </c>
      <c r="Q128" s="122">
        <f t="shared" si="48"/>
        <v>3.3488892303768143</v>
      </c>
      <c r="R128" s="122">
        <f t="shared" si="48"/>
        <v>3.0783794330474001</v>
      </c>
      <c r="S128" s="122">
        <f t="shared" si="48"/>
        <v>2.5128110042267142</v>
      </c>
      <c r="T128" s="122">
        <f t="shared" si="48"/>
        <v>2.30626866423844</v>
      </c>
      <c r="U128" s="122">
        <f t="shared" si="48"/>
        <v>1.5508395431112798</v>
      </c>
      <c r="V128" s="122">
        <f t="shared" si="48"/>
        <v>1.5365977490490004</v>
      </c>
      <c r="W128" s="122">
        <f t="shared" si="48"/>
        <v>1.6608540975023438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2.5816499202807732E-2</v>
      </c>
      <c r="E129" s="98">
        <f>IF(RES_hhdet_in_tes!E129=0,0,RES_hhdet_in_tes!E129*1000*11630/RES_hhdet_in_new!E126)</f>
        <v>0.4234816827606202</v>
      </c>
      <c r="F129" s="98">
        <f>IF(RES_hhdet_in_tes!F129=0,0,RES_hhdet_in_tes!F129*1000*11630/RES_hhdet_in_new!F126)</f>
        <v>0.80141038976295109</v>
      </c>
      <c r="G129" s="98">
        <f>IF(RES_hhdet_in_tes!G129=0,0,RES_hhdet_in_tes!G129*1000*11630/RES_hhdet_in_new!G126)</f>
        <v>1.6387667827269536</v>
      </c>
      <c r="H129" s="98">
        <f>IF(RES_hhdet_in_tes!H129=0,0,RES_hhdet_in_tes!H129*1000*11630/RES_hhdet_in_new!H126)</f>
        <v>3.9138474108701895</v>
      </c>
      <c r="I129" s="98">
        <f>IF(RES_hhdet_in_tes!I129=0,0,RES_hhdet_in_tes!I129*1000*11630/RES_hhdet_in_new!I126)</f>
        <v>3.742134749375015</v>
      </c>
      <c r="J129" s="98">
        <f>IF(RES_hhdet_in_tes!J129=0,0,RES_hhdet_in_tes!J129*1000*11630/RES_hhdet_in_new!J126)</f>
        <v>3.6704234693946427</v>
      </c>
      <c r="K129" s="98">
        <f>IF(RES_hhdet_in_tes!K129=0,0,RES_hhdet_in_tes!K129*1000*11630/RES_hhdet_in_new!K126)</f>
        <v>6.0300578146840387</v>
      </c>
      <c r="L129" s="98">
        <f>IF(RES_hhdet_in_tes!L129=0,0,RES_hhdet_in_tes!L129*1000*11630/RES_hhdet_in_new!L126)</f>
        <v>11.435027739552451</v>
      </c>
      <c r="M129" s="98">
        <f>IF(RES_hhdet_in_tes!M129=0,0,RES_hhdet_in_tes!M129*1000*11630/RES_hhdet_in_new!M126)</f>
        <v>3.7724045028370834</v>
      </c>
      <c r="N129" s="98">
        <f>IF(RES_hhdet_in_tes!N129=0,0,RES_hhdet_in_tes!N129*1000*11630/RES_hhdet_in_new!N126)</f>
        <v>10.345062001946298</v>
      </c>
      <c r="O129" s="98">
        <f>IF(RES_hhdet_in_tes!O129=0,0,RES_hhdet_in_tes!O129*1000*11630/RES_hhdet_in_new!O126)</f>
        <v>3.2879384399364149</v>
      </c>
      <c r="P129" s="98">
        <f>IF(RES_hhdet_in_tes!P129=0,0,RES_hhdet_in_tes!P129*1000*11630/RES_hhdet_in_new!P126)</f>
        <v>7.0486240512687459</v>
      </c>
      <c r="Q129" s="98">
        <f>IF(RES_hhdet_in_tes!Q129=0,0,RES_hhdet_in_tes!Q129*1000*11630/RES_hhdet_in_new!Q126)</f>
        <v>3.3488892303768143</v>
      </c>
      <c r="R129" s="98">
        <f>IF(RES_hhdet_in_tes!R129=0,0,RES_hhdet_in_tes!R129*1000*11630/RES_hhdet_in_new!R126)</f>
        <v>3.0783794330474001</v>
      </c>
      <c r="S129" s="98">
        <f>IF(RES_hhdet_in_tes!S129=0,0,RES_hhdet_in_tes!S129*1000*11630/RES_hhdet_in_new!S126)</f>
        <v>2.5128110042267142</v>
      </c>
      <c r="T129" s="98">
        <f>IF(RES_hhdet_in_tes!T129=0,0,RES_hhdet_in_tes!T129*1000*11630/RES_hhdet_in_new!T126)</f>
        <v>2.30626866423844</v>
      </c>
      <c r="U129" s="98">
        <f>IF(RES_hhdet_in_tes!U129=0,0,RES_hhdet_in_tes!U129*1000*11630/RES_hhdet_in_new!U126)</f>
        <v>1.5508395431112798</v>
      </c>
      <c r="V129" s="98">
        <f>IF(RES_hhdet_in_tes!V129=0,0,RES_hhdet_in_tes!V129*1000*11630/RES_hhdet_in_new!V126)</f>
        <v>1.5365977490490004</v>
      </c>
      <c r="W129" s="98">
        <f>IF(RES_hhdet_in_tes!W129=0,0,RES_hhdet_in_tes!W129*1000*11630/RES_hhdet_in_new!W126)</f>
        <v>1.6608540975023438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299.18033576790702</v>
      </c>
      <c r="D130" s="122">
        <v>284.40111467401209</v>
      </c>
      <c r="E130" s="122">
        <v>308.14799115152863</v>
      </c>
      <c r="F130" s="122">
        <v>362.65479425346558</v>
      </c>
      <c r="G130" s="122">
        <v>377.00675633887323</v>
      </c>
      <c r="H130" s="122">
        <v>447.64226711428853</v>
      </c>
      <c r="I130" s="122">
        <v>404.24944848165819</v>
      </c>
      <c r="J130" s="122">
        <v>443.50713213439627</v>
      </c>
      <c r="K130" s="122">
        <v>464.59849763805022</v>
      </c>
      <c r="L130" s="122">
        <v>440.55328457711892</v>
      </c>
      <c r="M130" s="122">
        <v>464.74226780062196</v>
      </c>
      <c r="N130" s="122">
        <v>493.94641555196841</v>
      </c>
      <c r="O130" s="122">
        <v>465.06639178880073</v>
      </c>
      <c r="P130" s="122">
        <v>489.04676983467215</v>
      </c>
      <c r="Q130" s="122">
        <v>480.21787567691342</v>
      </c>
      <c r="R130" s="122">
        <v>514.65192174733727</v>
      </c>
      <c r="S130" s="122">
        <v>520.15126807878323</v>
      </c>
      <c r="T130" s="122">
        <v>519.80866005470534</v>
      </c>
      <c r="U130" s="122">
        <v>493.65208847850488</v>
      </c>
      <c r="V130" s="122">
        <v>471.78284204899632</v>
      </c>
      <c r="W130" s="122">
        <v>737.51779805825174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298.03460659551109</v>
      </c>
      <c r="D131" s="98">
        <v>285.54995903854416</v>
      </c>
      <c r="E131" s="98">
        <v>308.99244164325836</v>
      </c>
      <c r="F131" s="98">
        <v>361.83161480151455</v>
      </c>
      <c r="G131" s="98">
        <v>376.4203033627486</v>
      </c>
      <c r="H131" s="98">
        <v>438.90050033448222</v>
      </c>
      <c r="I131" s="98">
        <v>410.05673719125582</v>
      </c>
      <c r="J131" s="98">
        <v>443.50713213439627</v>
      </c>
      <c r="K131" s="98">
        <v>464.59849763805022</v>
      </c>
      <c r="L131" s="98">
        <v>440.55328457711892</v>
      </c>
      <c r="M131" s="98">
        <v>466.33428285181469</v>
      </c>
      <c r="N131" s="98">
        <v>494.02218315083729</v>
      </c>
      <c r="O131" s="98">
        <v>465.06639178880073</v>
      </c>
      <c r="P131" s="98">
        <v>488.86777645398411</v>
      </c>
      <c r="Q131" s="98">
        <v>479.67418937328688</v>
      </c>
      <c r="R131" s="98">
        <v>514.69542981056327</v>
      </c>
      <c r="S131" s="98">
        <v>520.23647182985167</v>
      </c>
      <c r="T131" s="98">
        <v>519.25914822093159</v>
      </c>
      <c r="U131" s="98">
        <v>494.65826865256008</v>
      </c>
      <c r="V131" s="98">
        <v>469.3037982285839</v>
      </c>
      <c r="W131" s="98">
        <v>737.51779805825174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321.40862744156061</v>
      </c>
      <c r="D135" s="101">
        <v>242.86506120582783</v>
      </c>
      <c r="E135" s="101">
        <v>270.43916653853466</v>
      </c>
      <c r="F135" s="101">
        <v>385.47016535186327</v>
      </c>
      <c r="G135" s="101">
        <v>385.56079790455931</v>
      </c>
      <c r="H135" s="101">
        <v>463.42542042831712</v>
      </c>
      <c r="I135" s="101">
        <v>384.21320395522849</v>
      </c>
      <c r="J135" s="101">
        <v>0</v>
      </c>
      <c r="K135" s="101">
        <v>0</v>
      </c>
      <c r="L135" s="101">
        <v>0</v>
      </c>
      <c r="M135" s="101">
        <v>456.70484768387161</v>
      </c>
      <c r="N135" s="101">
        <v>489.51464772065765</v>
      </c>
      <c r="O135" s="101">
        <v>0</v>
      </c>
      <c r="P135" s="101">
        <v>496.14971599763857</v>
      </c>
      <c r="Q135" s="101">
        <v>487.33059112904397</v>
      </c>
      <c r="R135" s="101">
        <v>512.57704077003177</v>
      </c>
      <c r="S135" s="101">
        <v>517.75567332776006</v>
      </c>
      <c r="T135" s="101">
        <v>524.29219321849837</v>
      </c>
      <c r="U135" s="101">
        <v>483.91670639308126</v>
      </c>
      <c r="V135" s="101">
        <v>483.97651287297577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452.56006711723376</v>
      </c>
      <c r="D139" s="122">
        <v>412.21810042049651</v>
      </c>
      <c r="E139" s="122">
        <v>429.70861046321141</v>
      </c>
      <c r="F139" s="122">
        <v>481.55170149649962</v>
      </c>
      <c r="G139" s="122">
        <v>439.80911849489974</v>
      </c>
      <c r="H139" s="122">
        <v>510.60875801089981</v>
      </c>
      <c r="I139" s="122">
        <v>558.01251776028414</v>
      </c>
      <c r="J139" s="122">
        <v>578.26516475328401</v>
      </c>
      <c r="K139" s="122">
        <v>502.00042194833009</v>
      </c>
      <c r="L139" s="122">
        <v>471.08508536565552</v>
      </c>
      <c r="M139" s="122">
        <v>512.43095114532161</v>
      </c>
      <c r="N139" s="122">
        <v>513.9799072464458</v>
      </c>
      <c r="O139" s="122">
        <v>453.98453817256478</v>
      </c>
      <c r="P139" s="122">
        <v>438.92877584244167</v>
      </c>
      <c r="Q139" s="122">
        <v>339.78822903476021</v>
      </c>
      <c r="R139" s="122">
        <v>352.3768101283103</v>
      </c>
      <c r="S139" s="122">
        <v>343.61209861238194</v>
      </c>
      <c r="T139" s="122">
        <v>400.27187576094815</v>
      </c>
      <c r="U139" s="122">
        <v>417.23521296987047</v>
      </c>
      <c r="V139" s="122">
        <v>376.63641172787169</v>
      </c>
      <c r="W139" s="122">
        <v>427.41204973183829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449.09553403993579</v>
      </c>
      <c r="D140" s="98">
        <v>448.36400817856378</v>
      </c>
      <c r="E140" s="98">
        <v>459.95208561393105</v>
      </c>
      <c r="F140" s="98">
        <v>445.07245339237517</v>
      </c>
      <c r="G140" s="98">
        <v>489.90917833857571</v>
      </c>
      <c r="H140" s="98">
        <v>533.46448088595514</v>
      </c>
      <c r="I140" s="98">
        <v>452.77199251587393</v>
      </c>
      <c r="J140" s="98">
        <v>488.28667601791767</v>
      </c>
      <c r="K140" s="98">
        <v>487.49255301728914</v>
      </c>
      <c r="L140" s="98">
        <v>481.63692142053156</v>
      </c>
      <c r="M140" s="98">
        <v>521.92575918725402</v>
      </c>
      <c r="N140" s="98">
        <v>527.40465838944908</v>
      </c>
      <c r="O140" s="98">
        <v>444.48472015735149</v>
      </c>
      <c r="P140" s="98">
        <v>413.1692214472784</v>
      </c>
      <c r="Q140" s="98">
        <v>337.91485574264749</v>
      </c>
      <c r="R140" s="98">
        <v>363.87140874857147</v>
      </c>
      <c r="S140" s="98">
        <v>396.23536855390699</v>
      </c>
      <c r="T140" s="98">
        <v>381.8733205871643</v>
      </c>
      <c r="U140" s="98">
        <v>440.27826438573737</v>
      </c>
      <c r="V140" s="98">
        <v>412.30428922895686</v>
      </c>
      <c r="W140" s="98">
        <v>379.52937725414881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512.03403743259412</v>
      </c>
      <c r="D141" s="33">
        <v>258.46626537962135</v>
      </c>
      <c r="E141" s="33">
        <v>368.72654187826805</v>
      </c>
      <c r="F141" s="33">
        <v>516.77699248450563</v>
      </c>
      <c r="G141" s="33">
        <v>392.74929685693382</v>
      </c>
      <c r="H141" s="33">
        <v>502.61696520741896</v>
      </c>
      <c r="I141" s="33">
        <v>568.9656978827079</v>
      </c>
      <c r="J141" s="33">
        <v>603.30369406305522</v>
      </c>
      <c r="K141" s="33">
        <v>568.69275074493362</v>
      </c>
      <c r="L141" s="33">
        <v>420.01281236092956</v>
      </c>
      <c r="M141" s="33">
        <v>488.23959624579823</v>
      </c>
      <c r="N141" s="33">
        <v>502.26498752133858</v>
      </c>
      <c r="O141" s="33">
        <v>460.42244344598402</v>
      </c>
      <c r="P141" s="33">
        <v>458.59033302656536</v>
      </c>
      <c r="Q141" s="33">
        <v>345.9366479295818</v>
      </c>
      <c r="R141" s="33">
        <v>327.86294437130243</v>
      </c>
      <c r="S141" s="33">
        <v>211.81357029564444</v>
      </c>
      <c r="T141" s="33">
        <v>448.1980510507031</v>
      </c>
      <c r="U141" s="33">
        <v>403.19873819546001</v>
      </c>
      <c r="V141" s="33">
        <v>370.49073879290211</v>
      </c>
      <c r="W141" s="33">
        <v>436.55822023089831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8008.4469551784214</v>
      </c>
      <c r="P143" s="117">
        <f t="shared" si="49"/>
        <v>6615.323576336481</v>
      </c>
      <c r="Q143" s="117">
        <f t="shared" si="49"/>
        <v>6156.0394853382631</v>
      </c>
      <c r="R143" s="117">
        <f t="shared" ref="R143:V143" si="50">R144+R146+R148+R157</f>
        <v>6550.3307890514698</v>
      </c>
      <c r="S143" s="117">
        <f t="shared" si="50"/>
        <v>7911.9964433318937</v>
      </c>
      <c r="T143" s="117">
        <f t="shared" si="50"/>
        <v>7853.7491236490687</v>
      </c>
      <c r="U143" s="117">
        <f t="shared" si="50"/>
        <v>6079.7930417277621</v>
      </c>
      <c r="V143" s="117">
        <f t="shared" si="50"/>
        <v>5067.9035983497351</v>
      </c>
      <c r="W143" s="117">
        <f t="shared" ref="W143" si="51">W144+W146+W148+W157</f>
        <v>7620.6055619382978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7102.9979975355</v>
      </c>
      <c r="P144" s="122">
        <f t="shared" si="52"/>
        <v>5656.7923812036806</v>
      </c>
      <c r="Q144" s="122">
        <f t="shared" si="52"/>
        <v>5308.7933299402812</v>
      </c>
      <c r="R144" s="122">
        <f t="shared" si="52"/>
        <v>5667.851018119989</v>
      </c>
      <c r="S144" s="122">
        <f t="shared" si="52"/>
        <v>7033.109010298449</v>
      </c>
      <c r="T144" s="122">
        <f t="shared" si="52"/>
        <v>6907.3566902052416</v>
      </c>
      <c r="U144" s="122">
        <f t="shared" si="52"/>
        <v>5163.0631082513319</v>
      </c>
      <c r="V144" s="122">
        <f t="shared" si="52"/>
        <v>4193.1876372144343</v>
      </c>
      <c r="W144" s="122">
        <f t="shared" si="52"/>
        <v>6429.2492559934672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7102.9979975355</v>
      </c>
      <c r="P145" s="98">
        <v>5656.7923812036806</v>
      </c>
      <c r="Q145" s="98">
        <v>5308.7933299402812</v>
      </c>
      <c r="R145" s="98">
        <v>5667.851018119989</v>
      </c>
      <c r="S145" s="98">
        <v>7033.109010298449</v>
      </c>
      <c r="T145" s="98">
        <v>6907.3566902052416</v>
      </c>
      <c r="U145" s="98">
        <v>5163.0631082513319</v>
      </c>
      <c r="V145" s="98">
        <v>4193.1876372144343</v>
      </c>
      <c r="W145" s="98">
        <v>6429.2492559934672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13.978230998164896</v>
      </c>
      <c r="P146" s="122">
        <f t="shared" si="53"/>
        <v>23.487178877748182</v>
      </c>
      <c r="Q146" s="122">
        <f t="shared" si="53"/>
        <v>20.306876006288977</v>
      </c>
      <c r="R146" s="122">
        <f t="shared" si="53"/>
        <v>17.688221314214434</v>
      </c>
      <c r="S146" s="122">
        <f t="shared" si="53"/>
        <v>17.37003500357979</v>
      </c>
      <c r="T146" s="122">
        <f t="shared" si="53"/>
        <v>21.871662866391407</v>
      </c>
      <c r="U146" s="122">
        <f t="shared" si="53"/>
        <v>15.508563936523034</v>
      </c>
      <c r="V146" s="122">
        <f t="shared" si="53"/>
        <v>14.53444168966883</v>
      </c>
      <c r="W146" s="122">
        <f t="shared" si="53"/>
        <v>16.543755228280489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13.978230998164896</v>
      </c>
      <c r="P147" s="98">
        <f>IF(RES_hhdet_in_tes!P147=0,0,RES_hhdet_in_tes!P147*1000*11630/RES_hhdet_in_new!P145)</f>
        <v>23.487178877748182</v>
      </c>
      <c r="Q147" s="98">
        <f>IF(RES_hhdet_in_tes!Q147=0,0,RES_hhdet_in_tes!Q147*1000*11630/RES_hhdet_in_new!Q145)</f>
        <v>20.306876006288977</v>
      </c>
      <c r="R147" s="98">
        <f>IF(RES_hhdet_in_tes!R147=0,0,RES_hhdet_in_tes!R147*1000*11630/RES_hhdet_in_new!R145)</f>
        <v>17.688221314214434</v>
      </c>
      <c r="S147" s="98">
        <f>IF(RES_hhdet_in_tes!S147=0,0,RES_hhdet_in_tes!S147*1000*11630/RES_hhdet_in_new!S145)</f>
        <v>17.37003500357979</v>
      </c>
      <c r="T147" s="98">
        <f>IF(RES_hhdet_in_tes!T147=0,0,RES_hhdet_in_tes!T147*1000*11630/RES_hhdet_in_new!T145)</f>
        <v>21.871662866391407</v>
      </c>
      <c r="U147" s="98">
        <f>IF(RES_hhdet_in_tes!U147=0,0,RES_hhdet_in_tes!U147*1000*11630/RES_hhdet_in_new!U145)</f>
        <v>15.508563936523034</v>
      </c>
      <c r="V147" s="98">
        <f>IF(RES_hhdet_in_tes!V147=0,0,RES_hhdet_in_tes!V147*1000*11630/RES_hhdet_in_new!V145)</f>
        <v>14.53444168966883</v>
      </c>
      <c r="W147" s="98">
        <f>IF(RES_hhdet_in_tes!W147=0,0,RES_hhdet_in_tes!W147*1000*11630/RES_hhdet_in_new!W145)</f>
        <v>16.543755228280489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437.48789770972616</v>
      </c>
      <c r="P148" s="122">
        <v>496.10799373445241</v>
      </c>
      <c r="Q148" s="122">
        <v>487.15160289546714</v>
      </c>
      <c r="R148" s="122">
        <v>512.41276224147441</v>
      </c>
      <c r="S148" s="122">
        <v>517.92692545835507</v>
      </c>
      <c r="T148" s="122">
        <v>524.24555911606819</v>
      </c>
      <c r="U148" s="122">
        <v>483.9829824197538</v>
      </c>
      <c r="V148" s="122">
        <v>483.54048159285105</v>
      </c>
      <c r="W148" s="122">
        <v>747.39952620165559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479.05220051994172</v>
      </c>
      <c r="P149" s="98">
        <v>482.37540882291233</v>
      </c>
      <c r="Q149" s="98">
        <v>458.23605376112221</v>
      </c>
      <c r="R149" s="98">
        <v>499.81600865549694</v>
      </c>
      <c r="S149" s="98">
        <v>527.21072053808666</v>
      </c>
      <c r="T149" s="98">
        <v>520.79384512770741</v>
      </c>
      <c r="U149" s="98">
        <v>489.06414446465305</v>
      </c>
      <c r="V149" s="98">
        <v>453.27368173391034</v>
      </c>
      <c r="W149" s="98">
        <v>818.21732547393174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437.3189371291968</v>
      </c>
      <c r="P153" s="101">
        <v>496.14971599763857</v>
      </c>
      <c r="Q153" s="101">
        <v>487.33059112904397</v>
      </c>
      <c r="R153" s="101">
        <v>512.57704077003166</v>
      </c>
      <c r="S153" s="101">
        <v>517.75567332775995</v>
      </c>
      <c r="T153" s="101">
        <v>524.29219321849837</v>
      </c>
      <c r="U153" s="101">
        <v>483.9167063930812</v>
      </c>
      <c r="V153" s="101">
        <v>483.97651287297572</v>
      </c>
      <c r="W153" s="101">
        <v>746.71803558939757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453.98282893503045</v>
      </c>
      <c r="P157" s="122">
        <v>438.93602252059964</v>
      </c>
      <c r="Q157" s="122">
        <v>339.78767649622586</v>
      </c>
      <c r="R157" s="122">
        <v>352.3787873757924</v>
      </c>
      <c r="S157" s="122">
        <v>343.59047257151002</v>
      </c>
      <c r="T157" s="122">
        <v>400.27521146136786</v>
      </c>
      <c r="U157" s="122">
        <v>417.23838712015254</v>
      </c>
      <c r="V157" s="122">
        <v>376.64103785278036</v>
      </c>
      <c r="W157" s="122">
        <v>427.41302451489452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444.48472015735143</v>
      </c>
      <c r="P158" s="98">
        <v>413.16922144727846</v>
      </c>
      <c r="Q158" s="98">
        <v>337.91485574264749</v>
      </c>
      <c r="R158" s="98">
        <v>363.87140874857147</v>
      </c>
      <c r="S158" s="98">
        <v>396.23536855390699</v>
      </c>
      <c r="T158" s="98">
        <v>381.87332058716424</v>
      </c>
      <c r="U158" s="98">
        <v>440.2782643857372</v>
      </c>
      <c r="V158" s="98">
        <v>412.30428922895697</v>
      </c>
      <c r="W158" s="98">
        <v>379.52937725414887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460.42244344598402</v>
      </c>
      <c r="P159" s="33">
        <v>458.59033302656547</v>
      </c>
      <c r="Q159" s="33">
        <v>345.93664792958174</v>
      </c>
      <c r="R159" s="33">
        <v>327.86294437130232</v>
      </c>
      <c r="S159" s="33">
        <v>211.81357029564447</v>
      </c>
      <c r="T159" s="33">
        <v>448.19805105070304</v>
      </c>
      <c r="U159" s="33">
        <v>403.19873819546007</v>
      </c>
      <c r="V159" s="33">
        <v>370.49073879290216</v>
      </c>
      <c r="W159" s="33">
        <v>436.55822023089831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6035.4372250318593</v>
      </c>
      <c r="D161" s="117">
        <f t="shared" si="54"/>
        <v>5972.669375027991</v>
      </c>
      <c r="E161" s="117">
        <f t="shared" si="54"/>
        <v>5989.2730833123651</v>
      </c>
      <c r="F161" s="117">
        <f t="shared" si="54"/>
        <v>5429.6013281202568</v>
      </c>
      <c r="G161" s="117">
        <f t="shared" si="54"/>
        <v>6720.1010617407728</v>
      </c>
      <c r="H161" s="117">
        <f t="shared" si="54"/>
        <v>8031.6976708882266</v>
      </c>
      <c r="I161" s="117">
        <f t="shared" si="54"/>
        <v>7339.7697835809149</v>
      </c>
      <c r="J161" s="117">
        <f t="shared" si="54"/>
        <v>8203.0796726292883</v>
      </c>
      <c r="K161" s="117">
        <f t="shared" si="54"/>
        <v>7793.0935681071596</v>
      </c>
      <c r="L161" s="117">
        <f t="shared" si="54"/>
        <v>6642.6780573790857</v>
      </c>
      <c r="M161" s="117">
        <f t="shared" si="54"/>
        <v>6869.5874661244361</v>
      </c>
      <c r="N161" s="117">
        <f t="shared" si="54"/>
        <v>8889.825595491744</v>
      </c>
      <c r="O161" s="117">
        <f t="shared" si="54"/>
        <v>6610.8910393606147</v>
      </c>
      <c r="P161" s="117">
        <f t="shared" si="54"/>
        <v>7470.8316766434937</v>
      </c>
      <c r="Q161" s="117">
        <f t="shared" si="54"/>
        <v>8982.3913540808917</v>
      </c>
      <c r="R161" s="117">
        <f t="shared" ref="R161:V161" si="55">R162+R164+R166+R175</f>
        <v>9803.9302756000288</v>
      </c>
      <c r="S161" s="117">
        <f t="shared" si="55"/>
        <v>10396.368163479248</v>
      </c>
      <c r="T161" s="117">
        <f t="shared" si="55"/>
        <v>6761.9875769252658</v>
      </c>
      <c r="U161" s="117">
        <f t="shared" si="55"/>
        <v>5988.794588054383</v>
      </c>
      <c r="V161" s="117">
        <f t="shared" si="55"/>
        <v>6883.501952129348</v>
      </c>
      <c r="W161" s="117">
        <f t="shared" ref="W161" si="56">W162+W164+W166+W175</f>
        <v>4302.9019318889186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5262.1820087466667</v>
      </c>
      <c r="D162" s="122">
        <f t="shared" si="57"/>
        <v>5314.8159215165942</v>
      </c>
      <c r="E162" s="122">
        <f t="shared" si="57"/>
        <v>5288.274690854314</v>
      </c>
      <c r="F162" s="122">
        <f t="shared" si="57"/>
        <v>4562.20864994768</v>
      </c>
      <c r="G162" s="122">
        <f t="shared" si="57"/>
        <v>5892.9451666615714</v>
      </c>
      <c r="H162" s="122">
        <f t="shared" si="57"/>
        <v>7054.0781378279889</v>
      </c>
      <c r="I162" s="122">
        <f t="shared" si="57"/>
        <v>6393.8570116076517</v>
      </c>
      <c r="J162" s="122">
        <f t="shared" si="57"/>
        <v>7149.1822511741366</v>
      </c>
      <c r="K162" s="122">
        <f t="shared" si="57"/>
        <v>6787.5746895768607</v>
      </c>
      <c r="L162" s="122">
        <f t="shared" si="57"/>
        <v>5756.27908632868</v>
      </c>
      <c r="M162" s="122">
        <f t="shared" si="57"/>
        <v>5891.8289351074309</v>
      </c>
      <c r="N162" s="122">
        <f t="shared" si="57"/>
        <v>7869.7077883453494</v>
      </c>
      <c r="O162" s="122">
        <f t="shared" si="57"/>
        <v>5705.3313843688256</v>
      </c>
      <c r="P162" s="122">
        <f t="shared" si="57"/>
        <v>6512.8126118861683</v>
      </c>
      <c r="Q162" s="122">
        <f t="shared" si="57"/>
        <v>8138.6587267507484</v>
      </c>
      <c r="R162" s="122">
        <f t="shared" si="57"/>
        <v>8923.1816788886572</v>
      </c>
      <c r="S162" s="122">
        <f t="shared" si="57"/>
        <v>9521.5643279195756</v>
      </c>
      <c r="T162" s="122">
        <f t="shared" si="57"/>
        <v>5826.8410793127687</v>
      </c>
      <c r="U162" s="122">
        <f t="shared" si="57"/>
        <v>5079.9368275624938</v>
      </c>
      <c r="V162" s="122">
        <f t="shared" si="57"/>
        <v>6015.4622589146675</v>
      </c>
      <c r="W162" s="122">
        <f t="shared" si="57"/>
        <v>3119.6256760686229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5262.1820087466667</v>
      </c>
      <c r="D163" s="33">
        <v>5314.8159215165942</v>
      </c>
      <c r="E163" s="33">
        <v>5288.274690854314</v>
      </c>
      <c r="F163" s="33">
        <v>4562.20864994768</v>
      </c>
      <c r="G163" s="33">
        <v>5892.9451666615714</v>
      </c>
      <c r="H163" s="33">
        <v>7054.0781378279889</v>
      </c>
      <c r="I163" s="33">
        <v>6393.8570116076517</v>
      </c>
      <c r="J163" s="33">
        <v>7149.1822511741366</v>
      </c>
      <c r="K163" s="33">
        <v>6787.5746895768607</v>
      </c>
      <c r="L163" s="33">
        <v>5756.27908632868</v>
      </c>
      <c r="M163" s="33">
        <v>5891.8289351074309</v>
      </c>
      <c r="N163" s="33">
        <v>7869.7077883453494</v>
      </c>
      <c r="O163" s="33">
        <v>5705.3313843688256</v>
      </c>
      <c r="P163" s="33">
        <v>6512.8126118861683</v>
      </c>
      <c r="Q163" s="33">
        <v>8138.6587267507484</v>
      </c>
      <c r="R163" s="33">
        <v>8923.1816788886572</v>
      </c>
      <c r="S163" s="33">
        <v>9521.5643279195756</v>
      </c>
      <c r="T163" s="33">
        <v>5826.8410793127687</v>
      </c>
      <c r="U163" s="33">
        <v>5079.9368275624938</v>
      </c>
      <c r="V163" s="33">
        <v>6015.4622589146675</v>
      </c>
      <c r="W163" s="33">
        <v>3119.6256760686229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0.62382513294047914</v>
      </c>
      <c r="G164" s="122">
        <f t="shared" si="58"/>
        <v>1.7121511194259902</v>
      </c>
      <c r="H164" s="122">
        <f t="shared" si="58"/>
        <v>3.8537091117560642</v>
      </c>
      <c r="I164" s="122">
        <f t="shared" si="58"/>
        <v>3.7272740523435033</v>
      </c>
      <c r="J164" s="122">
        <f t="shared" si="58"/>
        <v>4.7292180978206968</v>
      </c>
      <c r="K164" s="122">
        <f t="shared" si="58"/>
        <v>6.1303899345652173</v>
      </c>
      <c r="L164" s="122">
        <f t="shared" si="58"/>
        <v>17.041971957515322</v>
      </c>
      <c r="M164" s="122">
        <f t="shared" si="58"/>
        <v>8.01566208789197</v>
      </c>
      <c r="N164" s="122">
        <f t="shared" si="58"/>
        <v>16.491654374359104</v>
      </c>
      <c r="O164" s="122">
        <f t="shared" si="58"/>
        <v>14.102206439390304</v>
      </c>
      <c r="P164" s="122">
        <f t="shared" si="58"/>
        <v>22.989330512686308</v>
      </c>
      <c r="Q164" s="122">
        <f t="shared" si="58"/>
        <v>16.780086320810394</v>
      </c>
      <c r="R164" s="122">
        <f t="shared" si="58"/>
        <v>16.004924648488092</v>
      </c>
      <c r="S164" s="122">
        <f t="shared" si="58"/>
        <v>13.109608850114467</v>
      </c>
      <c r="T164" s="122">
        <f t="shared" si="58"/>
        <v>10.724717335177772</v>
      </c>
      <c r="U164" s="122">
        <f t="shared" si="58"/>
        <v>7.6728697829158428</v>
      </c>
      <c r="V164" s="122">
        <f t="shared" si="58"/>
        <v>7.795988637788497</v>
      </c>
      <c r="W164" s="122">
        <f t="shared" si="58"/>
        <v>0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0.62382513294047914</v>
      </c>
      <c r="G165" s="98">
        <f>IF(RES_hhdet_in_tes!G165=0,0,RES_hhdet_in_tes!G165*1000*11630/RES_hhdet_in_new!G163)</f>
        <v>1.7121511194259902</v>
      </c>
      <c r="H165" s="98">
        <f>IF(RES_hhdet_in_tes!H165=0,0,RES_hhdet_in_tes!H165*1000*11630/RES_hhdet_in_new!H163)</f>
        <v>3.8537091117560642</v>
      </c>
      <c r="I165" s="98">
        <f>IF(RES_hhdet_in_tes!I165=0,0,RES_hhdet_in_tes!I165*1000*11630/RES_hhdet_in_new!I163)</f>
        <v>3.7272740523435033</v>
      </c>
      <c r="J165" s="98">
        <f>IF(RES_hhdet_in_tes!J165=0,0,RES_hhdet_in_tes!J165*1000*11630/RES_hhdet_in_new!J163)</f>
        <v>4.7292180978206968</v>
      </c>
      <c r="K165" s="98">
        <f>IF(RES_hhdet_in_tes!K165=0,0,RES_hhdet_in_tes!K165*1000*11630/RES_hhdet_in_new!K163)</f>
        <v>6.1303899345652173</v>
      </c>
      <c r="L165" s="98">
        <f>IF(RES_hhdet_in_tes!L165=0,0,RES_hhdet_in_tes!L165*1000*11630/RES_hhdet_in_new!L163)</f>
        <v>17.041971957515322</v>
      </c>
      <c r="M165" s="98">
        <f>IF(RES_hhdet_in_tes!M165=0,0,RES_hhdet_in_tes!M165*1000*11630/RES_hhdet_in_new!M163)</f>
        <v>8.01566208789197</v>
      </c>
      <c r="N165" s="98">
        <f>IF(RES_hhdet_in_tes!N165=0,0,RES_hhdet_in_tes!N165*1000*11630/RES_hhdet_in_new!N163)</f>
        <v>16.491654374359104</v>
      </c>
      <c r="O165" s="98">
        <f>IF(RES_hhdet_in_tes!O165=0,0,RES_hhdet_in_tes!O165*1000*11630/RES_hhdet_in_new!O163)</f>
        <v>14.102206439390304</v>
      </c>
      <c r="P165" s="98">
        <f>IF(RES_hhdet_in_tes!P165=0,0,RES_hhdet_in_tes!P165*1000*11630/RES_hhdet_in_new!P163)</f>
        <v>22.989330512686308</v>
      </c>
      <c r="Q165" s="98">
        <f>IF(RES_hhdet_in_tes!Q165=0,0,RES_hhdet_in_tes!Q165*1000*11630/RES_hhdet_in_new!Q163)</f>
        <v>16.780086320810394</v>
      </c>
      <c r="R165" s="98">
        <f>IF(RES_hhdet_in_tes!R165=0,0,RES_hhdet_in_tes!R165*1000*11630/RES_hhdet_in_new!R163)</f>
        <v>16.004924648488092</v>
      </c>
      <c r="S165" s="98">
        <f>IF(RES_hhdet_in_tes!S165=0,0,RES_hhdet_in_tes!S165*1000*11630/RES_hhdet_in_new!S163)</f>
        <v>13.109608850114467</v>
      </c>
      <c r="T165" s="98">
        <f>IF(RES_hhdet_in_tes!T165=0,0,RES_hhdet_in_tes!T165*1000*11630/RES_hhdet_in_new!T163)</f>
        <v>10.724717335177772</v>
      </c>
      <c r="U165" s="98">
        <f>IF(RES_hhdet_in_tes!U165=0,0,RES_hhdet_in_tes!U165*1000*11630/RES_hhdet_in_new!U163)</f>
        <v>7.6728697829158428</v>
      </c>
      <c r="V165" s="98">
        <f>IF(RES_hhdet_in_tes!V165=0,0,RES_hhdet_in_tes!V165*1000*11630/RES_hhdet_in_new!V163)</f>
        <v>7.795988637788497</v>
      </c>
      <c r="W165" s="98">
        <f>IF(RES_hhdet_in_tes!W165=0,0,RES_hhdet_in_tes!W165*1000*11630/RES_hhdet_in_new!W163)</f>
        <v>0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320.05499724138718</v>
      </c>
      <c r="D166" s="122">
        <v>244.54749015725301</v>
      </c>
      <c r="E166" s="122">
        <v>270.91661762482357</v>
      </c>
      <c r="F166" s="122">
        <v>385.28393838953895</v>
      </c>
      <c r="G166" s="122">
        <v>385.60927376942993</v>
      </c>
      <c r="H166" s="122">
        <v>463.16103688456809</v>
      </c>
      <c r="I166" s="122">
        <v>384.22038752856326</v>
      </c>
      <c r="J166" s="122">
        <v>470.88297483362163</v>
      </c>
      <c r="K166" s="122">
        <v>497.34118315556498</v>
      </c>
      <c r="L166" s="122">
        <v>398.27970761351799</v>
      </c>
      <c r="M166" s="122">
        <v>457.25401354460831</v>
      </c>
      <c r="N166" s="122">
        <v>489.63400034853305</v>
      </c>
      <c r="O166" s="122">
        <v>437.4796557301882</v>
      </c>
      <c r="P166" s="122">
        <v>496.10448017768857</v>
      </c>
      <c r="Q166" s="122">
        <v>487.16221996372042</v>
      </c>
      <c r="R166" s="122">
        <v>512.41343779420436</v>
      </c>
      <c r="S166" s="122">
        <v>517.94253196828015</v>
      </c>
      <c r="T166" s="122">
        <v>524.25198232090304</v>
      </c>
      <c r="U166" s="122">
        <v>483.98673956412296</v>
      </c>
      <c r="V166" s="122">
        <v>483.55302554691957</v>
      </c>
      <c r="W166" s="122">
        <v>746.71803558939757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290.27513283757281</v>
      </c>
      <c r="D167" s="98">
        <v>297.5440021271466</v>
      </c>
      <c r="E167" s="98">
        <v>324.39113928918925</v>
      </c>
      <c r="F167" s="98">
        <v>337.79606299682501</v>
      </c>
      <c r="G167" s="98">
        <v>393.96328114880004</v>
      </c>
      <c r="H167" s="98">
        <v>423.31465993382051</v>
      </c>
      <c r="I167" s="98">
        <v>385.22489053320675</v>
      </c>
      <c r="J167" s="98">
        <v>403.34153558407246</v>
      </c>
      <c r="K167" s="98">
        <v>429.60256542179667</v>
      </c>
      <c r="L167" s="98">
        <v>457.80580634376298</v>
      </c>
      <c r="M167" s="98">
        <v>495.42104086580798</v>
      </c>
      <c r="N167" s="98">
        <v>510.87876811034351</v>
      </c>
      <c r="O167" s="98">
        <v>479.05220051994166</v>
      </c>
      <c r="P167" s="98">
        <v>482.37540882291222</v>
      </c>
      <c r="Q167" s="98">
        <v>458.23605376112221</v>
      </c>
      <c r="R167" s="98">
        <v>499.81600865549694</v>
      </c>
      <c r="S167" s="98">
        <v>527.21072053808678</v>
      </c>
      <c r="T167" s="98">
        <v>520.7938451277073</v>
      </c>
      <c r="U167" s="98">
        <v>489.064144464653</v>
      </c>
      <c r="V167" s="98">
        <v>453.27368173391034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321.40862744156055</v>
      </c>
      <c r="D171" s="101">
        <v>242.86506120582783</v>
      </c>
      <c r="E171" s="101">
        <v>270.43916653853461</v>
      </c>
      <c r="F171" s="101">
        <v>385.47016535186333</v>
      </c>
      <c r="G171" s="101">
        <v>385.56079790455925</v>
      </c>
      <c r="H171" s="101">
        <v>463.42542042831718</v>
      </c>
      <c r="I171" s="101">
        <v>384.21320395522861</v>
      </c>
      <c r="J171" s="101">
        <v>471.01619266251623</v>
      </c>
      <c r="K171" s="101">
        <v>499.65420912696197</v>
      </c>
      <c r="L171" s="101">
        <v>397.35202815278694</v>
      </c>
      <c r="M171" s="101">
        <v>456.70484768387161</v>
      </c>
      <c r="N171" s="101">
        <v>489.51464772065771</v>
      </c>
      <c r="O171" s="101">
        <v>437.31893712919697</v>
      </c>
      <c r="P171" s="101">
        <v>496.1497159976384</v>
      </c>
      <c r="Q171" s="101">
        <v>487.33059112904408</v>
      </c>
      <c r="R171" s="101">
        <v>512.57704077003177</v>
      </c>
      <c r="S171" s="101">
        <v>517.75567332775995</v>
      </c>
      <c r="T171" s="101">
        <v>524.29219321849837</v>
      </c>
      <c r="U171" s="101">
        <v>483.91670639308126</v>
      </c>
      <c r="V171" s="101">
        <v>483.9765128729756</v>
      </c>
      <c r="W171" s="101">
        <v>746.71803558939757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453.20021904380485</v>
      </c>
      <c r="D175" s="122">
        <v>413.30596335414361</v>
      </c>
      <c r="E175" s="122">
        <v>430.08177483322714</v>
      </c>
      <c r="F175" s="122">
        <v>481.48491465009766</v>
      </c>
      <c r="G175" s="122">
        <v>439.83447019034486</v>
      </c>
      <c r="H175" s="122">
        <v>510.60478706391382</v>
      </c>
      <c r="I175" s="122">
        <v>557.96511039235668</v>
      </c>
      <c r="J175" s="122">
        <v>578.28522852370918</v>
      </c>
      <c r="K175" s="122">
        <v>502.04730544016877</v>
      </c>
      <c r="L175" s="122">
        <v>471.07729147937215</v>
      </c>
      <c r="M175" s="122">
        <v>512.48885538450565</v>
      </c>
      <c r="N175" s="122">
        <v>513.99215242350181</v>
      </c>
      <c r="O175" s="122">
        <v>453.97779282221086</v>
      </c>
      <c r="P175" s="122">
        <v>438.92525406695074</v>
      </c>
      <c r="Q175" s="122">
        <v>339.79032104561134</v>
      </c>
      <c r="R175" s="122">
        <v>352.3302342686776</v>
      </c>
      <c r="S175" s="122">
        <v>343.75169474127898</v>
      </c>
      <c r="T175" s="122">
        <v>400.16979795641629</v>
      </c>
      <c r="U175" s="122">
        <v>417.19815114485039</v>
      </c>
      <c r="V175" s="122">
        <v>376.69067902997233</v>
      </c>
      <c r="W175" s="122">
        <v>436.55822023089826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449.09553403993584</v>
      </c>
      <c r="D176" s="98">
        <v>448.36400817856378</v>
      </c>
      <c r="E176" s="98">
        <v>459.9520856139311</v>
      </c>
      <c r="F176" s="98">
        <v>445.07245339237517</v>
      </c>
      <c r="G176" s="98">
        <v>489.90917833857577</v>
      </c>
      <c r="H176" s="98">
        <v>533.46448088595514</v>
      </c>
      <c r="I176" s="98">
        <v>452.77199251587388</v>
      </c>
      <c r="J176" s="98">
        <v>488.28667601791773</v>
      </c>
      <c r="K176" s="98">
        <v>487.49255301728908</v>
      </c>
      <c r="L176" s="98">
        <v>481.63692142053162</v>
      </c>
      <c r="M176" s="98">
        <v>521.9257591872539</v>
      </c>
      <c r="N176" s="98">
        <v>527.40465838944908</v>
      </c>
      <c r="O176" s="98">
        <v>444.48472015735149</v>
      </c>
      <c r="P176" s="98">
        <v>413.1692214472784</v>
      </c>
      <c r="Q176" s="98">
        <v>337.91485574264749</v>
      </c>
      <c r="R176" s="98">
        <v>363.87140874857158</v>
      </c>
      <c r="S176" s="98">
        <v>396.23536855390705</v>
      </c>
      <c r="T176" s="98">
        <v>381.87332058716424</v>
      </c>
      <c r="U176" s="98">
        <v>440.27826438573737</v>
      </c>
      <c r="V176" s="98">
        <v>412.30428922895697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512.03403743259423</v>
      </c>
      <c r="D177" s="33">
        <v>258.46626537962135</v>
      </c>
      <c r="E177" s="33">
        <v>368.72654187826794</v>
      </c>
      <c r="F177" s="33">
        <v>516.77699248450563</v>
      </c>
      <c r="G177" s="33">
        <v>392.74929685693371</v>
      </c>
      <c r="H177" s="33">
        <v>502.61696520741896</v>
      </c>
      <c r="I177" s="33">
        <v>568.9656978827079</v>
      </c>
      <c r="J177" s="33">
        <v>603.30369406305499</v>
      </c>
      <c r="K177" s="33">
        <v>568.69275074493362</v>
      </c>
      <c r="L177" s="33">
        <v>420.01281236092962</v>
      </c>
      <c r="M177" s="33">
        <v>488.23959624579805</v>
      </c>
      <c r="N177" s="33">
        <v>502.26498752133858</v>
      </c>
      <c r="O177" s="33">
        <v>460.42244344598402</v>
      </c>
      <c r="P177" s="33">
        <v>458.59033302656542</v>
      </c>
      <c r="Q177" s="33">
        <v>345.93664792958168</v>
      </c>
      <c r="R177" s="33">
        <v>327.86294437130238</v>
      </c>
      <c r="S177" s="33">
        <v>211.81357029564447</v>
      </c>
      <c r="T177" s="33">
        <v>448.1980510507031</v>
      </c>
      <c r="U177" s="33">
        <v>403.19873819545995</v>
      </c>
      <c r="V177" s="33">
        <v>370.49073879290222</v>
      </c>
      <c r="W177" s="33">
        <v>436.55822023089826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3213.6204461502866</v>
      </c>
      <c r="D3" s="117">
        <f t="shared" si="0"/>
        <v>3549.6724627076755</v>
      </c>
      <c r="E3" s="117">
        <f t="shared" si="0"/>
        <v>3911.9252344996785</v>
      </c>
      <c r="F3" s="117">
        <f t="shared" si="0"/>
        <v>3465.6832562704785</v>
      </c>
      <c r="G3" s="117">
        <f t="shared" si="0"/>
        <v>4108.0082542791788</v>
      </c>
      <c r="H3" s="117">
        <f t="shared" si="0"/>
        <v>4488.0879374628303</v>
      </c>
      <c r="I3" s="117">
        <f t="shared" si="0"/>
        <v>4017.5236639695499</v>
      </c>
      <c r="J3" s="117">
        <f t="shared" si="0"/>
        <v>4002.7370636805649</v>
      </c>
      <c r="K3" s="117">
        <f t="shared" si="0"/>
        <v>3590.0921801316913</v>
      </c>
      <c r="L3" s="117">
        <f t="shared" si="0"/>
        <v>3832.1609448709446</v>
      </c>
      <c r="M3" s="117">
        <f t="shared" si="0"/>
        <v>3598.7322621406734</v>
      </c>
      <c r="N3" s="117">
        <f t="shared" si="0"/>
        <v>4092.564598120327</v>
      </c>
      <c r="O3" s="117">
        <f t="shared" si="0"/>
        <v>4663.10279629653</v>
      </c>
      <c r="P3" s="117">
        <f t="shared" si="0"/>
        <v>4073.009631136395</v>
      </c>
      <c r="Q3" s="117">
        <f t="shared" si="0"/>
        <v>0</v>
      </c>
      <c r="R3" s="117">
        <f t="shared" ref="R3:V3" si="1">R4+R7+R9+R19</f>
        <v>3605.4857691165448</v>
      </c>
      <c r="S3" s="117">
        <f t="shared" si="1"/>
        <v>3907.7713443963053</v>
      </c>
      <c r="T3" s="117">
        <f t="shared" si="1"/>
        <v>3618.9961020033707</v>
      </c>
      <c r="U3" s="117">
        <f t="shared" si="1"/>
        <v>0</v>
      </c>
      <c r="V3" s="117">
        <f t="shared" si="1"/>
        <v>0</v>
      </c>
      <c r="W3" s="117">
        <f t="shared" ref="W3" si="2">W4+W7+W9+W19</f>
        <v>2590.9864135982589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2900.3967242974941</v>
      </c>
      <c r="D4" s="122">
        <f t="shared" si="3"/>
        <v>3245.7157842730021</v>
      </c>
      <c r="E4" s="122">
        <f t="shared" si="3"/>
        <v>3644.6240540253161</v>
      </c>
      <c r="F4" s="122">
        <f t="shared" si="3"/>
        <v>3315.0826524970985</v>
      </c>
      <c r="G4" s="122">
        <f t="shared" si="3"/>
        <v>3901.0096365185095</v>
      </c>
      <c r="H4" s="122">
        <f t="shared" si="3"/>
        <v>4289.4943734688841</v>
      </c>
      <c r="I4" s="122">
        <f t="shared" si="3"/>
        <v>3795.5083640714374</v>
      </c>
      <c r="J4" s="122">
        <f t="shared" si="3"/>
        <v>3767.0572382227647</v>
      </c>
      <c r="K4" s="122">
        <f t="shared" si="3"/>
        <v>3236.8540497361751</v>
      </c>
      <c r="L4" s="122">
        <f t="shared" si="3"/>
        <v>3510.1003526813947</v>
      </c>
      <c r="M4" s="122">
        <f t="shared" si="3"/>
        <v>3345.826500155315</v>
      </c>
      <c r="N4" s="122">
        <f t="shared" si="3"/>
        <v>3816.1650303082602</v>
      </c>
      <c r="O4" s="122">
        <f t="shared" si="3"/>
        <v>4403.2227696024902</v>
      </c>
      <c r="P4" s="122">
        <f t="shared" si="3"/>
        <v>3708.4631124301509</v>
      </c>
      <c r="Q4" s="122">
        <f t="shared" si="3"/>
        <v>0</v>
      </c>
      <c r="R4" s="122">
        <f t="shared" ref="R4:V4" si="4">SUM(R5:R6)</f>
        <v>3316.2637929977377</v>
      </c>
      <c r="S4" s="122">
        <f t="shared" si="4"/>
        <v>3567.7236521385157</v>
      </c>
      <c r="T4" s="122">
        <f t="shared" si="4"/>
        <v>3378.5860514392652</v>
      </c>
      <c r="U4" s="122">
        <f t="shared" si="4"/>
        <v>0</v>
      </c>
      <c r="V4" s="122">
        <f t="shared" si="4"/>
        <v>0</v>
      </c>
      <c r="W4" s="122">
        <f t="shared" ref="W4" si="5">SUM(W5:W6)</f>
        <v>2396.0777679260436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2900.3967242974941</v>
      </c>
      <c r="D5" s="98">
        <v>3245.7157842730021</v>
      </c>
      <c r="E5" s="98">
        <v>3644.6240540253161</v>
      </c>
      <c r="F5" s="98">
        <v>3315.0826524970985</v>
      </c>
      <c r="G5" s="98">
        <v>3901.0096365185095</v>
      </c>
      <c r="H5" s="98">
        <v>4289.4943734688841</v>
      </c>
      <c r="I5" s="98">
        <v>3795.5083640714374</v>
      </c>
      <c r="J5" s="98">
        <v>3767.0572382227647</v>
      </c>
      <c r="K5" s="98">
        <v>3236.8540497361751</v>
      </c>
      <c r="L5" s="98">
        <v>3510.1003526813947</v>
      </c>
      <c r="M5" s="98">
        <v>3345.826500155315</v>
      </c>
      <c r="N5" s="98">
        <v>3816.1650303082602</v>
      </c>
      <c r="O5" s="98">
        <v>4403.2227696024902</v>
      </c>
      <c r="P5" s="98">
        <v>3708.4631124301509</v>
      </c>
      <c r="Q5" s="98">
        <v>0</v>
      </c>
      <c r="R5" s="98">
        <v>3316.2637929977377</v>
      </c>
      <c r="S5" s="98">
        <v>3567.7236521385157</v>
      </c>
      <c r="T5" s="98">
        <v>3378.5860514392652</v>
      </c>
      <c r="U5" s="98">
        <v>0</v>
      </c>
      <c r="V5" s="98">
        <v>0</v>
      </c>
      <c r="W5" s="98">
        <v>2396.0777679260436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144.0304610281934</v>
      </c>
      <c r="D9" s="122">
        <v>155.31145749562617</v>
      </c>
      <c r="E9" s="122">
        <v>137.47720525047652</v>
      </c>
      <c r="F9" s="122">
        <v>57.505664545612937</v>
      </c>
      <c r="G9" s="122">
        <v>106.8798495498523</v>
      </c>
      <c r="H9" s="122">
        <v>133.59864662162278</v>
      </c>
      <c r="I9" s="122">
        <v>194.90393465605931</v>
      </c>
      <c r="J9" s="122">
        <v>173.89195217243312</v>
      </c>
      <c r="K9" s="122">
        <v>188.64195593431324</v>
      </c>
      <c r="L9" s="122">
        <v>155.21912751052403</v>
      </c>
      <c r="M9" s="122">
        <v>94.735384602689237</v>
      </c>
      <c r="N9" s="122">
        <v>164.13264713414324</v>
      </c>
      <c r="O9" s="122">
        <v>169.15843190975431</v>
      </c>
      <c r="P9" s="122">
        <v>264.68566237682029</v>
      </c>
      <c r="Q9" s="122">
        <v>0</v>
      </c>
      <c r="R9" s="122">
        <v>183.50891826722832</v>
      </c>
      <c r="S9" s="122">
        <v>216.60315206801116</v>
      </c>
      <c r="T9" s="122">
        <v>117.61529445839192</v>
      </c>
      <c r="U9" s="122">
        <v>0</v>
      </c>
      <c r="V9" s="122">
        <v>0</v>
      </c>
      <c r="W9" s="122">
        <v>143.30823198255487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156.07887533580592</v>
      </c>
      <c r="D10" s="98">
        <v>171.06524149205359</v>
      </c>
      <c r="E10" s="98">
        <v>197.24679059631887</v>
      </c>
      <c r="F10" s="98">
        <v>186.78919523922991</v>
      </c>
      <c r="G10" s="98">
        <v>203.2361875030908</v>
      </c>
      <c r="H10" s="98">
        <v>236.67704878596524</v>
      </c>
      <c r="I10" s="98">
        <v>242.80756084521633</v>
      </c>
      <c r="J10" s="98">
        <v>242.81900391359676</v>
      </c>
      <c r="K10" s="98">
        <v>217.43382920514208</v>
      </c>
      <c r="L10" s="98">
        <v>265.81446980817498</v>
      </c>
      <c r="M10" s="98">
        <v>288.42196904433246</v>
      </c>
      <c r="N10" s="98">
        <v>278.5298273911057</v>
      </c>
      <c r="O10" s="98">
        <v>293.48632933210962</v>
      </c>
      <c r="P10" s="98">
        <v>264.68566237682029</v>
      </c>
      <c r="Q10" s="98">
        <v>0</v>
      </c>
      <c r="R10" s="98">
        <v>244.9806573213676</v>
      </c>
      <c r="S10" s="98">
        <v>269.55650314990606</v>
      </c>
      <c r="T10" s="98">
        <v>260.10416443240695</v>
      </c>
      <c r="U10" s="98">
        <v>0</v>
      </c>
      <c r="V10" s="98">
        <v>0</v>
      </c>
      <c r="W10" s="98">
        <v>329.71641456787495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121.86841113542279</v>
      </c>
      <c r="D11" s="98">
        <v>124.23796793167051</v>
      </c>
      <c r="E11" s="98">
        <v>134.59117593255087</v>
      </c>
      <c r="F11" s="98">
        <v>139.25511763320523</v>
      </c>
      <c r="G11" s="98">
        <v>161.24436778446255</v>
      </c>
      <c r="H11" s="98">
        <v>171.89831239395983</v>
      </c>
      <c r="I11" s="98">
        <v>155.07552855434525</v>
      </c>
      <c r="J11" s="98">
        <v>160.72236636139948</v>
      </c>
      <c r="K11" s="98">
        <v>169.10991450005545</v>
      </c>
      <c r="L11" s="98">
        <v>177.65327243628712</v>
      </c>
      <c r="M11" s="98">
        <v>186.67556733837714</v>
      </c>
      <c r="N11" s="98">
        <v>183.62317024486356</v>
      </c>
      <c r="O11" s="98">
        <v>161.24144773627776</v>
      </c>
      <c r="P11" s="98">
        <v>0</v>
      </c>
      <c r="Q11" s="98">
        <v>0</v>
      </c>
      <c r="R11" s="98">
        <v>140.75628437457189</v>
      </c>
      <c r="S11" s="98">
        <v>143.000504776356</v>
      </c>
      <c r="T11" s="98">
        <v>136.69836638249376</v>
      </c>
      <c r="U11" s="98">
        <v>0</v>
      </c>
      <c r="V11" s="98">
        <v>0</v>
      </c>
      <c r="W11" s="98">
        <v>203.45471029108313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169.19326082459915</v>
      </c>
      <c r="D19" s="122">
        <v>148.64522093904722</v>
      </c>
      <c r="E19" s="122">
        <v>129.82397522388615</v>
      </c>
      <c r="F19" s="122">
        <v>93.094939227767185</v>
      </c>
      <c r="G19" s="122">
        <v>100.11876821081727</v>
      </c>
      <c r="H19" s="122">
        <v>64.994917372323172</v>
      </c>
      <c r="I19" s="122">
        <v>27.111365242052909</v>
      </c>
      <c r="J19" s="122">
        <v>61.787873285366786</v>
      </c>
      <c r="K19" s="122">
        <v>164.59617446120302</v>
      </c>
      <c r="L19" s="122">
        <v>166.84146467902553</v>
      </c>
      <c r="M19" s="122">
        <v>158.17037738266899</v>
      </c>
      <c r="N19" s="122">
        <v>112.26692067792365</v>
      </c>
      <c r="O19" s="122">
        <v>90.721594784285344</v>
      </c>
      <c r="P19" s="122">
        <v>99.860856329423569</v>
      </c>
      <c r="Q19" s="122">
        <v>0</v>
      </c>
      <c r="R19" s="122">
        <v>105.71305785157902</v>
      </c>
      <c r="S19" s="122">
        <v>123.44454018977811</v>
      </c>
      <c r="T19" s="122">
        <v>122.79475610571366</v>
      </c>
      <c r="U19" s="122">
        <v>0</v>
      </c>
      <c r="V19" s="122">
        <v>0</v>
      </c>
      <c r="W19" s="122">
        <v>51.600413689660527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253.55294155497617</v>
      </c>
      <c r="D20" s="98">
        <v>273.05472558208714</v>
      </c>
      <c r="E20" s="98">
        <v>295.58961912164557</v>
      </c>
      <c r="F20" s="98">
        <v>262.59911139777142</v>
      </c>
      <c r="G20" s="98">
        <v>275.98095888955118</v>
      </c>
      <c r="H20" s="98">
        <v>323.20697592910398</v>
      </c>
      <c r="I20" s="98">
        <v>316.90396698704654</v>
      </c>
      <c r="J20" s="98">
        <v>324.89398340861021</v>
      </c>
      <c r="K20" s="98">
        <v>274.56269126610317</v>
      </c>
      <c r="L20" s="98">
        <v>301.76646571012895</v>
      </c>
      <c r="M20" s="98">
        <v>310.39439967639487</v>
      </c>
      <c r="N20" s="98">
        <v>294.04370147742679</v>
      </c>
      <c r="O20" s="98">
        <v>286.00345391462884</v>
      </c>
      <c r="P20" s="98">
        <v>252.95473209879819</v>
      </c>
      <c r="Q20" s="98">
        <v>0</v>
      </c>
      <c r="R20" s="98">
        <v>228.46188082436805</v>
      </c>
      <c r="S20" s="98">
        <v>256.36794480715849</v>
      </c>
      <c r="T20" s="98">
        <v>268.96799136950273</v>
      </c>
      <c r="U20" s="98">
        <v>0</v>
      </c>
      <c r="V20" s="98">
        <v>0</v>
      </c>
      <c r="W20" s="98">
        <v>258.82974427588772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176.77410663502951</v>
      </c>
      <c r="D21" s="98">
        <v>176.23977850350613</v>
      </c>
      <c r="E21" s="98">
        <v>180.54624220695788</v>
      </c>
      <c r="F21" s="98">
        <v>174.46616943640808</v>
      </c>
      <c r="G21" s="98">
        <v>191.78268414494954</v>
      </c>
      <c r="H21" s="98">
        <v>208.5549193953006</v>
      </c>
      <c r="I21" s="98">
        <v>176.77669748485278</v>
      </c>
      <c r="J21" s="98">
        <v>190.40001029139913</v>
      </c>
      <c r="K21" s="98">
        <v>189.85780522908522</v>
      </c>
      <c r="L21" s="98">
        <v>187.35781318918688</v>
      </c>
      <c r="M21" s="98">
        <v>202.90250569215885</v>
      </c>
      <c r="N21" s="98">
        <v>205.03246834870848</v>
      </c>
      <c r="O21" s="98">
        <v>172.79672802937435</v>
      </c>
      <c r="P21" s="98">
        <v>160.62259589769366</v>
      </c>
      <c r="Q21" s="98">
        <v>0</v>
      </c>
      <c r="R21" s="98">
        <v>140.89759539206148</v>
      </c>
      <c r="S21" s="98">
        <v>152.44247471506199</v>
      </c>
      <c r="T21" s="98">
        <v>145.82256155414669</v>
      </c>
      <c r="U21" s="98">
        <v>0</v>
      </c>
      <c r="V21" s="98">
        <v>0</v>
      </c>
      <c r="W21" s="98">
        <v>141.87018863597262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2295.3914439556816</v>
      </c>
      <c r="D24" s="117">
        <f t="shared" si="7"/>
        <v>2332.6904572551471</v>
      </c>
      <c r="E24" s="117">
        <f t="shared" si="7"/>
        <v>2456.9706701183377</v>
      </c>
      <c r="F24" s="117">
        <f t="shared" si="7"/>
        <v>2397.3048531907843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2028.9623606983987</v>
      </c>
      <c r="K24" s="117">
        <f t="shared" si="7"/>
        <v>2160.2686660349095</v>
      </c>
      <c r="L24" s="117">
        <f t="shared" si="7"/>
        <v>2250.0522690265848</v>
      </c>
      <c r="M24" s="117">
        <f t="shared" si="7"/>
        <v>2386.5376214132793</v>
      </c>
      <c r="N24" s="117">
        <f t="shared" si="7"/>
        <v>2763.2306101052936</v>
      </c>
      <c r="O24" s="117">
        <f t="shared" si="7"/>
        <v>2727.1267341830785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2123.7236518797422</v>
      </c>
      <c r="D25" s="122">
        <f t="shared" si="10"/>
        <v>2186.0357582607844</v>
      </c>
      <c r="E25" s="122">
        <f t="shared" si="10"/>
        <v>2332.8608690957208</v>
      </c>
      <c r="F25" s="122">
        <f t="shared" si="10"/>
        <v>2327.518385416221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1988.061617746913</v>
      </c>
      <c r="K25" s="122">
        <f t="shared" si="10"/>
        <v>1999.1526953798823</v>
      </c>
      <c r="L25" s="122">
        <f t="shared" si="10"/>
        <v>2092.6988253123959</v>
      </c>
      <c r="M25" s="122">
        <f t="shared" si="10"/>
        <v>2237.2745260664824</v>
      </c>
      <c r="N25" s="122">
        <f t="shared" si="10"/>
        <v>2665.8110858435207</v>
      </c>
      <c r="O25" s="122">
        <f t="shared" si="10"/>
        <v>2656.597457436395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2123.7236518797422</v>
      </c>
      <c r="D26" s="98">
        <v>2186.0357582607844</v>
      </c>
      <c r="E26" s="98">
        <v>2332.8608690957208</v>
      </c>
      <c r="F26" s="98">
        <v>2327.518385416221</v>
      </c>
      <c r="G26" s="98">
        <v>0</v>
      </c>
      <c r="H26" s="98">
        <v>0</v>
      </c>
      <c r="I26" s="98">
        <v>0</v>
      </c>
      <c r="J26" s="98">
        <v>1988.061617746913</v>
      </c>
      <c r="K26" s="98">
        <v>1999.1526953798823</v>
      </c>
      <c r="L26" s="98">
        <v>2092.6988253123959</v>
      </c>
      <c r="M26" s="98">
        <v>2237.2745260664824</v>
      </c>
      <c r="N26" s="98">
        <v>2665.8110858435207</v>
      </c>
      <c r="O26" s="98">
        <v>2656.597457436395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4.9540004526594643</v>
      </c>
      <c r="D30" s="122">
        <v>3.3130124781778805</v>
      </c>
      <c r="E30" s="122">
        <v>2.5882918448567476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5.0106641333349744</v>
      </c>
      <c r="L30" s="122">
        <v>2.1797947538194737</v>
      </c>
      <c r="M30" s="122">
        <v>2.8071513885470245</v>
      </c>
      <c r="N30" s="122">
        <v>1.2663666913438865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121.86841113542282</v>
      </c>
      <c r="D31" s="98">
        <v>124.23796793167052</v>
      </c>
      <c r="E31" s="98">
        <v>134.59117593255087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169.1099145000554</v>
      </c>
      <c r="L31" s="98">
        <v>177.65327243628712</v>
      </c>
      <c r="M31" s="98">
        <v>186.67556733837714</v>
      </c>
      <c r="N31" s="98">
        <v>183.62317024486353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166.71379162327989</v>
      </c>
      <c r="D39" s="122">
        <v>143.34168651618501</v>
      </c>
      <c r="E39" s="122">
        <v>121.52150917776011</v>
      </c>
      <c r="F39" s="122">
        <v>69.786467774563235</v>
      </c>
      <c r="G39" s="122">
        <v>0</v>
      </c>
      <c r="H39" s="122">
        <v>0</v>
      </c>
      <c r="I39" s="122">
        <v>0</v>
      </c>
      <c r="J39" s="122">
        <v>40.900742951485739</v>
      </c>
      <c r="K39" s="122">
        <v>156.10530652169231</v>
      </c>
      <c r="L39" s="122">
        <v>155.17364896036946</v>
      </c>
      <c r="M39" s="122">
        <v>146.45594395824997</v>
      </c>
      <c r="N39" s="122">
        <v>96.153157570428803</v>
      </c>
      <c r="O39" s="122">
        <v>70.529276746683394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176.77410663502954</v>
      </c>
      <c r="D40" s="98">
        <v>176.23977850350616</v>
      </c>
      <c r="E40" s="98">
        <v>180.54624220695786</v>
      </c>
      <c r="F40" s="98">
        <v>174.46616943640808</v>
      </c>
      <c r="G40" s="98">
        <v>0</v>
      </c>
      <c r="H40" s="98">
        <v>0</v>
      </c>
      <c r="I40" s="98">
        <v>0</v>
      </c>
      <c r="J40" s="98">
        <v>190.40001029139913</v>
      </c>
      <c r="K40" s="98">
        <v>189.85780522908524</v>
      </c>
      <c r="L40" s="98">
        <v>187.35781318918683</v>
      </c>
      <c r="M40" s="98">
        <v>202.90250569215883</v>
      </c>
      <c r="N40" s="98">
        <v>205.03246834870848</v>
      </c>
      <c r="O40" s="98">
        <v>172.79672802937432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5125.2710360605361</v>
      </c>
      <c r="H43" s="117">
        <f t="shared" si="14"/>
        <v>3482.7614949846766</v>
      </c>
      <c r="I43" s="117">
        <f t="shared" si="14"/>
        <v>2285.3519113838938</v>
      </c>
      <c r="J43" s="117">
        <f t="shared" si="14"/>
        <v>2785.835866218421</v>
      </c>
      <c r="K43" s="117">
        <f t="shared" si="14"/>
        <v>2634.497653466311</v>
      </c>
      <c r="L43" s="117">
        <f t="shared" si="14"/>
        <v>3411.7772536771022</v>
      </c>
      <c r="M43" s="117">
        <f t="shared" si="14"/>
        <v>2945.466335559101</v>
      </c>
      <c r="N43" s="117">
        <f t="shared" si="14"/>
        <v>4166.7963129801165</v>
      </c>
      <c r="O43" s="117">
        <f t="shared" si="14"/>
        <v>3365.1482940465621</v>
      </c>
      <c r="P43" s="117">
        <f t="shared" si="14"/>
        <v>3108.9031937796781</v>
      </c>
      <c r="Q43" s="117">
        <f t="shared" si="14"/>
        <v>2284.954215562354</v>
      </c>
      <c r="R43" s="117">
        <f t="shared" ref="R43:V43" si="15">R44+R47+R49+R58</f>
        <v>2780.783035891794</v>
      </c>
      <c r="S43" s="117">
        <f t="shared" si="15"/>
        <v>3005.9328144577771</v>
      </c>
      <c r="T43" s="117">
        <f t="shared" si="15"/>
        <v>2790.0672110311889</v>
      </c>
      <c r="U43" s="117">
        <f t="shared" si="15"/>
        <v>2308.3166849240433</v>
      </c>
      <c r="V43" s="117">
        <f t="shared" si="15"/>
        <v>1963.5001900161853</v>
      </c>
      <c r="W43" s="117">
        <f t="shared" ref="W43" si="16">W44+W47+W49+W58</f>
        <v>2156.0516350122521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4783.0213124995207</v>
      </c>
      <c r="H44" s="122">
        <f t="shared" si="17"/>
        <v>3243.4248362092826</v>
      </c>
      <c r="I44" s="122">
        <f t="shared" si="17"/>
        <v>2139.2306479483614</v>
      </c>
      <c r="J44" s="122">
        <f t="shared" si="17"/>
        <v>2577.014361254603</v>
      </c>
      <c r="K44" s="122">
        <f t="shared" si="17"/>
        <v>2323.1310105119705</v>
      </c>
      <c r="L44" s="122">
        <f t="shared" si="17"/>
        <v>3052.1742034579511</v>
      </c>
      <c r="M44" s="122">
        <f t="shared" si="17"/>
        <v>2607.2887076597126</v>
      </c>
      <c r="N44" s="122">
        <f t="shared" si="17"/>
        <v>3831.7868033525087</v>
      </c>
      <c r="O44" s="122">
        <f t="shared" si="17"/>
        <v>3120.3136834269721</v>
      </c>
      <c r="P44" s="122">
        <f t="shared" si="17"/>
        <v>2856.7815213605804</v>
      </c>
      <c r="Q44" s="122">
        <f t="shared" si="17"/>
        <v>2049.8034704540141</v>
      </c>
      <c r="R44" s="122">
        <f t="shared" ref="R44:V44" si="18">SUM(R45:R46)</f>
        <v>2514.1949647248871</v>
      </c>
      <c r="S44" s="122">
        <f t="shared" si="18"/>
        <v>2715.1648078872927</v>
      </c>
      <c r="T44" s="122">
        <f t="shared" si="18"/>
        <v>2508.6724285778678</v>
      </c>
      <c r="U44" s="122">
        <f t="shared" si="18"/>
        <v>2090.1900386526004</v>
      </c>
      <c r="V44" s="122">
        <f t="shared" si="18"/>
        <v>1789.4956103033378</v>
      </c>
      <c r="W44" s="122">
        <f t="shared" ref="W44" si="19">SUM(W45:W46)</f>
        <v>1900.2940224203492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4783.0213124995207</v>
      </c>
      <c r="H45" s="98">
        <v>3243.4248362092826</v>
      </c>
      <c r="I45" s="98">
        <v>2139.2306479483614</v>
      </c>
      <c r="J45" s="98">
        <v>2577.014361254603</v>
      </c>
      <c r="K45" s="98">
        <v>2323.1310105119705</v>
      </c>
      <c r="L45" s="98">
        <v>3052.1742034579511</v>
      </c>
      <c r="M45" s="98">
        <v>2607.2887076597126</v>
      </c>
      <c r="N45" s="98">
        <v>3831.7868033525087</v>
      </c>
      <c r="O45" s="98">
        <v>3120.3136834269721</v>
      </c>
      <c r="P45" s="98">
        <v>2856.7815213605804</v>
      </c>
      <c r="Q45" s="98">
        <v>2049.8034704540141</v>
      </c>
      <c r="R45" s="98">
        <v>2514.1949647248871</v>
      </c>
      <c r="S45" s="98">
        <v>2715.1648078872927</v>
      </c>
      <c r="T45" s="98">
        <v>2508.6724285778678</v>
      </c>
      <c r="U45" s="98">
        <v>2090.1900386526004</v>
      </c>
      <c r="V45" s="98">
        <v>1789.4956103033378</v>
      </c>
      <c r="W45" s="98">
        <v>1900.2940224203492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249.23923725895807</v>
      </c>
      <c r="H49" s="122">
        <v>185.51603441531634</v>
      </c>
      <c r="I49" s="122">
        <v>129.2853874845942</v>
      </c>
      <c r="J49" s="122">
        <v>167.28816938554687</v>
      </c>
      <c r="K49" s="122">
        <v>155.23054035718522</v>
      </c>
      <c r="L49" s="122">
        <v>204.36371929096785</v>
      </c>
      <c r="M49" s="122">
        <v>192.49362881241865</v>
      </c>
      <c r="N49" s="122">
        <v>239.53170347119388</v>
      </c>
      <c r="O49" s="122">
        <v>175.1200686215322</v>
      </c>
      <c r="P49" s="122">
        <v>182.64823128687709</v>
      </c>
      <c r="Q49" s="122">
        <v>134.46993282038133</v>
      </c>
      <c r="R49" s="122">
        <v>170.69358833290687</v>
      </c>
      <c r="S49" s="122">
        <v>181.8805246311546</v>
      </c>
      <c r="T49" s="122">
        <v>176.04918870850798</v>
      </c>
      <c r="U49" s="122">
        <v>154.95794622681785</v>
      </c>
      <c r="V49" s="122">
        <v>151.10572370560212</v>
      </c>
      <c r="W49" s="122">
        <v>232.9256840218768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258.10107680594325</v>
      </c>
      <c r="H50" s="98">
        <v>193.31082577730442</v>
      </c>
      <c r="I50" s="98">
        <v>134.62775886825509</v>
      </c>
      <c r="J50" s="98">
        <v>173.673214018583</v>
      </c>
      <c r="K50" s="98">
        <v>161.11048506768464</v>
      </c>
      <c r="L50" s="98">
        <v>212.2745729409408</v>
      </c>
      <c r="M50" s="98">
        <v>200.51419667960275</v>
      </c>
      <c r="N50" s="98">
        <v>253.93392614825933</v>
      </c>
      <c r="O50" s="98">
        <v>182.67920827426019</v>
      </c>
      <c r="P50" s="98">
        <v>194.42113753925406</v>
      </c>
      <c r="Q50" s="98">
        <v>143.32392016657928</v>
      </c>
      <c r="R50" s="98">
        <v>179.11465024752954</v>
      </c>
      <c r="S50" s="98">
        <v>191.03617543543342</v>
      </c>
      <c r="T50" s="98">
        <v>185.26203873607022</v>
      </c>
      <c r="U50" s="98">
        <v>162.92721203276849</v>
      </c>
      <c r="V50" s="98">
        <v>156.64192478964355</v>
      </c>
      <c r="W50" s="98">
        <v>242.60311215459089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93.010486302057089</v>
      </c>
      <c r="H58" s="122">
        <v>53.820624360077574</v>
      </c>
      <c r="I58" s="122">
        <v>16.835875950938359</v>
      </c>
      <c r="J58" s="122">
        <v>41.533335578270886</v>
      </c>
      <c r="K58" s="122">
        <v>156.13610259715523</v>
      </c>
      <c r="L58" s="122">
        <v>155.23933092818339</v>
      </c>
      <c r="M58" s="122">
        <v>145.68399908697006</v>
      </c>
      <c r="N58" s="122">
        <v>95.477806156413479</v>
      </c>
      <c r="O58" s="122">
        <v>69.714541998057911</v>
      </c>
      <c r="P58" s="122">
        <v>69.473441132220444</v>
      </c>
      <c r="Q58" s="122">
        <v>100.68081228795818</v>
      </c>
      <c r="R58" s="122">
        <v>95.894482834000073</v>
      </c>
      <c r="S58" s="122">
        <v>108.88748193932999</v>
      </c>
      <c r="T58" s="122">
        <v>105.34559374481303</v>
      </c>
      <c r="U58" s="122">
        <v>63.168700044625119</v>
      </c>
      <c r="V58" s="122">
        <v>22.898856007245548</v>
      </c>
      <c r="W58" s="122">
        <v>22.831928570025859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191.78268414494957</v>
      </c>
      <c r="H59" s="98">
        <v>208.5549193953006</v>
      </c>
      <c r="I59" s="98">
        <v>176.77669748485278</v>
      </c>
      <c r="J59" s="98">
        <v>190.40001029139913</v>
      </c>
      <c r="K59" s="98">
        <v>189.85780522908522</v>
      </c>
      <c r="L59" s="98">
        <v>187.35781318918686</v>
      </c>
      <c r="M59" s="98">
        <v>202.90250569215885</v>
      </c>
      <c r="N59" s="98">
        <v>205.03246834870845</v>
      </c>
      <c r="O59" s="98">
        <v>172.79672802937429</v>
      </c>
      <c r="P59" s="98">
        <v>160.62259589769366</v>
      </c>
      <c r="Q59" s="98">
        <v>131.36690369058522</v>
      </c>
      <c r="R59" s="98">
        <v>140.8975953920615</v>
      </c>
      <c r="S59" s="98">
        <v>152.44247471506199</v>
      </c>
      <c r="T59" s="98">
        <v>145.82256155414672</v>
      </c>
      <c r="U59" s="98">
        <v>166.83790633795726</v>
      </c>
      <c r="V59" s="98">
        <v>155.13168647162126</v>
      </c>
      <c r="W59" s="98">
        <v>141.87018863597265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2125.88129734737</v>
      </c>
      <c r="D62" s="117">
        <f t="shared" si="21"/>
        <v>2087.9967342167256</v>
      </c>
      <c r="E62" s="117">
        <f t="shared" si="21"/>
        <v>2234.9730366665081</v>
      </c>
      <c r="F62" s="117">
        <f t="shared" si="21"/>
        <v>2403.1422677745459</v>
      </c>
      <c r="G62" s="117">
        <f t="shared" si="21"/>
        <v>2715.1265025281277</v>
      </c>
      <c r="H62" s="117">
        <f t="shared" si="21"/>
        <v>2649.1973658959437</v>
      </c>
      <c r="I62" s="117">
        <f t="shared" si="21"/>
        <v>2485.3404357367776</v>
      </c>
      <c r="J62" s="117">
        <f t="shared" si="21"/>
        <v>2451.8460433108421</v>
      </c>
      <c r="K62" s="117">
        <f t="shared" si="21"/>
        <v>2331.9894288078413</v>
      </c>
      <c r="L62" s="117">
        <f t="shared" si="21"/>
        <v>2302.458993513852</v>
      </c>
      <c r="M62" s="117">
        <f t="shared" si="21"/>
        <v>2140.4042336664597</v>
      </c>
      <c r="N62" s="117">
        <f t="shared" si="21"/>
        <v>2391.1359267426355</v>
      </c>
      <c r="O62" s="117">
        <f t="shared" si="21"/>
        <v>2410.8582375609662</v>
      </c>
      <c r="P62" s="117">
        <f t="shared" si="21"/>
        <v>2107.8654394134523</v>
      </c>
      <c r="Q62" s="117">
        <f t="shared" si="21"/>
        <v>1963.3693840792878</v>
      </c>
      <c r="R62" s="117">
        <f t="shared" ref="R62:V62" si="22">R63+R66+R68+R77</f>
        <v>2101.9940411907583</v>
      </c>
      <c r="S62" s="117">
        <f t="shared" si="22"/>
        <v>2056.2809028330148</v>
      </c>
      <c r="T62" s="117">
        <f t="shared" si="22"/>
        <v>1916.6673808451008</v>
      </c>
      <c r="U62" s="117">
        <f t="shared" si="22"/>
        <v>1666.7523638712714</v>
      </c>
      <c r="V62" s="117">
        <f t="shared" si="22"/>
        <v>1487.1918513850549</v>
      </c>
      <c r="W62" s="117">
        <f t="shared" ref="W62" si="23">W63+W66+W68+W77</f>
        <v>1714.1425157250051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1876.5508467604211</v>
      </c>
      <c r="D63" s="122">
        <f t="shared" si="24"/>
        <v>1850.7013955712353</v>
      </c>
      <c r="E63" s="122">
        <f t="shared" si="24"/>
        <v>1978.8935351305138</v>
      </c>
      <c r="F63" s="122">
        <f t="shared" si="24"/>
        <v>2116.1210562970678</v>
      </c>
      <c r="G63" s="122">
        <f t="shared" si="24"/>
        <v>2426.4832421280953</v>
      </c>
      <c r="H63" s="122">
        <f t="shared" si="24"/>
        <v>2352.5462090536785</v>
      </c>
      <c r="I63" s="122">
        <f t="shared" si="24"/>
        <v>2176.4911629119451</v>
      </c>
      <c r="J63" s="122">
        <f t="shared" si="24"/>
        <v>2123.3409614169368</v>
      </c>
      <c r="K63" s="122">
        <f t="shared" si="24"/>
        <v>2021.5421361660958</v>
      </c>
      <c r="L63" s="122">
        <f t="shared" si="24"/>
        <v>2001.0143542906449</v>
      </c>
      <c r="M63" s="122">
        <f t="shared" si="24"/>
        <v>1829.7504363593368</v>
      </c>
      <c r="N63" s="122">
        <f t="shared" si="24"/>
        <v>2090.1780311719658</v>
      </c>
      <c r="O63" s="122">
        <f t="shared" si="24"/>
        <v>2145.2027623662816</v>
      </c>
      <c r="P63" s="122">
        <f t="shared" si="24"/>
        <v>1854.8550188022627</v>
      </c>
      <c r="Q63" s="122">
        <f t="shared" si="24"/>
        <v>1734.7282494632343</v>
      </c>
      <c r="R63" s="122">
        <f t="shared" ref="R63:V63" si="25">SUM(R64:R65)</f>
        <v>1852.1107156825099</v>
      </c>
      <c r="S63" s="122">
        <f t="shared" si="25"/>
        <v>1820.5755123639074</v>
      </c>
      <c r="T63" s="122">
        <f t="shared" si="25"/>
        <v>1665.0422086924088</v>
      </c>
      <c r="U63" s="122">
        <f t="shared" si="25"/>
        <v>1426.2766211059106</v>
      </c>
      <c r="V63" s="122">
        <f t="shared" si="25"/>
        <v>1252.6012451077722</v>
      </c>
      <c r="W63" s="122">
        <f t="shared" ref="W63" si="26">SUM(W64:W65)</f>
        <v>1402.6079676538557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1876.5508467604211</v>
      </c>
      <c r="D64" s="98">
        <v>1850.7013955712353</v>
      </c>
      <c r="E64" s="98">
        <v>1978.8935351305138</v>
      </c>
      <c r="F64" s="98">
        <v>2116.1210562970678</v>
      </c>
      <c r="G64" s="98">
        <v>2426.4832421280953</v>
      </c>
      <c r="H64" s="98">
        <v>2352.5462090536785</v>
      </c>
      <c r="I64" s="98">
        <v>2176.4911629119451</v>
      </c>
      <c r="J64" s="98">
        <v>2123.3409614169368</v>
      </c>
      <c r="K64" s="98">
        <v>2021.5421361660958</v>
      </c>
      <c r="L64" s="98">
        <v>2001.0143542906449</v>
      </c>
      <c r="M64" s="98">
        <v>1829.7504363593368</v>
      </c>
      <c r="N64" s="98">
        <v>2090.1780311719658</v>
      </c>
      <c r="O64" s="98">
        <v>2145.2027623662816</v>
      </c>
      <c r="P64" s="98">
        <v>1854.8550188022627</v>
      </c>
      <c r="Q64" s="98">
        <v>1734.7282494632343</v>
      </c>
      <c r="R64" s="98">
        <v>1852.1107156825099</v>
      </c>
      <c r="S64" s="98">
        <v>1820.5755123639074</v>
      </c>
      <c r="T64" s="98">
        <v>1665.0422086924088</v>
      </c>
      <c r="U64" s="98">
        <v>1426.2766211059106</v>
      </c>
      <c r="V64" s="98">
        <v>1252.6012451077722</v>
      </c>
      <c r="W64" s="98">
        <v>1402.6079676538557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101.72849737937034</v>
      </c>
      <c r="D68" s="122">
        <v>95.804843111043255</v>
      </c>
      <c r="E68" s="122">
        <v>105.15852098271533</v>
      </c>
      <c r="F68" s="122">
        <v>125.49662305907664</v>
      </c>
      <c r="G68" s="122">
        <v>127.78744947896843</v>
      </c>
      <c r="H68" s="122">
        <v>132.15035484028544</v>
      </c>
      <c r="I68" s="122">
        <v>135.19510027350719</v>
      </c>
      <c r="J68" s="122">
        <v>144.20588827354285</v>
      </c>
      <c r="K68" s="122">
        <v>140.34469450020524</v>
      </c>
      <c r="L68" s="122">
        <v>142.40674978724343</v>
      </c>
      <c r="M68" s="122">
        <v>139.38578066153948</v>
      </c>
      <c r="N68" s="122">
        <v>134.42925761415128</v>
      </c>
      <c r="O68" s="122">
        <v>121.34545932910262</v>
      </c>
      <c r="P68" s="122">
        <v>119.69097027386975</v>
      </c>
      <c r="Q68" s="122">
        <v>119.23462089424025</v>
      </c>
      <c r="R68" s="122">
        <v>130.26048132575642</v>
      </c>
      <c r="S68" s="122">
        <v>125.73778743278338</v>
      </c>
      <c r="T68" s="122">
        <v>120.61620928359676</v>
      </c>
      <c r="U68" s="122">
        <v>109.57453837059619</v>
      </c>
      <c r="V68" s="122">
        <v>108.95030092535174</v>
      </c>
      <c r="W68" s="122">
        <v>175.59577981509398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111.11099850068436</v>
      </c>
      <c r="D69" s="98">
        <v>101.04119942153997</v>
      </c>
      <c r="E69" s="98">
        <v>110.39662717059964</v>
      </c>
      <c r="F69" s="98">
        <v>132.49631076068601</v>
      </c>
      <c r="G69" s="98">
        <v>136.61156378673167</v>
      </c>
      <c r="H69" s="98">
        <v>145.97297816266013</v>
      </c>
      <c r="I69" s="98">
        <v>144.01919012951217</v>
      </c>
      <c r="J69" s="98">
        <v>151.54444507377269</v>
      </c>
      <c r="K69" s="98">
        <v>149.70425731508519</v>
      </c>
      <c r="L69" s="98">
        <v>150.51214485955657</v>
      </c>
      <c r="M69" s="98">
        <v>151.82542073166579</v>
      </c>
      <c r="N69" s="98">
        <v>147.33592061699744</v>
      </c>
      <c r="O69" s="98">
        <v>131.99435451851446</v>
      </c>
      <c r="P69" s="98">
        <v>130.82936750756713</v>
      </c>
      <c r="Q69" s="98">
        <v>125.06242605435355</v>
      </c>
      <c r="R69" s="98">
        <v>135.83834637829273</v>
      </c>
      <c r="S69" s="98">
        <v>132.04284391632427</v>
      </c>
      <c r="T69" s="98">
        <v>127.11805392256184</v>
      </c>
      <c r="U69" s="98">
        <v>115.03573779098623</v>
      </c>
      <c r="V69" s="98">
        <v>113.17036672545908</v>
      </c>
      <c r="W69" s="98">
        <v>183.07605443134005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147.60195320757879</v>
      </c>
      <c r="D77" s="122">
        <v>141.49049553444729</v>
      </c>
      <c r="E77" s="122">
        <v>150.92098055327901</v>
      </c>
      <c r="F77" s="122">
        <v>161.52458841840163</v>
      </c>
      <c r="G77" s="122">
        <v>160.85581092106395</v>
      </c>
      <c r="H77" s="122">
        <v>164.50080200198016</v>
      </c>
      <c r="I77" s="122">
        <v>173.65417255132508</v>
      </c>
      <c r="J77" s="122">
        <v>184.29919362036273</v>
      </c>
      <c r="K77" s="122">
        <v>170.10259814153986</v>
      </c>
      <c r="L77" s="122">
        <v>159.03788943596373</v>
      </c>
      <c r="M77" s="122">
        <v>171.26801664558337</v>
      </c>
      <c r="N77" s="122">
        <v>166.52863795651862</v>
      </c>
      <c r="O77" s="122">
        <v>144.31001586558193</v>
      </c>
      <c r="P77" s="122">
        <v>133.31945033731998</v>
      </c>
      <c r="Q77" s="122">
        <v>109.4065137218134</v>
      </c>
      <c r="R77" s="122">
        <v>119.62284418249203</v>
      </c>
      <c r="S77" s="122">
        <v>109.96760303632412</v>
      </c>
      <c r="T77" s="122">
        <v>131.00896286909506</v>
      </c>
      <c r="U77" s="122">
        <v>130.90120439476448</v>
      </c>
      <c r="V77" s="122">
        <v>125.64030535193093</v>
      </c>
      <c r="W77" s="122">
        <v>135.9387682560556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159.11887691077104</v>
      </c>
      <c r="D78" s="98">
        <v>148.04852213752832</v>
      </c>
      <c r="E78" s="98">
        <v>155.4665530190845</v>
      </c>
      <c r="F78" s="98">
        <v>164.73496697173672</v>
      </c>
      <c r="G78" s="98">
        <v>166.51028018402172</v>
      </c>
      <c r="H78" s="98">
        <v>175.76747912375242</v>
      </c>
      <c r="I78" s="98">
        <v>183.33460499436501</v>
      </c>
      <c r="J78" s="98">
        <v>192.76654787678908</v>
      </c>
      <c r="K78" s="98">
        <v>178.83775381467612</v>
      </c>
      <c r="L78" s="98">
        <v>165.87639045981598</v>
      </c>
      <c r="M78" s="98">
        <v>178.44202158460834</v>
      </c>
      <c r="N78" s="98">
        <v>173.48516846241435</v>
      </c>
      <c r="O78" s="98">
        <v>151.27547455216325</v>
      </c>
      <c r="P78" s="98">
        <v>144.20372351246971</v>
      </c>
      <c r="Q78" s="98">
        <v>116.5147610883122</v>
      </c>
      <c r="R78" s="98">
        <v>124.89627463936827</v>
      </c>
      <c r="S78" s="98">
        <v>114.47006765937834</v>
      </c>
      <c r="T78" s="98">
        <v>136.13776067251439</v>
      </c>
      <c r="U78" s="98">
        <v>136.05084337412177</v>
      </c>
      <c r="V78" s="98">
        <v>129.51787884308999</v>
      </c>
      <c r="W78" s="98">
        <v>141.34008374611292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162.14869417994149</v>
      </c>
      <c r="D81" s="117">
        <f t="shared" si="28"/>
        <v>135.41493724416992</v>
      </c>
      <c r="E81" s="117">
        <f t="shared" si="28"/>
        <v>112.54698131969657</v>
      </c>
      <c r="F81" s="117">
        <f t="shared" si="28"/>
        <v>79.144509769201974</v>
      </c>
      <c r="G81" s="117">
        <f t="shared" si="28"/>
        <v>85.897396041094737</v>
      </c>
      <c r="H81" s="117">
        <f t="shared" si="28"/>
        <v>50.418162251434538</v>
      </c>
      <c r="I81" s="117">
        <f t="shared" si="28"/>
        <v>15.923543795320832</v>
      </c>
      <c r="J81" s="117">
        <f t="shared" si="28"/>
        <v>34.755675815003826</v>
      </c>
      <c r="K81" s="117">
        <f t="shared" si="28"/>
        <v>121.27905493374864</v>
      </c>
      <c r="L81" s="117">
        <f t="shared" si="28"/>
        <v>126.0307628463167</v>
      </c>
      <c r="M81" s="117">
        <f t="shared" si="28"/>
        <v>119.3253190377186</v>
      </c>
      <c r="N81" s="117">
        <f t="shared" si="28"/>
        <v>79.86452240270161</v>
      </c>
      <c r="O81" s="117">
        <f t="shared" si="28"/>
        <v>54.598703314991397</v>
      </c>
      <c r="P81" s="117">
        <f t="shared" si="28"/>
        <v>49.950649651633995</v>
      </c>
      <c r="Q81" s="117">
        <f t="shared" si="28"/>
        <v>63.140394866284787</v>
      </c>
      <c r="R81" s="117">
        <f t="shared" ref="R81:V81" si="29">R82+R85+R87+R100</f>
        <v>72.552547989447206</v>
      </c>
      <c r="S81" s="117">
        <f t="shared" si="29"/>
        <v>86.538394623720237</v>
      </c>
      <c r="T81" s="117">
        <f t="shared" si="29"/>
        <v>98.351879438087565</v>
      </c>
      <c r="U81" s="117">
        <f t="shared" si="29"/>
        <v>54.754447430076993</v>
      </c>
      <c r="V81" s="117">
        <f t="shared" si="29"/>
        <v>17.69387946723953</v>
      </c>
      <c r="W81" s="117">
        <f t="shared" ref="W81" si="30">W82+W85+W87+W100</f>
        <v>15.567576305451187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2.4830794581887488</v>
      </c>
      <c r="D87" s="122">
        <v>2.1246817198035459</v>
      </c>
      <c r="E87" s="122">
        <v>1.1939539800468222</v>
      </c>
      <c r="F87" s="122">
        <v>0.45459839494593263</v>
      </c>
      <c r="G87" s="122">
        <v>0.9507056187612074</v>
      </c>
      <c r="H87" s="122">
        <v>1.0315044859733113</v>
      </c>
      <c r="I87" s="122">
        <v>0.28053159608836103</v>
      </c>
      <c r="J87" s="122">
        <v>0.16862358581082076</v>
      </c>
      <c r="K87" s="122">
        <v>1.1153276483942203</v>
      </c>
      <c r="L87" s="122">
        <v>1.012192799137823</v>
      </c>
      <c r="M87" s="122">
        <v>0.77298371568686175</v>
      </c>
      <c r="N87" s="122">
        <v>0.45996391514198376</v>
      </c>
      <c r="O87" s="122">
        <v>0.27254437921877661</v>
      </c>
      <c r="P87" s="122">
        <v>0.3821062519513056</v>
      </c>
      <c r="Q87" s="122">
        <v>0.5730556085353592</v>
      </c>
      <c r="R87" s="122">
        <v>1.2210183704782138</v>
      </c>
      <c r="S87" s="122">
        <v>1.170608783285519</v>
      </c>
      <c r="T87" s="122">
        <v>1.0120806987845048</v>
      </c>
      <c r="U87" s="122">
        <v>0.63042486190059188</v>
      </c>
      <c r="V87" s="122">
        <v>0.33282380941566786</v>
      </c>
      <c r="W87" s="122">
        <v>0.84456529415141457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121.86841113542279</v>
      </c>
      <c r="D92" s="101">
        <v>124.23796793167051</v>
      </c>
      <c r="E92" s="101">
        <v>134.59117593255087</v>
      </c>
      <c r="F92" s="101">
        <v>139.25511763320523</v>
      </c>
      <c r="G92" s="101">
        <v>161.24436778446255</v>
      </c>
      <c r="H92" s="101">
        <v>171.89831239395977</v>
      </c>
      <c r="I92" s="101">
        <v>155.07552855434525</v>
      </c>
      <c r="J92" s="101">
        <v>160.72236636139945</v>
      </c>
      <c r="K92" s="101">
        <v>169.10991450005542</v>
      </c>
      <c r="L92" s="101">
        <v>177.65327243628712</v>
      </c>
      <c r="M92" s="101">
        <v>186.67556733837714</v>
      </c>
      <c r="N92" s="101">
        <v>183.62317024486347</v>
      </c>
      <c r="O92" s="101">
        <v>161.24144773627773</v>
      </c>
      <c r="P92" s="101">
        <v>150.69138410287044</v>
      </c>
      <c r="Q92" s="101">
        <v>134.38154020154172</v>
      </c>
      <c r="R92" s="101">
        <v>140.75628437457189</v>
      </c>
      <c r="S92" s="101">
        <v>143.00050477635602</v>
      </c>
      <c r="T92" s="101">
        <v>136.69836638249379</v>
      </c>
      <c r="U92" s="101">
        <v>125.00597598186543</v>
      </c>
      <c r="V92" s="101">
        <v>113.69773366269085</v>
      </c>
      <c r="W92" s="101">
        <v>203.45471029108319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159.66561472175275</v>
      </c>
      <c r="D100" s="122">
        <v>133.29025552436639</v>
      </c>
      <c r="E100" s="122">
        <v>111.35302733964974</v>
      </c>
      <c r="F100" s="122">
        <v>78.689911374256042</v>
      </c>
      <c r="G100" s="122">
        <v>84.946690422333532</v>
      </c>
      <c r="H100" s="122">
        <v>49.386657765461223</v>
      </c>
      <c r="I100" s="122">
        <v>15.643012199232471</v>
      </c>
      <c r="J100" s="122">
        <v>34.587052229193006</v>
      </c>
      <c r="K100" s="122">
        <v>120.16372728535443</v>
      </c>
      <c r="L100" s="122">
        <v>125.01857004717888</v>
      </c>
      <c r="M100" s="122">
        <v>118.55233532203174</v>
      </c>
      <c r="N100" s="122">
        <v>79.404558487559626</v>
      </c>
      <c r="O100" s="122">
        <v>54.326158935772618</v>
      </c>
      <c r="P100" s="122">
        <v>49.568543399682689</v>
      </c>
      <c r="Q100" s="122">
        <v>62.567339257749424</v>
      </c>
      <c r="R100" s="122">
        <v>71.331529618968986</v>
      </c>
      <c r="S100" s="122">
        <v>85.367785840434721</v>
      </c>
      <c r="T100" s="122">
        <v>97.339798739303063</v>
      </c>
      <c r="U100" s="122">
        <v>54.1240225681764</v>
      </c>
      <c r="V100" s="122">
        <v>17.361055657823862</v>
      </c>
      <c r="W100" s="122">
        <v>14.723011011299771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176.77410663502951</v>
      </c>
      <c r="D102" s="98">
        <v>176.23977850350616</v>
      </c>
      <c r="E102" s="98">
        <v>180.54624220695788</v>
      </c>
      <c r="F102" s="98">
        <v>174.46616943640811</v>
      </c>
      <c r="G102" s="98">
        <v>191.78268414494954</v>
      </c>
      <c r="H102" s="98">
        <v>208.5549193953006</v>
      </c>
      <c r="I102" s="98">
        <v>176.7766974848528</v>
      </c>
      <c r="J102" s="98">
        <v>190.40001029139913</v>
      </c>
      <c r="K102" s="98">
        <v>189.85780522908519</v>
      </c>
      <c r="L102" s="98">
        <v>187.35781318918686</v>
      </c>
      <c r="M102" s="98">
        <v>202.90250569215885</v>
      </c>
      <c r="N102" s="98">
        <v>205.03246834870848</v>
      </c>
      <c r="O102" s="98">
        <v>172.79672802937435</v>
      </c>
      <c r="P102" s="98">
        <v>160.62259589769363</v>
      </c>
      <c r="Q102" s="98">
        <v>131.36690369058525</v>
      </c>
      <c r="R102" s="98">
        <v>140.89759539206153</v>
      </c>
      <c r="S102" s="98">
        <v>152.44247471506199</v>
      </c>
      <c r="T102" s="98">
        <v>145.82256155414672</v>
      </c>
      <c r="U102" s="98">
        <v>166.83790633795721</v>
      </c>
      <c r="V102" s="98">
        <v>155.13168647162126</v>
      </c>
      <c r="W102" s="98">
        <v>141.87018863597262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167.04334237096705</v>
      </c>
      <c r="D124" s="117">
        <f t="shared" si="42"/>
        <v>142.69358315017507</v>
      </c>
      <c r="E124" s="117">
        <f t="shared" si="42"/>
        <v>120.69079420257069</v>
      </c>
      <c r="F124" s="117">
        <f t="shared" si="42"/>
        <v>85.707566965376571</v>
      </c>
      <c r="G124" s="117">
        <f t="shared" si="42"/>
        <v>92.890797842491992</v>
      </c>
      <c r="H124" s="117">
        <f t="shared" si="42"/>
        <v>54.031181030036585</v>
      </c>
      <c r="I124" s="117">
        <f t="shared" si="42"/>
        <v>16.664129979208752</v>
      </c>
      <c r="J124" s="117">
        <f t="shared" si="42"/>
        <v>41.448963981930156</v>
      </c>
      <c r="K124" s="117">
        <f t="shared" si="42"/>
        <v>155.93630958153312</v>
      </c>
      <c r="L124" s="117">
        <f t="shared" si="42"/>
        <v>155.27671768060435</v>
      </c>
      <c r="M124" s="117">
        <f t="shared" si="42"/>
        <v>145.71224789633015</v>
      </c>
      <c r="N124" s="117">
        <f t="shared" si="42"/>
        <v>95.543769063124415</v>
      </c>
      <c r="O124" s="117">
        <f t="shared" si="42"/>
        <v>69.799741560536461</v>
      </c>
      <c r="P124" s="117">
        <f t="shared" si="42"/>
        <v>69.529129616128984</v>
      </c>
      <c r="Q124" s="117">
        <f t="shared" si="42"/>
        <v>100.68806745217957</v>
      </c>
      <c r="R124" s="117">
        <f t="shared" ref="R124:V124" si="43">R125+R128+R130+R139</f>
        <v>95.920356467813122</v>
      </c>
      <c r="S124" s="117">
        <f t="shared" si="43"/>
        <v>108.94424634267156</v>
      </c>
      <c r="T124" s="117">
        <f t="shared" si="43"/>
        <v>105.37121820777044</v>
      </c>
      <c r="U124" s="117">
        <f t="shared" si="43"/>
        <v>63.156580041258891</v>
      </c>
      <c r="V124" s="117">
        <f t="shared" si="43"/>
        <v>22.800948423713564</v>
      </c>
      <c r="W124" s="117">
        <f t="shared" ref="W124" si="44">W125+W128+W130+W139</f>
        <v>22.752853929150021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167.04334237096705</v>
      </c>
      <c r="D139" s="122">
        <v>142.69358315017507</v>
      </c>
      <c r="E139" s="122">
        <v>120.69079420257069</v>
      </c>
      <c r="F139" s="122">
        <v>85.707566965376571</v>
      </c>
      <c r="G139" s="122">
        <v>92.890797842491992</v>
      </c>
      <c r="H139" s="122">
        <v>54.031181030036585</v>
      </c>
      <c r="I139" s="122">
        <v>16.664129979208752</v>
      </c>
      <c r="J139" s="122">
        <v>41.448963981930156</v>
      </c>
      <c r="K139" s="122">
        <v>155.93630958153312</v>
      </c>
      <c r="L139" s="122">
        <v>155.27671768060435</v>
      </c>
      <c r="M139" s="122">
        <v>145.71224789633015</v>
      </c>
      <c r="N139" s="122">
        <v>95.543769063124415</v>
      </c>
      <c r="O139" s="122">
        <v>69.799741560536461</v>
      </c>
      <c r="P139" s="122">
        <v>69.529129616128984</v>
      </c>
      <c r="Q139" s="122">
        <v>100.68806745217957</v>
      </c>
      <c r="R139" s="122">
        <v>95.920356467813122</v>
      </c>
      <c r="S139" s="122">
        <v>108.94424634267156</v>
      </c>
      <c r="T139" s="122">
        <v>105.37121820777044</v>
      </c>
      <c r="U139" s="122">
        <v>63.156580041258891</v>
      </c>
      <c r="V139" s="122">
        <v>22.800948423713564</v>
      </c>
      <c r="W139" s="122">
        <v>22.752853929150021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176.77410663502951</v>
      </c>
      <c r="D140" s="98">
        <v>176.23977850350616</v>
      </c>
      <c r="E140" s="98">
        <v>180.54624220695791</v>
      </c>
      <c r="F140" s="98">
        <v>174.46616943640811</v>
      </c>
      <c r="G140" s="98">
        <v>191.78268414494954</v>
      </c>
      <c r="H140" s="98">
        <v>208.5549193953006</v>
      </c>
      <c r="I140" s="98">
        <v>176.77669748485278</v>
      </c>
      <c r="J140" s="98">
        <v>190.4000102913991</v>
      </c>
      <c r="K140" s="98">
        <v>189.85780522908519</v>
      </c>
      <c r="L140" s="98">
        <v>187.35781318918688</v>
      </c>
      <c r="M140" s="98">
        <v>202.90250569215888</v>
      </c>
      <c r="N140" s="98">
        <v>205.03246834870851</v>
      </c>
      <c r="O140" s="98">
        <v>172.79672802937435</v>
      </c>
      <c r="P140" s="98">
        <v>160.62259589769363</v>
      </c>
      <c r="Q140" s="98">
        <v>131.36690369058525</v>
      </c>
      <c r="R140" s="98">
        <v>140.8975953920615</v>
      </c>
      <c r="S140" s="98">
        <v>152.44247471506199</v>
      </c>
      <c r="T140" s="98">
        <v>145.82256155414672</v>
      </c>
      <c r="U140" s="98">
        <v>166.83790633795729</v>
      </c>
      <c r="V140" s="98">
        <v>155.13168647162126</v>
      </c>
      <c r="W140" s="98">
        <v>141.87018863597265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70.47107249015319</v>
      </c>
      <c r="P143" s="117">
        <f t="shared" si="49"/>
        <v>69.959946164610017</v>
      </c>
      <c r="Q143" s="117">
        <f t="shared" si="49"/>
        <v>101.52382491570877</v>
      </c>
      <c r="R143" s="117">
        <f t="shared" ref="R143:V143" si="50">R144+R146+R148+R157</f>
        <v>97.740112449793699</v>
      </c>
      <c r="S143" s="117">
        <f t="shared" si="50"/>
        <v>111.51643048877803</v>
      </c>
      <c r="T143" s="117">
        <f t="shared" si="50"/>
        <v>107.18611736708726</v>
      </c>
      <c r="U143" s="117">
        <f t="shared" si="50"/>
        <v>64.780381012803247</v>
      </c>
      <c r="V143" s="117">
        <f t="shared" si="50"/>
        <v>24.432808693104842</v>
      </c>
      <c r="W143" s="117">
        <f t="shared" ref="W143" si="51">W144+W146+W148+W157</f>
        <v>24.689643684648981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0.6527993835476833</v>
      </c>
      <c r="P148" s="122">
        <v>0.4564429635309793</v>
      </c>
      <c r="Q148" s="122">
        <v>0.82670895233184716</v>
      </c>
      <c r="R148" s="122">
        <v>1.8120192061822469</v>
      </c>
      <c r="S148" s="122">
        <v>2.5900601630411417</v>
      </c>
      <c r="T148" s="122">
        <v>1.8222330810138125</v>
      </c>
      <c r="U148" s="122">
        <v>1.6095190040583534</v>
      </c>
      <c r="V148" s="122">
        <v>1.6146969682264887</v>
      </c>
      <c r="W148" s="122">
        <v>1.9392147153763015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161.24144773627776</v>
      </c>
      <c r="P149" s="98">
        <v>150.69138410287044</v>
      </c>
      <c r="Q149" s="98">
        <v>134.38154020154175</v>
      </c>
      <c r="R149" s="98">
        <v>140.75628437457189</v>
      </c>
      <c r="S149" s="98">
        <v>143.000504776356</v>
      </c>
      <c r="T149" s="98">
        <v>136.69836638249379</v>
      </c>
      <c r="U149" s="98">
        <v>125.00597598186543</v>
      </c>
      <c r="V149" s="98">
        <v>113.69773366269089</v>
      </c>
      <c r="W149" s="98">
        <v>203.45471029108313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69.818273106605503</v>
      </c>
      <c r="P157" s="122">
        <v>69.503503201079042</v>
      </c>
      <c r="Q157" s="122">
        <v>100.69711596337693</v>
      </c>
      <c r="R157" s="122">
        <v>95.928093243611457</v>
      </c>
      <c r="S157" s="122">
        <v>108.92637032573688</v>
      </c>
      <c r="T157" s="122">
        <v>105.36388428607346</v>
      </c>
      <c r="U157" s="122">
        <v>63.170862008744891</v>
      </c>
      <c r="V157" s="122">
        <v>22.818111724878353</v>
      </c>
      <c r="W157" s="122">
        <v>22.750428969272679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172.79672802937435</v>
      </c>
      <c r="P158" s="98">
        <v>160.62259589769366</v>
      </c>
      <c r="Q158" s="98">
        <v>131.36690369058525</v>
      </c>
      <c r="R158" s="98">
        <v>140.8975953920615</v>
      </c>
      <c r="S158" s="98">
        <v>152.44247471506199</v>
      </c>
      <c r="T158" s="98">
        <v>145.82256155414669</v>
      </c>
      <c r="U158" s="98">
        <v>166.83790633795724</v>
      </c>
      <c r="V158" s="98">
        <v>155.13168647162124</v>
      </c>
      <c r="W158" s="98">
        <v>141.87018863597265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170.54398712124163</v>
      </c>
      <c r="D161" s="117">
        <f t="shared" si="54"/>
        <v>147.52591071614103</v>
      </c>
      <c r="E161" s="117">
        <f t="shared" si="54"/>
        <v>122.62040339523318</v>
      </c>
      <c r="F161" s="117">
        <f t="shared" si="54"/>
        <v>86.414033072736842</v>
      </c>
      <c r="G161" s="117">
        <f t="shared" si="54"/>
        <v>93.871095207462844</v>
      </c>
      <c r="H161" s="117">
        <f t="shared" si="54"/>
        <v>55.137373842246127</v>
      </c>
      <c r="I161" s="117">
        <f t="shared" si="54"/>
        <v>17.837383396584965</v>
      </c>
      <c r="J161" s="117">
        <f t="shared" si="54"/>
        <v>41.732132881025599</v>
      </c>
      <c r="K161" s="117">
        <f t="shared" si="54"/>
        <v>161.41050712906235</v>
      </c>
      <c r="L161" s="117">
        <f t="shared" si="54"/>
        <v>157.97915884377051</v>
      </c>
      <c r="M161" s="117">
        <f t="shared" si="54"/>
        <v>148.70890398887147</v>
      </c>
      <c r="N161" s="117">
        <f t="shared" si="54"/>
        <v>96.669465236659349</v>
      </c>
      <c r="O161" s="117">
        <f t="shared" si="54"/>
        <v>70.493830131529847</v>
      </c>
      <c r="P161" s="117">
        <f t="shared" si="54"/>
        <v>70.036465057303161</v>
      </c>
      <c r="Q161" s="117">
        <f t="shared" si="54"/>
        <v>101.43147910205457</v>
      </c>
      <c r="R161" s="117">
        <f t="shared" ref="R161:V161" si="55">R162+R164+R166+R175</f>
        <v>97.542677437869642</v>
      </c>
      <c r="S161" s="117">
        <f t="shared" si="55"/>
        <v>111.88573299331226</v>
      </c>
      <c r="T161" s="117">
        <f t="shared" si="55"/>
        <v>107.16689361257167</v>
      </c>
      <c r="U161" s="117">
        <f t="shared" si="55"/>
        <v>64.690583358641888</v>
      </c>
      <c r="V161" s="117">
        <f t="shared" si="55"/>
        <v>24.570529148036133</v>
      </c>
      <c r="W161" s="117">
        <f t="shared" ref="W161" si="56">W162+W164+W166+W175</f>
        <v>0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5.2986265711053395</v>
      </c>
      <c r="D166" s="122">
        <v>3.8227067055898623</v>
      </c>
      <c r="E166" s="122">
        <v>1.191072353385406</v>
      </c>
      <c r="F166" s="122">
        <v>0.54396530325470782</v>
      </c>
      <c r="G166" s="122">
        <v>0.93025596798728394</v>
      </c>
      <c r="H166" s="122">
        <v>1.1330397238773244</v>
      </c>
      <c r="I166" s="122">
        <v>1.101128013403635</v>
      </c>
      <c r="J166" s="122">
        <v>0.31638261094763676</v>
      </c>
      <c r="K166" s="122">
        <v>5.5838179316056031</v>
      </c>
      <c r="L166" s="122">
        <v>2.7261371729353527</v>
      </c>
      <c r="M166" s="122">
        <v>2.647880387778399</v>
      </c>
      <c r="N166" s="122">
        <v>1.0258277667310811</v>
      </c>
      <c r="O166" s="122">
        <v>0.62095551117950354</v>
      </c>
      <c r="P166" s="122">
        <v>0.49488139278446774</v>
      </c>
      <c r="Q166" s="122">
        <v>0.77767095024040367</v>
      </c>
      <c r="R166" s="122">
        <v>1.8045677483919471</v>
      </c>
      <c r="S166" s="122">
        <v>2.8260969323390515</v>
      </c>
      <c r="T166" s="122">
        <v>1.5712455906033767</v>
      </c>
      <c r="U166" s="122">
        <v>1.700761577984564</v>
      </c>
      <c r="V166" s="122">
        <v>1.568244602244012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121.86841113542282</v>
      </c>
      <c r="D167" s="98">
        <v>124.23796793167052</v>
      </c>
      <c r="E167" s="98">
        <v>134.59117593255087</v>
      </c>
      <c r="F167" s="98">
        <v>139.2551176332052</v>
      </c>
      <c r="G167" s="98">
        <v>161.24436778446255</v>
      </c>
      <c r="H167" s="98">
        <v>171.89831239395977</v>
      </c>
      <c r="I167" s="98">
        <v>155.07552855434525</v>
      </c>
      <c r="J167" s="98">
        <v>160.72236636139948</v>
      </c>
      <c r="K167" s="98">
        <v>169.1099145000554</v>
      </c>
      <c r="L167" s="98">
        <v>177.65327243628715</v>
      </c>
      <c r="M167" s="98">
        <v>186.67556733837714</v>
      </c>
      <c r="N167" s="98">
        <v>183.62317024486353</v>
      </c>
      <c r="O167" s="98">
        <v>161.24144773627776</v>
      </c>
      <c r="P167" s="98">
        <v>150.69138410287044</v>
      </c>
      <c r="Q167" s="98">
        <v>134.38154020154175</v>
      </c>
      <c r="R167" s="98">
        <v>140.75628437457189</v>
      </c>
      <c r="S167" s="98">
        <v>143.000504776356</v>
      </c>
      <c r="T167" s="98">
        <v>136.69836638249376</v>
      </c>
      <c r="U167" s="98">
        <v>125.00597598186545</v>
      </c>
      <c r="V167" s="98">
        <v>113.69773366269087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165.2453605501363</v>
      </c>
      <c r="D175" s="122">
        <v>143.70320401055116</v>
      </c>
      <c r="E175" s="122">
        <v>121.42933104184777</v>
      </c>
      <c r="F175" s="122">
        <v>85.870067769482134</v>
      </c>
      <c r="G175" s="122">
        <v>92.940839239475565</v>
      </c>
      <c r="H175" s="122">
        <v>54.004334118368803</v>
      </c>
      <c r="I175" s="122">
        <v>16.73625538318133</v>
      </c>
      <c r="J175" s="122">
        <v>41.415750270077965</v>
      </c>
      <c r="K175" s="122">
        <v>155.82668919745674</v>
      </c>
      <c r="L175" s="122">
        <v>155.25302167083515</v>
      </c>
      <c r="M175" s="122">
        <v>146.06102360109307</v>
      </c>
      <c r="N175" s="122">
        <v>95.643637469928265</v>
      </c>
      <c r="O175" s="122">
        <v>69.872874620350345</v>
      </c>
      <c r="P175" s="122">
        <v>69.541583664518697</v>
      </c>
      <c r="Q175" s="122">
        <v>100.65380815181416</v>
      </c>
      <c r="R175" s="122">
        <v>95.738109689477696</v>
      </c>
      <c r="S175" s="122">
        <v>109.0596360609732</v>
      </c>
      <c r="T175" s="122">
        <v>105.59564802196829</v>
      </c>
      <c r="U175" s="122">
        <v>62.98982178065733</v>
      </c>
      <c r="V175" s="122">
        <v>23.002284545792122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176.77410663502951</v>
      </c>
      <c r="D176" s="98">
        <v>176.23977850350616</v>
      </c>
      <c r="E176" s="98">
        <v>180.54624220695788</v>
      </c>
      <c r="F176" s="98">
        <v>174.46616943640814</v>
      </c>
      <c r="G176" s="98">
        <v>191.78268414494957</v>
      </c>
      <c r="H176" s="98">
        <v>208.55491939530063</v>
      </c>
      <c r="I176" s="98">
        <v>176.7766974848528</v>
      </c>
      <c r="J176" s="98">
        <v>190.40001029139913</v>
      </c>
      <c r="K176" s="98">
        <v>189.85780522908522</v>
      </c>
      <c r="L176" s="98">
        <v>187.35781318918688</v>
      </c>
      <c r="M176" s="98">
        <v>202.90250569215883</v>
      </c>
      <c r="N176" s="98">
        <v>205.03246834870851</v>
      </c>
      <c r="O176" s="98">
        <v>172.79672802937435</v>
      </c>
      <c r="P176" s="98">
        <v>160.62259589769363</v>
      </c>
      <c r="Q176" s="98">
        <v>131.36690369058525</v>
      </c>
      <c r="R176" s="98">
        <v>140.8975953920615</v>
      </c>
      <c r="S176" s="98">
        <v>152.44247471506199</v>
      </c>
      <c r="T176" s="98">
        <v>145.82256155414669</v>
      </c>
      <c r="U176" s="98">
        <v>166.83790633795726</v>
      </c>
      <c r="V176" s="98">
        <v>155.13168647162129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156.41086062219674</v>
      </c>
      <c r="D3" s="118">
        <f t="shared" si="0"/>
        <v>174.44098781902295</v>
      </c>
      <c r="E3" s="118">
        <f t="shared" si="0"/>
        <v>180.59518508241658</v>
      </c>
      <c r="F3" s="118">
        <f t="shared" si="0"/>
        <v>156.16700947030029</v>
      </c>
      <c r="G3" s="118">
        <f t="shared" si="0"/>
        <v>151.71209979084205</v>
      </c>
      <c r="H3" s="118">
        <f t="shared" si="0"/>
        <v>173.80472997036648</v>
      </c>
      <c r="I3" s="118">
        <f t="shared" si="0"/>
        <v>173.99266918888083</v>
      </c>
      <c r="J3" s="118">
        <f t="shared" si="0"/>
        <v>168.07100996583011</v>
      </c>
      <c r="K3" s="118">
        <f t="shared" si="0"/>
        <v>150.66714650383096</v>
      </c>
      <c r="L3" s="118">
        <f t="shared" si="0"/>
        <v>181.62956085329441</v>
      </c>
      <c r="M3" s="118">
        <f t="shared" si="0"/>
        <v>173.50702887870585</v>
      </c>
      <c r="N3" s="118">
        <f t="shared" si="0"/>
        <v>152.60145974029442</v>
      </c>
      <c r="O3" s="118">
        <f t="shared" si="0"/>
        <v>146.82729432863727</v>
      </c>
      <c r="P3" s="118">
        <f t="shared" si="0"/>
        <v>130.92290237858438</v>
      </c>
      <c r="Q3" s="118">
        <f t="shared" si="0"/>
        <v>0</v>
      </c>
      <c r="R3" s="118">
        <f t="shared" ref="R3:V3" si="1">R4+R7+R9+R19</f>
        <v>115.66092481076147</v>
      </c>
      <c r="S3" s="118">
        <f t="shared" si="1"/>
        <v>123.17521758205325</v>
      </c>
      <c r="T3" s="118">
        <f t="shared" si="1"/>
        <v>128.52278522772869</v>
      </c>
      <c r="U3" s="118">
        <f t="shared" si="1"/>
        <v>0</v>
      </c>
      <c r="V3" s="118">
        <f t="shared" si="1"/>
        <v>0</v>
      </c>
      <c r="W3" s="118">
        <f t="shared" ref="W3" si="2">W4+W7+W9+W19</f>
        <v>117.12393251334973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136.25616798256408</v>
      </c>
      <c r="D4" s="123">
        <f t="shared" si="3"/>
        <v>154.75936374917399</v>
      </c>
      <c r="E4" s="123">
        <f t="shared" si="3"/>
        <v>161.49568790750484</v>
      </c>
      <c r="F4" s="123">
        <f t="shared" si="3"/>
        <v>136.8750473131056</v>
      </c>
      <c r="G4" s="123">
        <f t="shared" si="3"/>
        <v>135.93874842562175</v>
      </c>
      <c r="H4" s="123">
        <f t="shared" si="3"/>
        <v>155.3747683990338</v>
      </c>
      <c r="I4" s="123">
        <f t="shared" si="3"/>
        <v>153.60204342399408</v>
      </c>
      <c r="J4" s="123">
        <f t="shared" si="3"/>
        <v>147.16529796513416</v>
      </c>
      <c r="K4" s="123">
        <f t="shared" si="3"/>
        <v>130.06069146894188</v>
      </c>
      <c r="L4" s="123">
        <f t="shared" si="3"/>
        <v>158.09635608298532</v>
      </c>
      <c r="M4" s="123">
        <f t="shared" si="3"/>
        <v>148.94830428111084</v>
      </c>
      <c r="N4" s="123">
        <f t="shared" si="3"/>
        <v>133.53671269371611</v>
      </c>
      <c r="O4" s="123">
        <f t="shared" si="3"/>
        <v>131.77251896531718</v>
      </c>
      <c r="P4" s="123">
        <f t="shared" si="3"/>
        <v>115.59025406879528</v>
      </c>
      <c r="Q4" s="123">
        <f t="shared" si="3"/>
        <v>0</v>
      </c>
      <c r="R4" s="123">
        <f t="shared" ref="R4:V4" si="4">SUM(R5:R6)</f>
        <v>102.06219714982876</v>
      </c>
      <c r="S4" s="123">
        <f t="shared" si="4"/>
        <v>108.9974660185464</v>
      </c>
      <c r="T4" s="123">
        <f t="shared" si="4"/>
        <v>112.73561346531456</v>
      </c>
      <c r="U4" s="123">
        <f t="shared" si="4"/>
        <v>0</v>
      </c>
      <c r="V4" s="123">
        <f t="shared" si="4"/>
        <v>0</v>
      </c>
      <c r="W4" s="123">
        <f t="shared" ref="W4" si="5">SUM(W5:W6)</f>
        <v>96.06514759468304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135.53060867907888</v>
      </c>
      <c r="D5" s="99">
        <v>153.94605685162946</v>
      </c>
      <c r="E5" s="99">
        <v>160.65719711824985</v>
      </c>
      <c r="F5" s="99">
        <v>136.16980446917847</v>
      </c>
      <c r="G5" s="99">
        <v>135.24346592006509</v>
      </c>
      <c r="H5" s="99">
        <v>154.58144538889988</v>
      </c>
      <c r="I5" s="99">
        <v>152.82621483175495</v>
      </c>
      <c r="J5" s="99">
        <v>146.42303109454204</v>
      </c>
      <c r="K5" s="99">
        <v>129.40756336728455</v>
      </c>
      <c r="L5" s="99">
        <v>157.31059386425514</v>
      </c>
      <c r="M5" s="99">
        <v>148.20795568064</v>
      </c>
      <c r="N5" s="99">
        <v>132.87296148643625</v>
      </c>
      <c r="O5" s="99">
        <v>131.1172782306584</v>
      </c>
      <c r="P5" s="99">
        <v>115.01944028168555</v>
      </c>
      <c r="Q5" s="99">
        <v>0</v>
      </c>
      <c r="R5" s="99">
        <v>101.55759494999835</v>
      </c>
      <c r="S5" s="99">
        <v>108.45080414222664</v>
      </c>
      <c r="T5" s="99">
        <v>112.15517517537857</v>
      </c>
      <c r="U5" s="99">
        <v>0</v>
      </c>
      <c r="V5" s="99">
        <v>0</v>
      </c>
      <c r="W5" s="99">
        <v>95.555398750346782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0.72555930348518938</v>
      </c>
      <c r="D6" s="99">
        <v>0.81330689754452279</v>
      </c>
      <c r="E6" s="99">
        <v>0.83849078925499287</v>
      </c>
      <c r="F6" s="99">
        <v>0.70524284392712244</v>
      </c>
      <c r="G6" s="99">
        <v>0.69528250555667592</v>
      </c>
      <c r="H6" s="99">
        <v>0.79332301013392481</v>
      </c>
      <c r="I6" s="99">
        <v>0.77582859223912382</v>
      </c>
      <c r="J6" s="99">
        <v>0.74226687059210861</v>
      </c>
      <c r="K6" s="99">
        <v>0.65312810165734325</v>
      </c>
      <c r="L6" s="99">
        <v>0.78576221873018781</v>
      </c>
      <c r="M6" s="99">
        <v>0.74034860047083717</v>
      </c>
      <c r="N6" s="99">
        <v>0.66375120727986536</v>
      </c>
      <c r="O6" s="99">
        <v>0.65524073465876975</v>
      </c>
      <c r="P6" s="99">
        <v>0.57081378710972408</v>
      </c>
      <c r="Q6" s="99">
        <v>0</v>
      </c>
      <c r="R6" s="99">
        <v>0.50460219983041044</v>
      </c>
      <c r="S6" s="99">
        <v>0.54666187631976459</v>
      </c>
      <c r="T6" s="99">
        <v>0.58043828993598723</v>
      </c>
      <c r="U6" s="99">
        <v>0</v>
      </c>
      <c r="V6" s="99">
        <v>0</v>
      </c>
      <c r="W6" s="99">
        <v>0.50974884433626444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2.1135469630430615E-3</v>
      </c>
      <c r="F7" s="123">
        <f t="shared" si="6"/>
        <v>4.0089025525373318E-3</v>
      </c>
      <c r="G7" s="123">
        <f t="shared" si="6"/>
        <v>6.3747168763635979E-3</v>
      </c>
      <c r="H7" s="123">
        <f t="shared" si="6"/>
        <v>1.5817900241516785E-2</v>
      </c>
      <c r="I7" s="123">
        <f t="shared" si="6"/>
        <v>1.6246016278549769E-2</v>
      </c>
      <c r="J7" s="123">
        <f t="shared" si="6"/>
        <v>1.4936557448323057E-2</v>
      </c>
      <c r="K7" s="123">
        <f t="shared" si="6"/>
        <v>2.4885842094729792E-2</v>
      </c>
      <c r="L7" s="123">
        <f t="shared" si="6"/>
        <v>5.0979543680489958E-2</v>
      </c>
      <c r="M7" s="123">
        <f t="shared" si="6"/>
        <v>1.5933790794470663E-2</v>
      </c>
      <c r="N7" s="123">
        <f t="shared" si="6"/>
        <v>3.3212848036669441E-2</v>
      </c>
      <c r="O7" s="123">
        <f t="shared" si="6"/>
        <v>8.6339168595069866E-3</v>
      </c>
      <c r="P7" s="123">
        <f t="shared" si="6"/>
        <v>1.8079806820668273E-2</v>
      </c>
      <c r="Q7" s="123">
        <f t="shared" si="6"/>
        <v>0</v>
      </c>
      <c r="R7" s="123">
        <f t="shared" si="6"/>
        <v>7.5702328118186155E-3</v>
      </c>
      <c r="S7" s="123">
        <f t="shared" si="6"/>
        <v>5.8356894201211677E-3</v>
      </c>
      <c r="T7" s="123">
        <f t="shared" si="6"/>
        <v>6.12659328500763E-3</v>
      </c>
      <c r="U7" s="123">
        <f t="shared" si="6"/>
        <v>0</v>
      </c>
      <c r="V7" s="123">
        <f t="shared" si="6"/>
        <v>0</v>
      </c>
      <c r="W7" s="123">
        <f t="shared" si="6"/>
        <v>5.0857148043292914E-3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2.1135469630430615E-3</v>
      </c>
      <c r="F8" s="99">
        <f>RES_hhdet_in_fech!F8/RES_summary!F$21</f>
        <v>4.0089025525373318E-3</v>
      </c>
      <c r="G8" s="99">
        <f>RES_hhdet_in_fech!G8/RES_summary!G$21</f>
        <v>6.3747168763635979E-3</v>
      </c>
      <c r="H8" s="99">
        <f>RES_hhdet_in_fech!H8/RES_summary!H$21</f>
        <v>1.5817900241516785E-2</v>
      </c>
      <c r="I8" s="99">
        <f>RES_hhdet_in_fech!I8/RES_summary!I$21</f>
        <v>1.6246016278549769E-2</v>
      </c>
      <c r="J8" s="99">
        <f>RES_hhdet_in_fech!J8/RES_summary!J$21</f>
        <v>1.4936557448323057E-2</v>
      </c>
      <c r="K8" s="99">
        <f>RES_hhdet_in_fech!K8/RES_summary!K$21</f>
        <v>2.4885842094729792E-2</v>
      </c>
      <c r="L8" s="99">
        <f>RES_hhdet_in_fech!L8/RES_summary!L$21</f>
        <v>5.0979543680489958E-2</v>
      </c>
      <c r="M8" s="99">
        <f>RES_hhdet_in_fech!M8/RES_summary!M$21</f>
        <v>1.5933790794470663E-2</v>
      </c>
      <c r="N8" s="99">
        <f>RES_hhdet_in_fech!N8/RES_summary!N$21</f>
        <v>3.3212848036669441E-2</v>
      </c>
      <c r="O8" s="99">
        <f>RES_hhdet_in_fech!O8/RES_summary!O$21</f>
        <v>8.6339168595069866E-3</v>
      </c>
      <c r="P8" s="99">
        <f>RES_hhdet_in_fech!P8/RES_summary!P$21</f>
        <v>1.8079806820668273E-2</v>
      </c>
      <c r="Q8" s="99">
        <f>RES_hhdet_in_fech!Q8/RES_summary!Q$21</f>
        <v>0</v>
      </c>
      <c r="R8" s="99">
        <f>RES_hhdet_in_fech!R8/RES_summary!R$21</f>
        <v>7.5702328118186155E-3</v>
      </c>
      <c r="S8" s="99">
        <f>RES_hhdet_in_fech!S8/RES_summary!S$21</f>
        <v>5.8356894201211677E-3</v>
      </c>
      <c r="T8" s="99">
        <f>RES_hhdet_in_fech!T8/RES_summary!T$21</f>
        <v>6.12659328500763E-3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5.0857148043292914E-3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7.4097220127618248</v>
      </c>
      <c r="D9" s="123">
        <v>7.9865487448468837</v>
      </c>
      <c r="E9" s="123">
        <v>8.1555094279586662</v>
      </c>
      <c r="F9" s="123">
        <v>8.693657380324181</v>
      </c>
      <c r="G9" s="123">
        <v>7.3685068288293714</v>
      </c>
      <c r="H9" s="123">
        <v>8.9823764072904968</v>
      </c>
      <c r="I9" s="123">
        <v>9.580475620718321</v>
      </c>
      <c r="J9" s="123">
        <v>9.7059704118409247</v>
      </c>
      <c r="K9" s="123">
        <v>9.0416499908194794</v>
      </c>
      <c r="L9" s="123">
        <v>11.110268007965944</v>
      </c>
      <c r="M9" s="123">
        <v>11.702211308621834</v>
      </c>
      <c r="N9" s="123">
        <v>9.5286299182188845</v>
      </c>
      <c r="O9" s="123">
        <v>7.9638193490196372</v>
      </c>
      <c r="P9" s="123">
        <v>8.209329798947131</v>
      </c>
      <c r="Q9" s="123">
        <v>0</v>
      </c>
      <c r="R9" s="123">
        <v>7.554112555965216</v>
      </c>
      <c r="S9" s="123">
        <v>8.0694802439896574</v>
      </c>
      <c r="T9" s="123">
        <v>8.4141752084250978</v>
      </c>
      <c r="U9" s="123">
        <v>0</v>
      </c>
      <c r="V9" s="123">
        <v>0</v>
      </c>
      <c r="W9" s="123">
        <v>13.340870084596121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7.2933005333370167</v>
      </c>
      <c r="D10" s="99">
        <v>8.1137170172686748</v>
      </c>
      <c r="E10" s="99">
        <v>8.6947559056950769</v>
      </c>
      <c r="F10" s="99">
        <v>7.6725230888352343</v>
      </c>
      <c r="G10" s="99">
        <v>7.0459621891189874</v>
      </c>
      <c r="H10" s="99">
        <v>8.529182487801453</v>
      </c>
      <c r="I10" s="99">
        <v>9.7766509508361157</v>
      </c>
      <c r="J10" s="99">
        <v>9.4382145828928898</v>
      </c>
      <c r="K10" s="99">
        <v>8.6928794436527497</v>
      </c>
      <c r="L10" s="99">
        <v>11.912887923928718</v>
      </c>
      <c r="M10" s="99">
        <v>12.776045142645929</v>
      </c>
      <c r="N10" s="99">
        <v>9.6979776120354604</v>
      </c>
      <c r="O10" s="99">
        <v>8.7393099812224193</v>
      </c>
      <c r="P10" s="99">
        <v>8.209329798947131</v>
      </c>
      <c r="Q10" s="99">
        <v>0</v>
      </c>
      <c r="R10" s="99">
        <v>7.5023122163444746</v>
      </c>
      <c r="S10" s="99">
        <v>8.1939136487914759</v>
      </c>
      <c r="T10" s="99">
        <v>8.634389558713444</v>
      </c>
      <c r="U10" s="99">
        <v>0</v>
      </c>
      <c r="V10" s="99">
        <v>0</v>
      </c>
      <c r="W10" s="99">
        <v>13.149065481225399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8.8581183771644572</v>
      </c>
      <c r="D11" s="99">
        <v>9.1672253027898662</v>
      </c>
      <c r="E11" s="99">
        <v>9.229357617083588</v>
      </c>
      <c r="F11" s="99">
        <v>8.9042277466759128</v>
      </c>
      <c r="G11" s="99">
        <v>8.728131290445436</v>
      </c>
      <c r="H11" s="99">
        <v>9.6317779074817498</v>
      </c>
      <c r="I11" s="99">
        <v>9.6598739251011985</v>
      </c>
      <c r="J11" s="99">
        <v>9.6984620863906628</v>
      </c>
      <c r="K11" s="99">
        <v>10.507953278468314</v>
      </c>
      <c r="L11" s="99">
        <v>12.331642429161615</v>
      </c>
      <c r="M11" s="99">
        <v>12.760901532862855</v>
      </c>
      <c r="N11" s="99">
        <v>9.8915482150172256</v>
      </c>
      <c r="O11" s="99">
        <v>7.4131374388833642</v>
      </c>
      <c r="P11" s="99">
        <v>0</v>
      </c>
      <c r="Q11" s="99">
        <v>0</v>
      </c>
      <c r="R11" s="99">
        <v>6.6734157631182525</v>
      </c>
      <c r="S11" s="99">
        <v>6.724223249048829</v>
      </c>
      <c r="T11" s="99">
        <v>7.0382406558868489</v>
      </c>
      <c r="U11" s="99">
        <v>0</v>
      </c>
      <c r="V11" s="99">
        <v>0</v>
      </c>
      <c r="W11" s="99">
        <v>12.570053731552189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8.7533726732055399</v>
      </c>
      <c r="D15" s="102">
        <v>6.6937256357602957</v>
      </c>
      <c r="E15" s="102">
        <v>6.903931660271371</v>
      </c>
      <c r="F15" s="102">
        <v>9.1451652081408437</v>
      </c>
      <c r="G15" s="102">
        <v>7.7161135989161282</v>
      </c>
      <c r="H15" s="102">
        <v>9.564379196124225</v>
      </c>
      <c r="I15" s="102">
        <v>8.7804186539088906</v>
      </c>
      <c r="J15" s="102">
        <v>10.38165897496901</v>
      </c>
      <c r="K15" s="102">
        <v>11.283868997329238</v>
      </c>
      <c r="L15" s="102">
        <v>9.9683012995113458</v>
      </c>
      <c r="M15" s="102">
        <v>11.169690181091376</v>
      </c>
      <c r="N15" s="102">
        <v>9.2836439578264578</v>
      </c>
      <c r="O15" s="102">
        <v>6.911212708754376</v>
      </c>
      <c r="P15" s="102">
        <v>0</v>
      </c>
      <c r="Q15" s="102">
        <v>0</v>
      </c>
      <c r="R15" s="102">
        <v>7.7167213700728823</v>
      </c>
      <c r="S15" s="102">
        <v>7.5808437866443308</v>
      </c>
      <c r="T15" s="102">
        <v>8.2504208820983269</v>
      </c>
      <c r="U15" s="102">
        <v>0</v>
      </c>
      <c r="V15" s="102">
        <v>0</v>
      </c>
      <c r="W15" s="102">
        <v>13.495078717587072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12.744970626870842</v>
      </c>
      <c r="D19" s="123">
        <v>11.695075325002076</v>
      </c>
      <c r="E19" s="123">
        <v>10.941874199990032</v>
      </c>
      <c r="F19" s="123">
        <v>10.594295874317984</v>
      </c>
      <c r="G19" s="123">
        <v>8.3984698195145739</v>
      </c>
      <c r="H19" s="123">
        <v>9.4317672638006389</v>
      </c>
      <c r="I19" s="123">
        <v>10.793904127889887</v>
      </c>
      <c r="J19" s="123">
        <v>11.184805031406709</v>
      </c>
      <c r="K19" s="123">
        <v>11.539919201974866</v>
      </c>
      <c r="L19" s="123">
        <v>12.371957218662647</v>
      </c>
      <c r="M19" s="123">
        <v>12.84057949817872</v>
      </c>
      <c r="N19" s="123">
        <v>9.5029042803227455</v>
      </c>
      <c r="O19" s="123">
        <v>7.0823220974409358</v>
      </c>
      <c r="P19" s="123">
        <v>7.1052387040212936</v>
      </c>
      <c r="Q19" s="123">
        <v>0</v>
      </c>
      <c r="R19" s="123">
        <v>6.0370448721556738</v>
      </c>
      <c r="S19" s="123">
        <v>6.1024356300970695</v>
      </c>
      <c r="T19" s="123">
        <v>7.3668699607040242</v>
      </c>
      <c r="U19" s="123">
        <v>0</v>
      </c>
      <c r="V19" s="123">
        <v>0</v>
      </c>
      <c r="W19" s="123">
        <v>7.7128291192662495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11.848097956199492</v>
      </c>
      <c r="D20" s="99">
        <v>12.951133463918351</v>
      </c>
      <c r="E20" s="99">
        <v>13.029766308238482</v>
      </c>
      <c r="F20" s="99">
        <v>10.786479071910815</v>
      </c>
      <c r="G20" s="99">
        <v>9.5679387866051488</v>
      </c>
      <c r="H20" s="99">
        <v>11.647480366897529</v>
      </c>
      <c r="I20" s="99">
        <v>12.760144121470365</v>
      </c>
      <c r="J20" s="99">
        <v>12.628414920903145</v>
      </c>
      <c r="K20" s="99">
        <v>10.976858493575387</v>
      </c>
      <c r="L20" s="99">
        <v>13.524132406332551</v>
      </c>
      <c r="M20" s="99">
        <v>13.749343974836261</v>
      </c>
      <c r="N20" s="99">
        <v>10.238146702629178</v>
      </c>
      <c r="O20" s="99">
        <v>8.5164881279079747</v>
      </c>
      <c r="P20" s="99">
        <v>7.8454903879418021</v>
      </c>
      <c r="Q20" s="99">
        <v>0</v>
      </c>
      <c r="R20" s="99">
        <v>6.9964395484059096</v>
      </c>
      <c r="S20" s="99">
        <v>7.7930110293045942</v>
      </c>
      <c r="T20" s="99">
        <v>8.9286321938627609</v>
      </c>
      <c r="U20" s="99">
        <v>0</v>
      </c>
      <c r="V20" s="99">
        <v>0</v>
      </c>
      <c r="W20" s="99">
        <v>10.322110473125566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12.848989725898193</v>
      </c>
      <c r="D21" s="99">
        <v>13.004315699561356</v>
      </c>
      <c r="E21" s="99">
        <v>12.380646979291338</v>
      </c>
      <c r="F21" s="99">
        <v>11.155687009247114</v>
      </c>
      <c r="G21" s="99">
        <v>10.381165366896273</v>
      </c>
      <c r="H21" s="99">
        <v>11.685714869175627</v>
      </c>
      <c r="I21" s="99">
        <v>11.011670419688429</v>
      </c>
      <c r="J21" s="99">
        <v>11.489298738342988</v>
      </c>
      <c r="K21" s="99">
        <v>11.79716134797709</v>
      </c>
      <c r="L21" s="99">
        <v>13.005274413885708</v>
      </c>
      <c r="M21" s="99">
        <v>13.870154154750418</v>
      </c>
      <c r="N21" s="99">
        <v>11.044840058097051</v>
      </c>
      <c r="O21" s="99">
        <v>7.9443958848981246</v>
      </c>
      <c r="P21" s="99">
        <v>7.6866225789285378</v>
      </c>
      <c r="Q21" s="99">
        <v>0</v>
      </c>
      <c r="R21" s="99">
        <v>6.680115479410194</v>
      </c>
      <c r="S21" s="99">
        <v>7.1682070928678518</v>
      </c>
      <c r="T21" s="99">
        <v>7.5080215545823448</v>
      </c>
      <c r="U21" s="99">
        <v>0</v>
      </c>
      <c r="V21" s="99">
        <v>0</v>
      </c>
      <c r="W21" s="99">
        <v>8.7651737898239208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11.374528255915861</v>
      </c>
      <c r="D22" s="110">
        <v>5.8169353034390348</v>
      </c>
      <c r="E22" s="110">
        <v>7.6958763061099624</v>
      </c>
      <c r="F22" s="110">
        <v>10.036367182510753</v>
      </c>
      <c r="G22" s="110">
        <v>6.4432077807980583</v>
      </c>
      <c r="H22" s="110">
        <v>8.5164624147367345</v>
      </c>
      <c r="I22" s="110">
        <v>10.693213465618513</v>
      </c>
      <c r="J22" s="110">
        <v>10.957401777922042</v>
      </c>
      <c r="K22" s="110">
        <v>10.608309296851059</v>
      </c>
      <c r="L22" s="110">
        <v>8.7281499076951814</v>
      </c>
      <c r="M22" s="110">
        <v>9.9540860360184578</v>
      </c>
      <c r="N22" s="110">
        <v>8.0294036140935852</v>
      </c>
      <c r="O22" s="110">
        <v>6.2399509056196152</v>
      </c>
      <c r="P22" s="110">
        <v>6.4132316372085638</v>
      </c>
      <c r="Q22" s="110">
        <v>0</v>
      </c>
      <c r="R22" s="110">
        <v>4.4259427023298024</v>
      </c>
      <c r="S22" s="110">
        <v>2.784505006661163</v>
      </c>
      <c r="T22" s="110">
        <v>6.3281827356500759</v>
      </c>
      <c r="U22" s="110">
        <v>0</v>
      </c>
      <c r="V22" s="110">
        <v>0</v>
      </c>
      <c r="W22" s="110">
        <v>7.0791825018237216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177.81744514810299</v>
      </c>
      <c r="D24" s="118">
        <f t="shared" si="7"/>
        <v>181.72111448182403</v>
      </c>
      <c r="E24" s="118">
        <f t="shared" si="7"/>
        <v>179.7315762117895</v>
      </c>
      <c r="F24" s="118">
        <f t="shared" si="7"/>
        <v>170.27115449459299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142.88089530351104</v>
      </c>
      <c r="K24" s="118">
        <f t="shared" si="7"/>
        <v>148.58870202053086</v>
      </c>
      <c r="L24" s="118">
        <f t="shared" si="7"/>
        <v>169.32158664299158</v>
      </c>
      <c r="M24" s="118">
        <f t="shared" si="7"/>
        <v>178.78008611652498</v>
      </c>
      <c r="N24" s="118">
        <f t="shared" si="7"/>
        <v>164.14471765763938</v>
      </c>
      <c r="O24" s="118">
        <f t="shared" si="7"/>
        <v>137.55223292826255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156.2947372349349</v>
      </c>
      <c r="D25" s="123">
        <f t="shared" si="10"/>
        <v>163.29875749599108</v>
      </c>
      <c r="E25" s="123">
        <f t="shared" si="10"/>
        <v>161.93383748544355</v>
      </c>
      <c r="F25" s="123">
        <f t="shared" si="10"/>
        <v>150.64189417324687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121.41344027268154</v>
      </c>
      <c r="K25" s="123">
        <f t="shared" si="10"/>
        <v>125.7188112753411</v>
      </c>
      <c r="L25" s="123">
        <f t="shared" si="10"/>
        <v>147.00333289124185</v>
      </c>
      <c r="M25" s="123">
        <f t="shared" si="10"/>
        <v>154.7914073604112</v>
      </c>
      <c r="N25" s="123">
        <f t="shared" si="10"/>
        <v>145.38241962410294</v>
      </c>
      <c r="O25" s="123">
        <f t="shared" si="10"/>
        <v>123.69943694806399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154.36482131395184</v>
      </c>
      <c r="D26" s="99">
        <v>161.30239933538999</v>
      </c>
      <c r="E26" s="99">
        <v>159.97190813292841</v>
      </c>
      <c r="F26" s="99">
        <v>148.825796427173</v>
      </c>
      <c r="G26" s="99">
        <v>0</v>
      </c>
      <c r="H26" s="99">
        <v>0</v>
      </c>
      <c r="I26" s="99">
        <v>0</v>
      </c>
      <c r="J26" s="99">
        <v>119.96550736299794</v>
      </c>
      <c r="K26" s="99">
        <v>124.22100254547118</v>
      </c>
      <c r="L26" s="99">
        <v>145.26281037088194</v>
      </c>
      <c r="M26" s="99">
        <v>152.93720724237215</v>
      </c>
      <c r="N26" s="99">
        <v>143.60387554895857</v>
      </c>
      <c r="O26" s="99">
        <v>122.13808762108501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1.9299159209830734</v>
      </c>
      <c r="D27" s="99">
        <v>1.9963581606010821</v>
      </c>
      <c r="E27" s="99">
        <v>1.961929352515132</v>
      </c>
      <c r="F27" s="99">
        <v>1.8160977460738661</v>
      </c>
      <c r="G27" s="99">
        <v>0</v>
      </c>
      <c r="H27" s="99">
        <v>0</v>
      </c>
      <c r="I27" s="99">
        <v>0</v>
      </c>
      <c r="J27" s="99">
        <v>1.4479329096836038</v>
      </c>
      <c r="K27" s="99">
        <v>1.4978087298699163</v>
      </c>
      <c r="L27" s="99">
        <v>1.7405225203599219</v>
      </c>
      <c r="M27" s="99">
        <v>1.8542001180390502</v>
      </c>
      <c r="N27" s="99">
        <v>1.7785440751443786</v>
      </c>
      <c r="O27" s="99">
        <v>1.5613493269789847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1.4134930885058758E-2</v>
      </c>
      <c r="K28" s="123">
        <f t="shared" si="13"/>
        <v>2.3201971012821444E-2</v>
      </c>
      <c r="L28" s="123">
        <f t="shared" si="13"/>
        <v>5.0400761751672608E-2</v>
      </c>
      <c r="M28" s="123">
        <f t="shared" si="13"/>
        <v>1.4338914178294792E-2</v>
      </c>
      <c r="N28" s="123">
        <f t="shared" si="13"/>
        <v>3.0922306792761207E-2</v>
      </c>
      <c r="O28" s="123">
        <f t="shared" si="13"/>
        <v>5.9405375476491214E-3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1.4134930885058758E-2</v>
      </c>
      <c r="K29" s="99">
        <f>RES_hhdet_in_fech!K29/RES_summary!K$21</f>
        <v>2.3201971012821444E-2</v>
      </c>
      <c r="L29" s="99">
        <f>RES_hhdet_in_fech!L29/RES_summary!L$21</f>
        <v>5.0400761751672608E-2</v>
      </c>
      <c r="M29" s="99">
        <f>RES_hhdet_in_fech!M29/RES_summary!M$21</f>
        <v>1.4338914178294792E-2</v>
      </c>
      <c r="N29" s="99">
        <f>RES_hhdet_in_fech!N29/RES_summary!N$21</f>
        <v>3.0922306792761207E-2</v>
      </c>
      <c r="O29" s="99">
        <f>RES_hhdet_in_fech!O29/RES_summary!O$21</f>
        <v>5.9405375476491214E-3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8.7576306286510235</v>
      </c>
      <c r="D30" s="123">
        <v>6.7596856268810841</v>
      </c>
      <c r="E30" s="123">
        <v>6.9486513902100677</v>
      </c>
      <c r="F30" s="123">
        <v>9.1451652081408437</v>
      </c>
      <c r="G30" s="123">
        <v>0</v>
      </c>
      <c r="H30" s="123">
        <v>0</v>
      </c>
      <c r="I30" s="123">
        <v>0</v>
      </c>
      <c r="J30" s="123">
        <v>10.38165897496901</v>
      </c>
      <c r="K30" s="123">
        <v>11.26087890195558</v>
      </c>
      <c r="L30" s="123">
        <v>9.9972993501819012</v>
      </c>
      <c r="M30" s="123">
        <v>11.19361817134358</v>
      </c>
      <c r="N30" s="123">
        <v>9.2878364009794971</v>
      </c>
      <c r="O30" s="123">
        <v>6.911212708754376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8.8581183771644589</v>
      </c>
      <c r="D31" s="99">
        <v>9.1672253027898662</v>
      </c>
      <c r="E31" s="99">
        <v>9.229357617083588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10.507953278468312</v>
      </c>
      <c r="L31" s="99">
        <v>12.331642429161613</v>
      </c>
      <c r="M31" s="99">
        <v>12.760901532862855</v>
      </c>
      <c r="N31" s="99">
        <v>9.8915482150172274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8.7533726732055399</v>
      </c>
      <c r="D35" s="102">
        <v>6.6937256357602966</v>
      </c>
      <c r="E35" s="102">
        <v>6.9039316602713718</v>
      </c>
      <c r="F35" s="102">
        <v>9.1451652081408437</v>
      </c>
      <c r="G35" s="102">
        <v>0</v>
      </c>
      <c r="H35" s="102">
        <v>0</v>
      </c>
      <c r="I35" s="102">
        <v>0</v>
      </c>
      <c r="J35" s="102">
        <v>10.38165897496901</v>
      </c>
      <c r="K35" s="102">
        <v>11.283868997329238</v>
      </c>
      <c r="L35" s="102">
        <v>9.9683012995113458</v>
      </c>
      <c r="M35" s="102">
        <v>11.169690181091376</v>
      </c>
      <c r="N35" s="102">
        <v>9.2836439578264578</v>
      </c>
      <c r="O35" s="102">
        <v>6.911212708754376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12.765077284517083</v>
      </c>
      <c r="D39" s="123">
        <v>11.662671358951854</v>
      </c>
      <c r="E39" s="123">
        <v>10.849087336135888</v>
      </c>
      <c r="F39" s="123">
        <v>10.484095113205296</v>
      </c>
      <c r="G39" s="123">
        <v>0</v>
      </c>
      <c r="H39" s="123">
        <v>0</v>
      </c>
      <c r="I39" s="123">
        <v>0</v>
      </c>
      <c r="J39" s="123">
        <v>11.071661124975433</v>
      </c>
      <c r="K39" s="123">
        <v>11.585809872221352</v>
      </c>
      <c r="L39" s="123">
        <v>12.270553639816166</v>
      </c>
      <c r="M39" s="123">
        <v>12.780721670591905</v>
      </c>
      <c r="N39" s="123">
        <v>9.4435393257641778</v>
      </c>
      <c r="O39" s="123">
        <v>6.9356427338965565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12.848989725898193</v>
      </c>
      <c r="D40" s="99">
        <v>13.004315699561356</v>
      </c>
      <c r="E40" s="99">
        <v>12.380646979291338</v>
      </c>
      <c r="F40" s="99">
        <v>11.155687009247114</v>
      </c>
      <c r="G40" s="99">
        <v>0</v>
      </c>
      <c r="H40" s="99">
        <v>0</v>
      </c>
      <c r="I40" s="99">
        <v>0</v>
      </c>
      <c r="J40" s="99">
        <v>11.48929873834299</v>
      </c>
      <c r="K40" s="99">
        <v>11.79716134797709</v>
      </c>
      <c r="L40" s="99">
        <v>13.005274413885706</v>
      </c>
      <c r="M40" s="99">
        <v>13.870154154750416</v>
      </c>
      <c r="N40" s="99">
        <v>11.044840058097053</v>
      </c>
      <c r="O40" s="99">
        <v>7.9443958848981255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11.374528255915862</v>
      </c>
      <c r="D41" s="110">
        <v>5.8169353034390356</v>
      </c>
      <c r="E41" s="110">
        <v>7.6958763061099633</v>
      </c>
      <c r="F41" s="110">
        <v>10.036367182510752</v>
      </c>
      <c r="G41" s="110">
        <v>0</v>
      </c>
      <c r="H41" s="110">
        <v>0</v>
      </c>
      <c r="I41" s="110">
        <v>0</v>
      </c>
      <c r="J41" s="110">
        <v>10.957401777922044</v>
      </c>
      <c r="K41" s="110">
        <v>10.608309296851056</v>
      </c>
      <c r="L41" s="110">
        <v>8.7281499076951814</v>
      </c>
      <c r="M41" s="110">
        <v>9.9540860360184542</v>
      </c>
      <c r="N41" s="110">
        <v>8.0294036140935852</v>
      </c>
      <c r="O41" s="110">
        <v>6.2399509056196134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243.10112424286152</v>
      </c>
      <c r="H43" s="118">
        <f t="shared" si="14"/>
        <v>175.11531554006649</v>
      </c>
      <c r="I43" s="118">
        <f t="shared" si="14"/>
        <v>132.70746396573477</v>
      </c>
      <c r="J43" s="118">
        <f t="shared" si="14"/>
        <v>153.99021831245264</v>
      </c>
      <c r="K43" s="118">
        <f t="shared" si="14"/>
        <v>144.55304388737591</v>
      </c>
      <c r="L43" s="118">
        <f t="shared" si="14"/>
        <v>207.2206948843785</v>
      </c>
      <c r="M43" s="118">
        <f t="shared" si="14"/>
        <v>177.93809150375074</v>
      </c>
      <c r="N43" s="118">
        <f t="shared" si="14"/>
        <v>198.80004951768515</v>
      </c>
      <c r="O43" s="118">
        <f t="shared" si="14"/>
        <v>137.70897609490891</v>
      </c>
      <c r="P43" s="118">
        <f t="shared" si="14"/>
        <v>132.76186201418943</v>
      </c>
      <c r="Q43" s="118">
        <f t="shared" si="14"/>
        <v>95.686902436276242</v>
      </c>
      <c r="R43" s="118">
        <f t="shared" ref="R43:V43" si="15">R44+R47+R49+R58</f>
        <v>116.00622144335672</v>
      </c>
      <c r="S43" s="118">
        <f t="shared" si="15"/>
        <v>123.65604590053496</v>
      </c>
      <c r="T43" s="118">
        <f t="shared" si="15"/>
        <v>126.69957863050705</v>
      </c>
      <c r="U43" s="118">
        <f t="shared" si="15"/>
        <v>112.045463592291</v>
      </c>
      <c r="V43" s="118">
        <f t="shared" si="15"/>
        <v>110.53712324632319</v>
      </c>
      <c r="W43" s="118">
        <f t="shared" ref="W43" si="16">W44+W47+W49+W58</f>
        <v>121.37583357834517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222.98844897441293</v>
      </c>
      <c r="H44" s="123">
        <f t="shared" si="17"/>
        <v>156.52575225210788</v>
      </c>
      <c r="I44" s="123">
        <f t="shared" si="17"/>
        <v>114.76038112874269</v>
      </c>
      <c r="J44" s="123">
        <f t="shared" si="17"/>
        <v>133.9233921547748</v>
      </c>
      <c r="K44" s="123">
        <f t="shared" si="17"/>
        <v>124.31716114316498</v>
      </c>
      <c r="L44" s="123">
        <f t="shared" si="17"/>
        <v>182.44624433362367</v>
      </c>
      <c r="M44" s="123">
        <f t="shared" si="17"/>
        <v>153.50370713961797</v>
      </c>
      <c r="N44" s="123">
        <f t="shared" si="17"/>
        <v>177.81998030702547</v>
      </c>
      <c r="O44" s="123">
        <f t="shared" si="17"/>
        <v>123.63133297746691</v>
      </c>
      <c r="P44" s="123">
        <f t="shared" si="17"/>
        <v>117.85798777681438</v>
      </c>
      <c r="Q44" s="123">
        <f t="shared" si="17"/>
        <v>83.8942234545178</v>
      </c>
      <c r="R44" s="123">
        <f t="shared" ref="R44:V44" si="18">SUM(R45:R46)</f>
        <v>102.78444896962823</v>
      </c>
      <c r="S44" s="123">
        <f t="shared" si="18"/>
        <v>110.08828706805404</v>
      </c>
      <c r="T44" s="123">
        <f t="shared" si="18"/>
        <v>111.38368962803392</v>
      </c>
      <c r="U44" s="123">
        <f t="shared" si="18"/>
        <v>97.459479051906641</v>
      </c>
      <c r="V44" s="123">
        <f t="shared" si="18"/>
        <v>95.631905422196027</v>
      </c>
      <c r="W44" s="123">
        <f t="shared" ref="W44" si="19">SUM(W45:W46)</f>
        <v>101.22808535860011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220.47034610630934</v>
      </c>
      <c r="H45" s="99">
        <v>154.75683390318832</v>
      </c>
      <c r="I45" s="99">
        <v>113.47415343993831</v>
      </c>
      <c r="J45" s="99">
        <v>132.42029297776523</v>
      </c>
      <c r="K45" s="99">
        <v>122.92321669151335</v>
      </c>
      <c r="L45" s="99">
        <v>180.41314624479861</v>
      </c>
      <c r="M45" s="99">
        <v>151.77287207713496</v>
      </c>
      <c r="N45" s="99">
        <v>175.77183219091162</v>
      </c>
      <c r="O45" s="99">
        <v>122.16161623923473</v>
      </c>
      <c r="P45" s="99">
        <v>116.41718564356663</v>
      </c>
      <c r="Q45" s="99">
        <v>82.85015767562291</v>
      </c>
      <c r="R45" s="99">
        <v>101.50571446318146</v>
      </c>
      <c r="S45" s="99">
        <v>108.72061506420586</v>
      </c>
      <c r="T45" s="99">
        <v>109.9906822470265</v>
      </c>
      <c r="U45" s="99">
        <v>96.23543152538096</v>
      </c>
      <c r="V45" s="99">
        <v>94.440537230538723</v>
      </c>
      <c r="W45" s="99">
        <v>99.977284980184962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2.5181028681036053</v>
      </c>
      <c r="H46" s="99">
        <v>1.7689183489195615</v>
      </c>
      <c r="I46" s="99">
        <v>1.2862276888043875</v>
      </c>
      <c r="J46" s="99">
        <v>1.5030991770095701</v>
      </c>
      <c r="K46" s="99">
        <v>1.3939444516516413</v>
      </c>
      <c r="L46" s="99">
        <v>2.0330980888250454</v>
      </c>
      <c r="M46" s="99">
        <v>1.7308350624830124</v>
      </c>
      <c r="N46" s="99">
        <v>2.0481481161138548</v>
      </c>
      <c r="O46" s="99">
        <v>1.4697167382321781</v>
      </c>
      <c r="P46" s="99">
        <v>1.4408021332477541</v>
      </c>
      <c r="Q46" s="99">
        <v>1.0440657788948846</v>
      </c>
      <c r="R46" s="99">
        <v>1.2787345064467734</v>
      </c>
      <c r="S46" s="99">
        <v>1.3676720038481884</v>
      </c>
      <c r="T46" s="99">
        <v>1.3930073810074148</v>
      </c>
      <c r="U46" s="99">
        <v>1.2240475265256752</v>
      </c>
      <c r="V46" s="99">
        <v>1.1913681916573109</v>
      </c>
      <c r="W46" s="99">
        <v>1.2508003784151436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6.1864205182382394E-3</v>
      </c>
      <c r="H47" s="123">
        <f t="shared" si="20"/>
        <v>1.7853250129224497E-2</v>
      </c>
      <c r="I47" s="123">
        <f t="shared" si="20"/>
        <v>1.7248205594434331E-2</v>
      </c>
      <c r="J47" s="123">
        <f t="shared" si="20"/>
        <v>1.5589997299697157E-2</v>
      </c>
      <c r="K47" s="123">
        <f t="shared" si="20"/>
        <v>2.4387473181359757E-2</v>
      </c>
      <c r="L47" s="123">
        <f t="shared" si="20"/>
        <v>5.1026858170948063E-2</v>
      </c>
      <c r="M47" s="123">
        <f t="shared" si="20"/>
        <v>1.6527988409514461E-2</v>
      </c>
      <c r="N47" s="123">
        <f t="shared" si="20"/>
        <v>3.2122276907107165E-2</v>
      </c>
      <c r="O47" s="123">
        <f t="shared" si="20"/>
        <v>8.029967995442951E-3</v>
      </c>
      <c r="P47" s="123">
        <f t="shared" si="20"/>
        <v>1.7266528313164161E-2</v>
      </c>
      <c r="Q47" s="123">
        <f t="shared" si="20"/>
        <v>7.3550902137939096E-3</v>
      </c>
      <c r="R47" s="123">
        <f t="shared" si="20"/>
        <v>7.4249618196941631E-3</v>
      </c>
      <c r="S47" s="123">
        <f t="shared" si="20"/>
        <v>5.8574865622676303E-3</v>
      </c>
      <c r="T47" s="123">
        <f t="shared" si="20"/>
        <v>6.3481698956769838E-3</v>
      </c>
      <c r="U47" s="123">
        <f t="shared" si="20"/>
        <v>3.5382304683955284E-3</v>
      </c>
      <c r="V47" s="123">
        <f t="shared" si="20"/>
        <v>4.3120903519844322E-3</v>
      </c>
      <c r="W47" s="123">
        <f t="shared" si="20"/>
        <v>4.3465256282759291E-3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6.1864205182382394E-3</v>
      </c>
      <c r="H48" s="99">
        <f>RES_hhdet_in_fech!H48/RES_summary!H$21</f>
        <v>1.7853250129224497E-2</v>
      </c>
      <c r="I48" s="99">
        <f>RES_hhdet_in_fech!I48/RES_summary!I$21</f>
        <v>1.7248205594434331E-2</v>
      </c>
      <c r="J48" s="99">
        <f>RES_hhdet_in_fech!J48/RES_summary!J$21</f>
        <v>1.5589997299697157E-2</v>
      </c>
      <c r="K48" s="99">
        <f>RES_hhdet_in_fech!K48/RES_summary!K$21</f>
        <v>2.4387473181359757E-2</v>
      </c>
      <c r="L48" s="99">
        <f>RES_hhdet_in_fech!L48/RES_summary!L$21</f>
        <v>5.1026858170948063E-2</v>
      </c>
      <c r="M48" s="99">
        <f>RES_hhdet_in_fech!M48/RES_summary!M$21</f>
        <v>1.6527988409514461E-2</v>
      </c>
      <c r="N48" s="99">
        <f>RES_hhdet_in_fech!N48/RES_summary!N$21</f>
        <v>3.2122276907107165E-2</v>
      </c>
      <c r="O48" s="99">
        <f>RES_hhdet_in_fech!O48/RES_summary!O$21</f>
        <v>8.029967995442951E-3</v>
      </c>
      <c r="P48" s="99">
        <f>RES_hhdet_in_fech!P48/RES_summary!P$21</f>
        <v>1.7266528313164161E-2</v>
      </c>
      <c r="Q48" s="99">
        <f>RES_hhdet_in_fech!Q48/RES_summary!Q$21</f>
        <v>7.3550902137939096E-3</v>
      </c>
      <c r="R48" s="99">
        <f>RES_hhdet_in_fech!R48/RES_summary!R$21</f>
        <v>7.4249618196941631E-3</v>
      </c>
      <c r="S48" s="99">
        <f>RES_hhdet_in_fech!S48/RES_summary!S$21</f>
        <v>5.8574865622676303E-3</v>
      </c>
      <c r="T48" s="99">
        <f>RES_hhdet_in_fech!T48/RES_summary!T$21</f>
        <v>6.3481698956769838E-3</v>
      </c>
      <c r="U48" s="99">
        <f>RES_hhdet_in_fech!U48/RES_summary!U$21</f>
        <v>3.5382304683955284E-3</v>
      </c>
      <c r="V48" s="99">
        <f>RES_hhdet_in_fech!V48/RES_summary!V$21</f>
        <v>4.3120903519844322E-3</v>
      </c>
      <c r="W48" s="99">
        <f>RES_hhdet_in_fech!W48/RES_summary!W$21</f>
        <v>4.3465256282759291E-3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11.753456143402257</v>
      </c>
      <c r="H49" s="123">
        <v>9.2373760219471137</v>
      </c>
      <c r="I49" s="123">
        <v>7.2062919320581811</v>
      </c>
      <c r="J49" s="123">
        <v>8.9778078396191816</v>
      </c>
      <c r="K49" s="123">
        <v>8.6254925598704784</v>
      </c>
      <c r="L49" s="123">
        <v>12.451370622616528</v>
      </c>
      <c r="M49" s="123">
        <v>11.652033430455235</v>
      </c>
      <c r="N49" s="123">
        <v>11.514340080063347</v>
      </c>
      <c r="O49" s="123">
        <v>7.1420068556352652</v>
      </c>
      <c r="P49" s="123">
        <v>7.9226014430817173</v>
      </c>
      <c r="Q49" s="123">
        <v>5.8980722168226958</v>
      </c>
      <c r="R49" s="123">
        <v>7.2542215463720439</v>
      </c>
      <c r="S49" s="123">
        <v>7.6461805633955748</v>
      </c>
      <c r="T49" s="123">
        <v>8.1290152250224175</v>
      </c>
      <c r="U49" s="123">
        <v>7.5189726390375231</v>
      </c>
      <c r="V49" s="123">
        <v>8.2883307158111457</v>
      </c>
      <c r="W49" s="123">
        <v>12.79288359298628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11.897006100539539</v>
      </c>
      <c r="H50" s="99">
        <v>9.2236363927800067</v>
      </c>
      <c r="I50" s="99">
        <v>7.1412453733040193</v>
      </c>
      <c r="J50" s="99">
        <v>8.9242257352165169</v>
      </c>
      <c r="K50" s="99">
        <v>8.5247964826940112</v>
      </c>
      <c r="L50" s="99">
        <v>12.547489435123827</v>
      </c>
      <c r="M50" s="99">
        <v>11.672131065845395</v>
      </c>
      <c r="N50" s="99">
        <v>11.648464213995313</v>
      </c>
      <c r="O50" s="99">
        <v>7.1519691929106983</v>
      </c>
      <c r="P50" s="99">
        <v>7.9228885697779958</v>
      </c>
      <c r="Q50" s="99">
        <v>5.7929501806626362</v>
      </c>
      <c r="R50" s="99">
        <v>7.231404405500351</v>
      </c>
      <c r="S50" s="99">
        <v>7.6494695395727925</v>
      </c>
      <c r="T50" s="99">
        <v>8.1226619318357614</v>
      </c>
      <c r="U50" s="99">
        <v>7.5014090906815891</v>
      </c>
      <c r="V50" s="99">
        <v>8.2667693872978862</v>
      </c>
      <c r="W50" s="99">
        <v>12.763709296978512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7.71611359891613</v>
      </c>
      <c r="H54" s="102">
        <v>9.5643791961242268</v>
      </c>
      <c r="I54" s="102">
        <v>8.7804186539088889</v>
      </c>
      <c r="J54" s="102">
        <v>10.38165897496901</v>
      </c>
      <c r="K54" s="102">
        <v>11.28386899732924</v>
      </c>
      <c r="L54" s="102">
        <v>9.9683012995113458</v>
      </c>
      <c r="M54" s="102">
        <v>11.169690181091376</v>
      </c>
      <c r="N54" s="102">
        <v>9.2836439578264578</v>
      </c>
      <c r="O54" s="102">
        <v>6.911212708754376</v>
      </c>
      <c r="P54" s="102">
        <v>7.9181468774794848</v>
      </c>
      <c r="Q54" s="102">
        <v>7.4946131410036188</v>
      </c>
      <c r="R54" s="102">
        <v>7.7167213700728832</v>
      </c>
      <c r="S54" s="102">
        <v>7.580843786644329</v>
      </c>
      <c r="T54" s="102">
        <v>8.2504208820983269</v>
      </c>
      <c r="U54" s="102">
        <v>7.8604860792917819</v>
      </c>
      <c r="V54" s="102">
        <v>8.8768281528789021</v>
      </c>
      <c r="W54" s="102">
        <v>13.495078717587074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8.3530327045280934</v>
      </c>
      <c r="H58" s="123">
        <v>9.3343340158822539</v>
      </c>
      <c r="I58" s="123">
        <v>10.723542699339456</v>
      </c>
      <c r="J58" s="123">
        <v>11.073428320758966</v>
      </c>
      <c r="K58" s="123">
        <v>11.586002711159086</v>
      </c>
      <c r="L58" s="123">
        <v>12.272053069967331</v>
      </c>
      <c r="M58" s="123">
        <v>12.765822945268004</v>
      </c>
      <c r="N58" s="123">
        <v>9.4336068536892288</v>
      </c>
      <c r="O58" s="123">
        <v>6.9276062938112881</v>
      </c>
      <c r="P58" s="123">
        <v>6.9640062659801805</v>
      </c>
      <c r="Q58" s="123">
        <v>5.887251674721953</v>
      </c>
      <c r="R58" s="123">
        <v>5.9601259655367551</v>
      </c>
      <c r="S58" s="123">
        <v>5.9157207825230813</v>
      </c>
      <c r="T58" s="123">
        <v>7.1805256075550359</v>
      </c>
      <c r="U58" s="123">
        <v>7.0634736708784391</v>
      </c>
      <c r="V58" s="123">
        <v>6.6125750179640352</v>
      </c>
      <c r="W58" s="123">
        <v>7.3505181011304943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10.381165366896274</v>
      </c>
      <c r="H59" s="99">
        <v>11.685714869175627</v>
      </c>
      <c r="I59" s="99">
        <v>11.01167041968843</v>
      </c>
      <c r="J59" s="99">
        <v>11.489298738342988</v>
      </c>
      <c r="K59" s="99">
        <v>11.797161347977088</v>
      </c>
      <c r="L59" s="99">
        <v>13.005274413885706</v>
      </c>
      <c r="M59" s="99">
        <v>13.870154154750418</v>
      </c>
      <c r="N59" s="99">
        <v>11.044840058097051</v>
      </c>
      <c r="O59" s="99">
        <v>7.9443958848981255</v>
      </c>
      <c r="P59" s="99">
        <v>7.6866225789285396</v>
      </c>
      <c r="Q59" s="99">
        <v>6.2352795275362265</v>
      </c>
      <c r="R59" s="99">
        <v>6.6801154794101949</v>
      </c>
      <c r="S59" s="99">
        <v>7.1682070928678518</v>
      </c>
      <c r="T59" s="99">
        <v>7.5080215545823474</v>
      </c>
      <c r="U59" s="99">
        <v>9.0205455599457718</v>
      </c>
      <c r="V59" s="99">
        <v>9.6142890325574069</v>
      </c>
      <c r="W59" s="99">
        <v>8.765173789823919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6.4432077807980601</v>
      </c>
      <c r="H60" s="110">
        <v>8.5164624147367327</v>
      </c>
      <c r="I60" s="110">
        <v>10.693213465618511</v>
      </c>
      <c r="J60" s="110">
        <v>10.957401777922044</v>
      </c>
      <c r="K60" s="110">
        <v>10.608309296851058</v>
      </c>
      <c r="L60" s="110">
        <v>8.7281499076951814</v>
      </c>
      <c r="M60" s="110">
        <v>9.9540860360184542</v>
      </c>
      <c r="N60" s="110">
        <v>8.0294036140935852</v>
      </c>
      <c r="O60" s="110">
        <v>6.2399509056196152</v>
      </c>
      <c r="P60" s="110">
        <v>6.4132316372085638</v>
      </c>
      <c r="Q60" s="110">
        <v>4.7453751659015655</v>
      </c>
      <c r="R60" s="110">
        <v>4.4259427023298032</v>
      </c>
      <c r="S60" s="110">
        <v>2.784505006661163</v>
      </c>
      <c r="T60" s="110">
        <v>6.3281827356500777</v>
      </c>
      <c r="U60" s="110">
        <v>5.8709721408053408</v>
      </c>
      <c r="V60" s="110">
        <v>6.0927660056807929</v>
      </c>
      <c r="W60" s="110">
        <v>7.0791825018237216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177.28759978974011</v>
      </c>
      <c r="D62" s="118">
        <f t="shared" si="21"/>
        <v>175.81461221905016</v>
      </c>
      <c r="E62" s="118">
        <f t="shared" si="21"/>
        <v>174.83660771132568</v>
      </c>
      <c r="F62" s="118">
        <f t="shared" si="21"/>
        <v>175.41167831344418</v>
      </c>
      <c r="G62" s="118">
        <f t="shared" si="21"/>
        <v>167.8705288280355</v>
      </c>
      <c r="H62" s="118">
        <f t="shared" si="21"/>
        <v>170.28397882607959</v>
      </c>
      <c r="I62" s="118">
        <f t="shared" si="21"/>
        <v>177.15162518932345</v>
      </c>
      <c r="J62" s="118">
        <f t="shared" si="21"/>
        <v>169.21611163072058</v>
      </c>
      <c r="K62" s="118">
        <f t="shared" si="21"/>
        <v>166.00357553087665</v>
      </c>
      <c r="L62" s="118">
        <f t="shared" si="21"/>
        <v>182.66468232067371</v>
      </c>
      <c r="M62" s="118">
        <f t="shared" si="21"/>
        <v>167.6791863211952</v>
      </c>
      <c r="N62" s="118">
        <f t="shared" si="21"/>
        <v>147.67203961508457</v>
      </c>
      <c r="O62" s="118">
        <f t="shared" si="21"/>
        <v>126.97790680009798</v>
      </c>
      <c r="P62" s="118">
        <f t="shared" si="21"/>
        <v>115.96568565229329</v>
      </c>
      <c r="Q62" s="118">
        <f t="shared" si="21"/>
        <v>106.71199028510937</v>
      </c>
      <c r="R62" s="118">
        <f t="shared" ref="R62:V62" si="22">R63+R66+R68+R77</f>
        <v>113.93068253363407</v>
      </c>
      <c r="S62" s="118">
        <f t="shared" si="22"/>
        <v>110.52455727739411</v>
      </c>
      <c r="T62" s="118">
        <f t="shared" si="22"/>
        <v>112.96646003531789</v>
      </c>
      <c r="U62" s="118">
        <f t="shared" si="22"/>
        <v>103.13938553063171</v>
      </c>
      <c r="V62" s="118">
        <f t="shared" si="22"/>
        <v>105.36443913809535</v>
      </c>
      <c r="W62" s="118">
        <f t="shared" ref="W62" si="23">W63+W66+W68+W77</f>
        <v>121.25083652451018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155.34103251487943</v>
      </c>
      <c r="D63" s="123">
        <f t="shared" si="24"/>
        <v>155.51580504520393</v>
      </c>
      <c r="E63" s="123">
        <f t="shared" si="24"/>
        <v>154.53027857487567</v>
      </c>
      <c r="F63" s="123">
        <f t="shared" si="24"/>
        <v>154.08622239499422</v>
      </c>
      <c r="G63" s="123">
        <f t="shared" si="24"/>
        <v>149.57288845685034</v>
      </c>
      <c r="H63" s="123">
        <f t="shared" si="24"/>
        <v>150.12055560935627</v>
      </c>
      <c r="I63" s="123">
        <f t="shared" si="24"/>
        <v>154.39358181250441</v>
      </c>
      <c r="J63" s="123">
        <f t="shared" si="24"/>
        <v>145.92065753251379</v>
      </c>
      <c r="K63" s="123">
        <f t="shared" si="24"/>
        <v>143.05808146911625</v>
      </c>
      <c r="L63" s="123">
        <f t="shared" si="24"/>
        <v>158.181823716797</v>
      </c>
      <c r="M63" s="123">
        <f t="shared" si="24"/>
        <v>142.46232032075883</v>
      </c>
      <c r="N63" s="123">
        <f t="shared" si="24"/>
        <v>128.26849207267003</v>
      </c>
      <c r="O63" s="123">
        <f t="shared" si="24"/>
        <v>112.38694418687001</v>
      </c>
      <c r="P63" s="123">
        <f t="shared" si="24"/>
        <v>101.1708573960163</v>
      </c>
      <c r="Q63" s="123">
        <f t="shared" si="24"/>
        <v>93.858594437525625</v>
      </c>
      <c r="R63" s="123">
        <f t="shared" ref="R63:V63" si="25">SUM(R64:R65)</f>
        <v>100.09403406130107</v>
      </c>
      <c r="S63" s="123">
        <f t="shared" si="25"/>
        <v>97.580783874019247</v>
      </c>
      <c r="T63" s="123">
        <f t="shared" si="25"/>
        <v>97.728114774093882</v>
      </c>
      <c r="U63" s="123">
        <f t="shared" si="25"/>
        <v>87.915676612012348</v>
      </c>
      <c r="V63" s="123">
        <f t="shared" si="25"/>
        <v>88.493609844305638</v>
      </c>
      <c r="W63" s="123">
        <f t="shared" ref="W63" si="26">SUM(W64:W65)</f>
        <v>98.774889862400315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153.41829968539409</v>
      </c>
      <c r="D64" s="99">
        <v>153.59830254817879</v>
      </c>
      <c r="E64" s="99">
        <v>152.63137419464826</v>
      </c>
      <c r="F64" s="99">
        <v>152.1920972247423</v>
      </c>
      <c r="G64" s="99">
        <v>147.73401839621667</v>
      </c>
      <c r="H64" s="99">
        <v>148.26529551776281</v>
      </c>
      <c r="I64" s="99">
        <v>152.49359199338437</v>
      </c>
      <c r="J64" s="99">
        <v>144.11619597074912</v>
      </c>
      <c r="K64" s="99">
        <v>141.2857492796899</v>
      </c>
      <c r="L64" s="99">
        <v>156.22999311941885</v>
      </c>
      <c r="M64" s="99">
        <v>140.68643833188281</v>
      </c>
      <c r="N64" s="99">
        <v>126.64456826631478</v>
      </c>
      <c r="O64" s="99">
        <v>110.93285968484518</v>
      </c>
      <c r="P64" s="99">
        <v>99.84018665957143</v>
      </c>
      <c r="Q64" s="99">
        <v>92.612138547404925</v>
      </c>
      <c r="R64" s="99">
        <v>98.767447741244396</v>
      </c>
      <c r="S64" s="99">
        <v>96.289681097168042</v>
      </c>
      <c r="T64" s="99">
        <v>96.425640689636751</v>
      </c>
      <c r="U64" s="99">
        <v>86.737786423398504</v>
      </c>
      <c r="V64" s="99">
        <v>87.316435305360741</v>
      </c>
      <c r="W64" s="99">
        <v>97.470273530978034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1.922732829485333</v>
      </c>
      <c r="D65" s="99">
        <v>1.9175024970251262</v>
      </c>
      <c r="E65" s="99">
        <v>1.8989043802273968</v>
      </c>
      <c r="F65" s="99">
        <v>1.8941251702519208</v>
      </c>
      <c r="G65" s="99">
        <v>1.8388700606336645</v>
      </c>
      <c r="H65" s="99">
        <v>1.8552600915934687</v>
      </c>
      <c r="I65" s="99">
        <v>1.8999898191200444</v>
      </c>
      <c r="J65" s="99">
        <v>1.8044615617646631</v>
      </c>
      <c r="K65" s="99">
        <v>1.7723321894263622</v>
      </c>
      <c r="L65" s="99">
        <v>1.9518305973781538</v>
      </c>
      <c r="M65" s="99">
        <v>1.7758819888760267</v>
      </c>
      <c r="N65" s="99">
        <v>1.6239238063552628</v>
      </c>
      <c r="O65" s="99">
        <v>1.4540845020248292</v>
      </c>
      <c r="P65" s="99">
        <v>1.3306707364448758</v>
      </c>
      <c r="Q65" s="99">
        <v>1.2464558901206952</v>
      </c>
      <c r="R65" s="99">
        <v>1.3265863200566748</v>
      </c>
      <c r="S65" s="99">
        <v>1.291102776851202</v>
      </c>
      <c r="T65" s="99">
        <v>1.3024740844571299</v>
      </c>
      <c r="U65" s="99">
        <v>1.1778901886138435</v>
      </c>
      <c r="V65" s="99">
        <v>1.1771745389448978</v>
      </c>
      <c r="W65" s="99">
        <v>1.3046163314222767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2.4134494655574431E-3</v>
      </c>
      <c r="F66" s="123">
        <f t="shared" si="27"/>
        <v>4.0765400926683591E-3</v>
      </c>
      <c r="G66" s="123">
        <f t="shared" si="27"/>
        <v>6.6748994596569564E-3</v>
      </c>
      <c r="H66" s="123">
        <f t="shared" si="27"/>
        <v>1.5895151727954714E-2</v>
      </c>
      <c r="I66" s="123">
        <f t="shared" si="27"/>
        <v>1.6238659314311774E-2</v>
      </c>
      <c r="J66" s="123">
        <f t="shared" si="27"/>
        <v>1.4992052256490435E-2</v>
      </c>
      <c r="K66" s="123">
        <f t="shared" si="27"/>
        <v>2.4682787137377937E-2</v>
      </c>
      <c r="L66" s="123">
        <f t="shared" si="27"/>
        <v>5.0803344491765844E-2</v>
      </c>
      <c r="M66" s="123">
        <f t="shared" si="27"/>
        <v>1.5851858134002909E-2</v>
      </c>
      <c r="N66" s="123">
        <f t="shared" si="27"/>
        <v>3.319235892622116E-2</v>
      </c>
      <c r="O66" s="123">
        <f t="shared" si="27"/>
        <v>8.477130715378086E-3</v>
      </c>
      <c r="P66" s="123">
        <f t="shared" si="27"/>
        <v>1.7998963470549027E-2</v>
      </c>
      <c r="Q66" s="123">
        <f t="shared" si="27"/>
        <v>8.1599112223905181E-3</v>
      </c>
      <c r="R66" s="123">
        <f t="shared" si="27"/>
        <v>7.3862049142439561E-3</v>
      </c>
      <c r="S66" s="123">
        <f t="shared" si="27"/>
        <v>5.8783452065489326E-3</v>
      </c>
      <c r="T66" s="123">
        <f t="shared" si="27"/>
        <v>5.8726172262382357E-3</v>
      </c>
      <c r="U66" s="123">
        <f t="shared" si="27"/>
        <v>3.9939159641648328E-3</v>
      </c>
      <c r="V66" s="123">
        <f t="shared" si="27"/>
        <v>4.5463102823568562E-3</v>
      </c>
      <c r="W66" s="123">
        <f t="shared" si="27"/>
        <v>4.8100110962486292E-3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2.4134494655574431E-3</v>
      </c>
      <c r="F67" s="99">
        <f>RES_hhdet_in_fech!F67/RES_summary!F$21</f>
        <v>4.0765400926683591E-3</v>
      </c>
      <c r="G67" s="99">
        <f>RES_hhdet_in_fech!G67/RES_summary!G$21</f>
        <v>6.6748994596569564E-3</v>
      </c>
      <c r="H67" s="99">
        <f>RES_hhdet_in_fech!H67/RES_summary!H$21</f>
        <v>1.5895151727954714E-2</v>
      </c>
      <c r="I67" s="99">
        <f>RES_hhdet_in_fech!I67/RES_summary!I$21</f>
        <v>1.6238659314311774E-2</v>
      </c>
      <c r="J67" s="99">
        <f>RES_hhdet_in_fech!J67/RES_summary!J$21</f>
        <v>1.4992052256490435E-2</v>
      </c>
      <c r="K67" s="99">
        <f>RES_hhdet_in_fech!K67/RES_summary!K$21</f>
        <v>2.4682787137377937E-2</v>
      </c>
      <c r="L67" s="99">
        <f>RES_hhdet_in_fech!L67/RES_summary!L$21</f>
        <v>5.0803344491765844E-2</v>
      </c>
      <c r="M67" s="99">
        <f>RES_hhdet_in_fech!M67/RES_summary!M$21</f>
        <v>1.5851858134002909E-2</v>
      </c>
      <c r="N67" s="99">
        <f>RES_hhdet_in_fech!N67/RES_summary!N$21</f>
        <v>3.319235892622116E-2</v>
      </c>
      <c r="O67" s="99">
        <f>RES_hhdet_in_fech!O67/RES_summary!O$21</f>
        <v>8.477130715378086E-3</v>
      </c>
      <c r="P67" s="99">
        <f>RES_hhdet_in_fech!P67/RES_summary!P$21</f>
        <v>1.7998963470549027E-2</v>
      </c>
      <c r="Q67" s="99">
        <f>RES_hhdet_in_fech!Q67/RES_summary!Q$21</f>
        <v>8.1599112223905181E-3</v>
      </c>
      <c r="R67" s="99">
        <f>RES_hhdet_in_fech!R67/RES_summary!R$21</f>
        <v>7.3862049142439561E-3</v>
      </c>
      <c r="S67" s="99">
        <f>RES_hhdet_in_fech!S67/RES_summary!S$21</f>
        <v>5.8783452065489326E-3</v>
      </c>
      <c r="T67" s="99">
        <f>RES_hhdet_in_fech!T67/RES_summary!T$21</f>
        <v>5.8726172262382357E-3</v>
      </c>
      <c r="U67" s="99">
        <f>RES_hhdet_in_fech!U67/RES_summary!U$21</f>
        <v>3.9939159641648328E-3</v>
      </c>
      <c r="V67" s="99">
        <f>RES_hhdet_in_fech!V67/RES_summary!V$21</f>
        <v>4.5463102823568562E-3</v>
      </c>
      <c r="W67" s="99">
        <f>RES_hhdet_in_fech!W67/RES_summary!W$21</f>
        <v>4.8100110962486292E-3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9.0560188001481112</v>
      </c>
      <c r="D68" s="123">
        <v>8.2981842507633008</v>
      </c>
      <c r="E68" s="123">
        <v>8.438418555112138</v>
      </c>
      <c r="F68" s="123">
        <v>9.5088896161300678</v>
      </c>
      <c r="G68" s="123">
        <v>8.2786166099259741</v>
      </c>
      <c r="H68" s="123">
        <v>9.2342354194390666</v>
      </c>
      <c r="I68" s="123">
        <v>10.010282563815311</v>
      </c>
      <c r="J68" s="123">
        <v>10.290329264609326</v>
      </c>
      <c r="K68" s="123">
        <v>10.514173915954219</v>
      </c>
      <c r="L68" s="123">
        <v>11.655277697164962</v>
      </c>
      <c r="M68" s="123">
        <v>11.63231423616811</v>
      </c>
      <c r="N68" s="123">
        <v>8.9583620417282468</v>
      </c>
      <c r="O68" s="123">
        <v>6.8325992061004976</v>
      </c>
      <c r="P68" s="123">
        <v>7.1166611357588714</v>
      </c>
      <c r="Q68" s="123">
        <v>6.7148353014161586</v>
      </c>
      <c r="R68" s="123">
        <v>7.2632644791928538</v>
      </c>
      <c r="S68" s="123">
        <v>7.0122189606221292</v>
      </c>
      <c r="T68" s="123">
        <v>7.4070985640724132</v>
      </c>
      <c r="U68" s="123">
        <v>7.0368495650776381</v>
      </c>
      <c r="V68" s="123">
        <v>7.9257293826950326</v>
      </c>
      <c r="W68" s="123">
        <v>12.753925275455193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9.0839320958179623</v>
      </c>
      <c r="D69" s="99">
        <v>8.3858783246825492</v>
      </c>
      <c r="E69" s="99">
        <v>8.5148536858459956</v>
      </c>
      <c r="F69" s="99">
        <v>9.5291766740868269</v>
      </c>
      <c r="G69" s="99">
        <v>8.3174591636184534</v>
      </c>
      <c r="H69" s="99">
        <v>9.1997031393490101</v>
      </c>
      <c r="I69" s="99">
        <v>10.090554923018543</v>
      </c>
      <c r="J69" s="99">
        <v>10.285681546856278</v>
      </c>
      <c r="K69" s="99">
        <v>10.462843087324833</v>
      </c>
      <c r="L69" s="99">
        <v>11.75129568929721</v>
      </c>
      <c r="M69" s="99">
        <v>11.673601637979283</v>
      </c>
      <c r="N69" s="99">
        <v>8.9271314588439026</v>
      </c>
      <c r="O69" s="99">
        <v>6.8257003327939687</v>
      </c>
      <c r="P69" s="99">
        <v>7.0420751703514419</v>
      </c>
      <c r="Q69" s="99">
        <v>6.6767222660979959</v>
      </c>
      <c r="R69" s="99">
        <v>7.2438470678741735</v>
      </c>
      <c r="S69" s="99">
        <v>6.9837055620709574</v>
      </c>
      <c r="T69" s="99">
        <v>7.3616390796055757</v>
      </c>
      <c r="U69" s="99">
        <v>6.9957994879253569</v>
      </c>
      <c r="V69" s="99">
        <v>7.8888896552368477</v>
      </c>
      <c r="W69" s="99">
        <v>12.722352584552484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8.7533726732055399</v>
      </c>
      <c r="D73" s="102">
        <v>6.6937256357602957</v>
      </c>
      <c r="E73" s="102">
        <v>6.903931660271371</v>
      </c>
      <c r="F73" s="102">
        <v>9.1451652081408437</v>
      </c>
      <c r="G73" s="102">
        <v>7.7161135989161282</v>
      </c>
      <c r="H73" s="102">
        <v>9.564379196124225</v>
      </c>
      <c r="I73" s="102">
        <v>8.7804186539088906</v>
      </c>
      <c r="J73" s="102">
        <v>10.38165897496901</v>
      </c>
      <c r="K73" s="102">
        <v>11.283868997329238</v>
      </c>
      <c r="L73" s="102">
        <v>9.9683012995113476</v>
      </c>
      <c r="M73" s="102">
        <v>11.169690181091374</v>
      </c>
      <c r="N73" s="102">
        <v>9.283643957826456</v>
      </c>
      <c r="O73" s="102">
        <v>6.9112127087543769</v>
      </c>
      <c r="P73" s="102">
        <v>7.9181468774794848</v>
      </c>
      <c r="Q73" s="102">
        <v>7.4946131410036205</v>
      </c>
      <c r="R73" s="102">
        <v>7.7167213700728832</v>
      </c>
      <c r="S73" s="102">
        <v>7.5808437866443308</v>
      </c>
      <c r="T73" s="102">
        <v>8.2504208820983287</v>
      </c>
      <c r="U73" s="102">
        <v>7.8604860792917828</v>
      </c>
      <c r="V73" s="102">
        <v>8.8768281528789021</v>
      </c>
      <c r="W73" s="102">
        <v>13.495078717587072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12.890548474712572</v>
      </c>
      <c r="D77" s="123">
        <v>12.000622923082915</v>
      </c>
      <c r="E77" s="123">
        <v>11.865497131872292</v>
      </c>
      <c r="F77" s="123">
        <v>11.812489762227242</v>
      </c>
      <c r="G77" s="123">
        <v>10.012348861799543</v>
      </c>
      <c r="H77" s="123">
        <v>10.913292645556288</v>
      </c>
      <c r="I77" s="123">
        <v>12.73152215368942</v>
      </c>
      <c r="J77" s="123">
        <v>12.990132781340963</v>
      </c>
      <c r="K77" s="123">
        <v>12.406637358668815</v>
      </c>
      <c r="L77" s="123">
        <v>12.776777562219991</v>
      </c>
      <c r="M77" s="123">
        <v>13.568699906134274</v>
      </c>
      <c r="N77" s="123">
        <v>10.411993141760091</v>
      </c>
      <c r="O77" s="123">
        <v>7.7498862764121039</v>
      </c>
      <c r="P77" s="123">
        <v>7.6601681570475586</v>
      </c>
      <c r="Q77" s="123">
        <v>6.1304006349451914</v>
      </c>
      <c r="R77" s="123">
        <v>6.5659977882258946</v>
      </c>
      <c r="S77" s="123">
        <v>5.9256760975461678</v>
      </c>
      <c r="T77" s="123">
        <v>7.8253740799253517</v>
      </c>
      <c r="U77" s="123">
        <v>8.1828654375775773</v>
      </c>
      <c r="V77" s="123">
        <v>8.9405536008123221</v>
      </c>
      <c r="W77" s="123">
        <v>9.7172113755584206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13.008838841560387</v>
      </c>
      <c r="D78" s="99">
        <v>12.287234315329362</v>
      </c>
      <c r="E78" s="99">
        <v>11.991081484352319</v>
      </c>
      <c r="F78" s="99">
        <v>11.847791049132526</v>
      </c>
      <c r="G78" s="99">
        <v>10.137812769022556</v>
      </c>
      <c r="H78" s="99">
        <v>11.077451798567724</v>
      </c>
      <c r="I78" s="99">
        <v>12.845148617499841</v>
      </c>
      <c r="J78" s="99">
        <v>13.083523605119735</v>
      </c>
      <c r="K78" s="99">
        <v>12.498985598748467</v>
      </c>
      <c r="L78" s="99">
        <v>12.950865287219717</v>
      </c>
      <c r="M78" s="99">
        <v>13.720107380015053</v>
      </c>
      <c r="N78" s="99">
        <v>10.511522909946672</v>
      </c>
      <c r="O78" s="99">
        <v>7.8227668202993641</v>
      </c>
      <c r="P78" s="99">
        <v>7.761968739630662</v>
      </c>
      <c r="Q78" s="99">
        <v>6.2203870837218709</v>
      </c>
      <c r="R78" s="99">
        <v>6.6603395650535768</v>
      </c>
      <c r="S78" s="99">
        <v>6.0542868094391844</v>
      </c>
      <c r="T78" s="99">
        <v>7.8839868000755766</v>
      </c>
      <c r="U78" s="99">
        <v>8.2738150655219442</v>
      </c>
      <c r="V78" s="99">
        <v>9.0284434356579339</v>
      </c>
      <c r="W78" s="99">
        <v>9.8220293491337216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11.374528255915864</v>
      </c>
      <c r="D79" s="110">
        <v>5.8169353034390356</v>
      </c>
      <c r="E79" s="110">
        <v>7.6958763061099615</v>
      </c>
      <c r="F79" s="110">
        <v>10.036367182510753</v>
      </c>
      <c r="G79" s="110">
        <v>6.4432077807980583</v>
      </c>
      <c r="H79" s="110">
        <v>8.5164624147367327</v>
      </c>
      <c r="I79" s="110">
        <v>10.693213465618513</v>
      </c>
      <c r="J79" s="110">
        <v>10.957401777922042</v>
      </c>
      <c r="K79" s="110">
        <v>10.608309296851061</v>
      </c>
      <c r="L79" s="110">
        <v>8.7281499076951796</v>
      </c>
      <c r="M79" s="110">
        <v>9.9540860360184542</v>
      </c>
      <c r="N79" s="110">
        <v>8.0294036140935869</v>
      </c>
      <c r="O79" s="110">
        <v>6.2399509056196125</v>
      </c>
      <c r="P79" s="110">
        <v>6.4132316372085638</v>
      </c>
      <c r="Q79" s="110">
        <v>4.7453751659015655</v>
      </c>
      <c r="R79" s="110">
        <v>4.4259427023298041</v>
      </c>
      <c r="S79" s="110">
        <v>2.7845050066611621</v>
      </c>
      <c r="T79" s="110">
        <v>6.3281827356500751</v>
      </c>
      <c r="U79" s="110">
        <v>5.8709721408053408</v>
      </c>
      <c r="V79" s="110">
        <v>6.0927660056807937</v>
      </c>
      <c r="W79" s="110">
        <v>7.0791825018237216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188.08653887995487</v>
      </c>
      <c r="D81" s="118">
        <f t="shared" si="28"/>
        <v>184.09122860307656</v>
      </c>
      <c r="E81" s="118">
        <f t="shared" si="28"/>
        <v>180.25687327095036</v>
      </c>
      <c r="F81" s="118">
        <f t="shared" si="28"/>
        <v>179.51334546465213</v>
      </c>
      <c r="G81" s="118">
        <f t="shared" si="28"/>
        <v>171.75036827184238</v>
      </c>
      <c r="H81" s="118">
        <f t="shared" si="28"/>
        <v>178.11807380782705</v>
      </c>
      <c r="I81" s="118">
        <f t="shared" si="28"/>
        <v>173.88483460058961</v>
      </c>
      <c r="J81" s="118">
        <f t="shared" si="28"/>
        <v>172.59615407696617</v>
      </c>
      <c r="K81" s="118">
        <f t="shared" si="28"/>
        <v>175.06043339189779</v>
      </c>
      <c r="L81" s="118">
        <f t="shared" si="28"/>
        <v>172.27170769572587</v>
      </c>
      <c r="M81" s="118">
        <f t="shared" si="28"/>
        <v>168.10577640967631</v>
      </c>
      <c r="N81" s="118">
        <f t="shared" si="28"/>
        <v>154.84230216336005</v>
      </c>
      <c r="O81" s="118">
        <f t="shared" si="28"/>
        <v>139.25710918725707</v>
      </c>
      <c r="P81" s="118">
        <f t="shared" si="28"/>
        <v>129.40529788588711</v>
      </c>
      <c r="Q81" s="118">
        <f t="shared" si="28"/>
        <v>121.21380563885708</v>
      </c>
      <c r="R81" s="118">
        <f t="shared" ref="R81:V81" si="29">R82+R85+R87+R100</f>
        <v>119.11048947583259</v>
      </c>
      <c r="S81" s="118">
        <f t="shared" si="29"/>
        <v>114.91459748985122</v>
      </c>
      <c r="T81" s="118">
        <f t="shared" si="29"/>
        <v>118.62639451649972</v>
      </c>
      <c r="U81" s="118">
        <f t="shared" si="29"/>
        <v>112.38924607126521</v>
      </c>
      <c r="V81" s="118">
        <f t="shared" si="29"/>
        <v>114.23630768715171</v>
      </c>
      <c r="W81" s="118">
        <f t="shared" ref="W81" si="30">W82+W85+W87+W100</f>
        <v>115.20272238225587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166.59074877072248</v>
      </c>
      <c r="D82" s="123">
        <f t="shared" si="31"/>
        <v>164.93852878945137</v>
      </c>
      <c r="E82" s="123">
        <f t="shared" si="31"/>
        <v>162.26414181004074</v>
      </c>
      <c r="F82" s="123">
        <f t="shared" si="31"/>
        <v>159.69825661671814</v>
      </c>
      <c r="G82" s="123">
        <f t="shared" si="31"/>
        <v>155.52085236168676</v>
      </c>
      <c r="H82" s="123">
        <f t="shared" si="31"/>
        <v>159.17437404568531</v>
      </c>
      <c r="I82" s="123">
        <f t="shared" si="31"/>
        <v>154.08284140500049</v>
      </c>
      <c r="J82" s="123">
        <f t="shared" si="31"/>
        <v>151.55811364889362</v>
      </c>
      <c r="K82" s="123">
        <f t="shared" si="31"/>
        <v>153.28043089665528</v>
      </c>
      <c r="L82" s="123">
        <f t="shared" si="31"/>
        <v>149.64074760570094</v>
      </c>
      <c r="M82" s="123">
        <f t="shared" si="31"/>
        <v>144.53618170142568</v>
      </c>
      <c r="N82" s="123">
        <f t="shared" si="31"/>
        <v>136.4317931851291</v>
      </c>
      <c r="O82" s="123">
        <f t="shared" si="31"/>
        <v>125.1518582430338</v>
      </c>
      <c r="P82" s="123">
        <f t="shared" si="31"/>
        <v>114.44856969544942</v>
      </c>
      <c r="Q82" s="123">
        <f t="shared" si="31"/>
        <v>107.57072516039423</v>
      </c>
      <c r="R82" s="123">
        <f t="shared" ref="R82:V82" si="32">SUM(R83:R84)</f>
        <v>105.43282561886254</v>
      </c>
      <c r="S82" s="123">
        <f t="shared" si="32"/>
        <v>101.59942693726657</v>
      </c>
      <c r="T82" s="123">
        <f t="shared" si="32"/>
        <v>103.51783151417848</v>
      </c>
      <c r="U82" s="123">
        <f t="shared" si="32"/>
        <v>97.548912671269861</v>
      </c>
      <c r="V82" s="123">
        <f t="shared" si="32"/>
        <v>98.605859153185023</v>
      </c>
      <c r="W82" s="123">
        <f t="shared" ref="W82" si="33">SUM(W83:W84)</f>
        <v>94.211902943439213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165.80311478841847</v>
      </c>
      <c r="D83" s="99">
        <v>164.15877660307473</v>
      </c>
      <c r="E83" s="99">
        <v>161.49671253920778</v>
      </c>
      <c r="F83" s="99">
        <v>158.93961416743861</v>
      </c>
      <c r="G83" s="99">
        <v>154.77894739064817</v>
      </c>
      <c r="H83" s="99">
        <v>158.4079150808405</v>
      </c>
      <c r="I83" s="99">
        <v>153.34109409725698</v>
      </c>
      <c r="J83" s="99">
        <v>150.82222318333191</v>
      </c>
      <c r="K83" s="99">
        <v>152.5324248820483</v>
      </c>
      <c r="L83" s="99">
        <v>148.91160041550557</v>
      </c>
      <c r="M83" s="99">
        <v>143.82693534141808</v>
      </c>
      <c r="N83" s="99">
        <v>135.75898134250843</v>
      </c>
      <c r="O83" s="99">
        <v>124.5326860919993</v>
      </c>
      <c r="P83" s="99">
        <v>113.88571988664361</v>
      </c>
      <c r="Q83" s="99">
        <v>107.0445050480992</v>
      </c>
      <c r="R83" s="99">
        <v>104.91699845146711</v>
      </c>
      <c r="S83" s="99">
        <v>101.09951174883925</v>
      </c>
      <c r="T83" s="99">
        <v>102.99984144724682</v>
      </c>
      <c r="U83" s="99">
        <v>97.053638821961357</v>
      </c>
      <c r="V83" s="99">
        <v>98.105198785338686</v>
      </c>
      <c r="W83" s="99">
        <v>93.733957955123273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0.7876339823040196</v>
      </c>
      <c r="D84" s="99">
        <v>0.77975218637663724</v>
      </c>
      <c r="E84" s="99">
        <v>0.76742927083295287</v>
      </c>
      <c r="F84" s="99">
        <v>0.75864244927954583</v>
      </c>
      <c r="G84" s="99">
        <v>0.74190497103859809</v>
      </c>
      <c r="H84" s="99">
        <v>0.76645896484482923</v>
      </c>
      <c r="I84" s="99">
        <v>0.74174730774351361</v>
      </c>
      <c r="J84" s="99">
        <v>0.7358904655617049</v>
      </c>
      <c r="K84" s="99">
        <v>0.74800601460697225</v>
      </c>
      <c r="L84" s="99">
        <v>0.72914719019535223</v>
      </c>
      <c r="M84" s="99">
        <v>0.70924636000759922</v>
      </c>
      <c r="N84" s="99">
        <v>0.67281184262066607</v>
      </c>
      <c r="O84" s="99">
        <v>0.61917215103449808</v>
      </c>
      <c r="P84" s="99">
        <v>0.56284980880580915</v>
      </c>
      <c r="Q84" s="99">
        <v>0.52622011229503352</v>
      </c>
      <c r="R84" s="99">
        <v>0.51582716739542445</v>
      </c>
      <c r="S84" s="99">
        <v>0.49991518842733018</v>
      </c>
      <c r="T84" s="99">
        <v>0.5179900669316635</v>
      </c>
      <c r="U84" s="99">
        <v>0.49527384930849971</v>
      </c>
      <c r="V84" s="99">
        <v>0.50066036784634138</v>
      </c>
      <c r="W84" s="99">
        <v>0.47794498831594123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1.5986509877469039E-4</v>
      </c>
      <c r="E85" s="123">
        <f t="shared" si="34"/>
        <v>2.2996186378808577E-3</v>
      </c>
      <c r="F85" s="123">
        <f t="shared" si="34"/>
        <v>3.9542934075329191E-3</v>
      </c>
      <c r="G85" s="123">
        <f t="shared" si="34"/>
        <v>6.6101664570693778E-3</v>
      </c>
      <c r="H85" s="123">
        <f t="shared" si="34"/>
        <v>1.5928852682247308E-2</v>
      </c>
      <c r="I85" s="123">
        <f t="shared" si="34"/>
        <v>1.6326446510507749E-2</v>
      </c>
      <c r="J85" s="123">
        <f t="shared" si="34"/>
        <v>1.5062853506110275E-2</v>
      </c>
      <c r="K85" s="123">
        <f t="shared" si="34"/>
        <v>2.4692600435432876E-2</v>
      </c>
      <c r="L85" s="123">
        <f t="shared" si="34"/>
        <v>5.0701138398627062E-2</v>
      </c>
      <c r="M85" s="123">
        <f t="shared" si="34"/>
        <v>1.5903264316103925E-2</v>
      </c>
      <c r="N85" s="123">
        <f t="shared" si="34"/>
        <v>3.3013681876437405E-2</v>
      </c>
      <c r="O85" s="123">
        <f t="shared" si="34"/>
        <v>8.5535707713777637E-3</v>
      </c>
      <c r="P85" s="123">
        <f t="shared" si="34"/>
        <v>1.8120557700053701E-2</v>
      </c>
      <c r="Q85" s="123">
        <f t="shared" si="34"/>
        <v>8.2081526048838147E-3</v>
      </c>
      <c r="R85" s="123">
        <f t="shared" si="34"/>
        <v>7.3122455318289266E-3</v>
      </c>
      <c r="S85" s="123">
        <f t="shared" si="34"/>
        <v>5.9119748093584903E-3</v>
      </c>
      <c r="T85" s="123">
        <f t="shared" si="34"/>
        <v>5.8913272644875933E-3</v>
      </c>
      <c r="U85" s="123">
        <f t="shared" si="34"/>
        <v>4.0251618072233092E-3</v>
      </c>
      <c r="V85" s="123">
        <f t="shared" si="34"/>
        <v>4.5769717408656197E-3</v>
      </c>
      <c r="W85" s="123">
        <f t="shared" si="34"/>
        <v>4.8151857401577116E-3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1.5986509877469039E-4</v>
      </c>
      <c r="E86" s="99">
        <f>RES_hhdet_in_fech!E86/RES_summary!E$21</f>
        <v>2.2996186378808577E-3</v>
      </c>
      <c r="F86" s="99">
        <f>RES_hhdet_in_fech!F86/RES_summary!F$21</f>
        <v>3.9542934075329191E-3</v>
      </c>
      <c r="G86" s="99">
        <f>RES_hhdet_in_fech!G86/RES_summary!G$21</f>
        <v>6.6101664570693778E-3</v>
      </c>
      <c r="H86" s="99">
        <f>RES_hhdet_in_fech!H86/RES_summary!H$21</f>
        <v>1.5928852682247308E-2</v>
      </c>
      <c r="I86" s="99">
        <f>RES_hhdet_in_fech!I86/RES_summary!I$21</f>
        <v>1.6326446510507749E-2</v>
      </c>
      <c r="J86" s="99">
        <f>RES_hhdet_in_fech!J86/RES_summary!J$21</f>
        <v>1.5062853506110275E-2</v>
      </c>
      <c r="K86" s="99">
        <f>RES_hhdet_in_fech!K86/RES_summary!K$21</f>
        <v>2.4692600435432876E-2</v>
      </c>
      <c r="L86" s="99">
        <f>RES_hhdet_in_fech!L86/RES_summary!L$21</f>
        <v>5.0701138398627062E-2</v>
      </c>
      <c r="M86" s="99">
        <f>RES_hhdet_in_fech!M86/RES_summary!M$21</f>
        <v>1.5903264316103925E-2</v>
      </c>
      <c r="N86" s="99">
        <f>RES_hhdet_in_fech!N86/RES_summary!N$21</f>
        <v>3.3013681876437405E-2</v>
      </c>
      <c r="O86" s="99">
        <f>RES_hhdet_in_fech!O86/RES_summary!O$21</f>
        <v>8.5535707713777637E-3</v>
      </c>
      <c r="P86" s="99">
        <f>RES_hhdet_in_fech!P86/RES_summary!P$21</f>
        <v>1.8120557700053701E-2</v>
      </c>
      <c r="Q86" s="99">
        <f>RES_hhdet_in_fech!Q86/RES_summary!Q$21</f>
        <v>8.2081526048838147E-3</v>
      </c>
      <c r="R86" s="99">
        <f>RES_hhdet_in_fech!R86/RES_summary!R$21</f>
        <v>7.3122455318289266E-3</v>
      </c>
      <c r="S86" s="99">
        <f>RES_hhdet_in_fech!S86/RES_summary!S$21</f>
        <v>5.9119748093584903E-3</v>
      </c>
      <c r="T86" s="99">
        <f>RES_hhdet_in_fech!T86/RES_summary!T$21</f>
        <v>5.8913272644875933E-3</v>
      </c>
      <c r="U86" s="99">
        <f>RES_hhdet_in_fech!U86/RES_summary!U$21</f>
        <v>4.0251618072233092E-3</v>
      </c>
      <c r="V86" s="99">
        <f>RES_hhdet_in_fech!V86/RES_summary!V$21</f>
        <v>4.5769717408656197E-3</v>
      </c>
      <c r="W86" s="99">
        <f>RES_hhdet_in_fech!W86/RES_summary!W$21</f>
        <v>4.8151857401577116E-3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8.7171142041349796</v>
      </c>
      <c r="D87" s="123">
        <v>7.4505110644196444</v>
      </c>
      <c r="E87" s="123">
        <v>7.0647236240063105</v>
      </c>
      <c r="F87" s="123">
        <v>9.1337606385930403</v>
      </c>
      <c r="G87" s="123">
        <v>7.7129677129854812</v>
      </c>
      <c r="H87" s="123">
        <v>9.4269168813214197</v>
      </c>
      <c r="I87" s="123">
        <v>8.9757538815098368</v>
      </c>
      <c r="J87" s="123">
        <v>9.6758456835267364</v>
      </c>
      <c r="K87" s="123">
        <v>9.9054816924416471</v>
      </c>
      <c r="L87" s="123">
        <v>10.165924538260439</v>
      </c>
      <c r="M87" s="123">
        <v>10.671991890391093</v>
      </c>
      <c r="N87" s="123">
        <v>8.7689942537283603</v>
      </c>
      <c r="O87" s="123">
        <v>6.9337590557474105</v>
      </c>
      <c r="P87" s="123">
        <v>7.7554584704412042</v>
      </c>
      <c r="Q87" s="123">
        <v>7.3731064855715731</v>
      </c>
      <c r="R87" s="123">
        <v>7.5242634644121811</v>
      </c>
      <c r="S87" s="123">
        <v>7.24041182386153</v>
      </c>
      <c r="T87" s="123">
        <v>7.8823104274378872</v>
      </c>
      <c r="U87" s="123">
        <v>7.5916333558049596</v>
      </c>
      <c r="V87" s="123">
        <v>8.3480556081167752</v>
      </c>
      <c r="W87" s="123">
        <v>12.744522840372333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8.6712642553475892</v>
      </c>
      <c r="D88" s="99">
        <v>8.4680583936635649</v>
      </c>
      <c r="E88" s="99">
        <v>8.4123416367009796</v>
      </c>
      <c r="F88" s="99">
        <v>8.5065319695989565</v>
      </c>
      <c r="G88" s="99">
        <v>7.579142467702674</v>
      </c>
      <c r="H88" s="99">
        <v>8.1209086884758808</v>
      </c>
      <c r="I88" s="99">
        <v>9.0448092667532816</v>
      </c>
      <c r="J88" s="99">
        <v>9.1336409613643443</v>
      </c>
      <c r="K88" s="99">
        <v>9.5595214964243151</v>
      </c>
      <c r="L88" s="99">
        <v>10.270302634591577</v>
      </c>
      <c r="M88" s="99">
        <v>10.434382416225628</v>
      </c>
      <c r="N88" s="99">
        <v>8.3397161340791506</v>
      </c>
      <c r="O88" s="99">
        <v>6.9479823315882978</v>
      </c>
      <c r="P88" s="99">
        <v>7.1983052870901316</v>
      </c>
      <c r="Q88" s="99">
        <v>7.1379087026040571</v>
      </c>
      <c r="R88" s="99">
        <v>7.1512374869810929</v>
      </c>
      <c r="S88" s="99">
        <v>6.9677303770297776</v>
      </c>
      <c r="T88" s="99">
        <v>7.4457216145149578</v>
      </c>
      <c r="U88" s="99">
        <v>7.4265956923380454</v>
      </c>
      <c r="V88" s="99">
        <v>8.2188933798248787</v>
      </c>
      <c r="W88" s="99">
        <v>12.169448873801906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8.8581183771644589</v>
      </c>
      <c r="D92" s="102">
        <v>9.1672253027898662</v>
      </c>
      <c r="E92" s="102">
        <v>9.2293576170835863</v>
      </c>
      <c r="F92" s="102">
        <v>8.904227746675911</v>
      </c>
      <c r="G92" s="102">
        <v>8.728131290445436</v>
      </c>
      <c r="H92" s="102">
        <v>9.631777907481748</v>
      </c>
      <c r="I92" s="102">
        <v>9.6598739251011985</v>
      </c>
      <c r="J92" s="102">
        <v>9.6984620863906628</v>
      </c>
      <c r="K92" s="102">
        <v>10.507953278468312</v>
      </c>
      <c r="L92" s="102">
        <v>12.331642429161613</v>
      </c>
      <c r="M92" s="102">
        <v>12.760901532862851</v>
      </c>
      <c r="N92" s="102">
        <v>9.8915482150172238</v>
      </c>
      <c r="O92" s="102">
        <v>7.4131374388833642</v>
      </c>
      <c r="P92" s="102">
        <v>7.2113626916656566</v>
      </c>
      <c r="Q92" s="102">
        <v>6.3783680893554502</v>
      </c>
      <c r="R92" s="102">
        <v>6.6734157631182525</v>
      </c>
      <c r="S92" s="102">
        <v>6.724223249048829</v>
      </c>
      <c r="T92" s="102">
        <v>7.0382406558868515</v>
      </c>
      <c r="U92" s="102">
        <v>6.7587883734630578</v>
      </c>
      <c r="V92" s="102">
        <v>7.0464190691294402</v>
      </c>
      <c r="W92" s="102">
        <v>12.570053731552189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8.7533726732055381</v>
      </c>
      <c r="D96" s="102">
        <v>6.6937256357602974</v>
      </c>
      <c r="E96" s="102">
        <v>6.9039316602713718</v>
      </c>
      <c r="F96" s="102">
        <v>9.1451652081408437</v>
      </c>
      <c r="G96" s="102">
        <v>7.7161135989161282</v>
      </c>
      <c r="H96" s="102">
        <v>9.564379196124225</v>
      </c>
      <c r="I96" s="102">
        <v>8.7804186539088906</v>
      </c>
      <c r="J96" s="102">
        <v>10.38165897496901</v>
      </c>
      <c r="K96" s="102">
        <v>11.283868997329238</v>
      </c>
      <c r="L96" s="102">
        <v>9.968301299511344</v>
      </c>
      <c r="M96" s="102">
        <v>11.169690181091378</v>
      </c>
      <c r="N96" s="102">
        <v>9.2836439578264578</v>
      </c>
      <c r="O96" s="102">
        <v>6.9112127087543769</v>
      </c>
      <c r="P96" s="102">
        <v>7.9181468774794865</v>
      </c>
      <c r="Q96" s="102">
        <v>7.4946131410036179</v>
      </c>
      <c r="R96" s="102">
        <v>7.7167213700728832</v>
      </c>
      <c r="S96" s="102">
        <v>7.5808437866443281</v>
      </c>
      <c r="T96" s="102">
        <v>8.2504208820983269</v>
      </c>
      <c r="U96" s="102">
        <v>7.8604860792917828</v>
      </c>
      <c r="V96" s="102">
        <v>8.8768281528789004</v>
      </c>
      <c r="W96" s="102">
        <v>13.495078717587072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12.778675905097389</v>
      </c>
      <c r="D100" s="123">
        <v>11.702028884106756</v>
      </c>
      <c r="E100" s="123">
        <v>10.925708218265413</v>
      </c>
      <c r="F100" s="123">
        <v>10.677373915933439</v>
      </c>
      <c r="G100" s="123">
        <v>8.5099380307130321</v>
      </c>
      <c r="H100" s="123">
        <v>9.5008540281380522</v>
      </c>
      <c r="I100" s="123">
        <v>10.809912867568791</v>
      </c>
      <c r="J100" s="123">
        <v>11.347131891039689</v>
      </c>
      <c r="K100" s="123">
        <v>11.849828202365432</v>
      </c>
      <c r="L100" s="123">
        <v>12.414334413365856</v>
      </c>
      <c r="M100" s="123">
        <v>12.881699553543427</v>
      </c>
      <c r="N100" s="123">
        <v>9.6085010426261697</v>
      </c>
      <c r="O100" s="123">
        <v>7.1629383177044943</v>
      </c>
      <c r="P100" s="123">
        <v>7.1831491622964405</v>
      </c>
      <c r="Q100" s="123">
        <v>6.2617658402863956</v>
      </c>
      <c r="R100" s="123">
        <v>6.1460881470260356</v>
      </c>
      <c r="S100" s="123">
        <v>6.0688467539137498</v>
      </c>
      <c r="T100" s="123">
        <v>7.2203612476188557</v>
      </c>
      <c r="U100" s="123">
        <v>7.2446748823831699</v>
      </c>
      <c r="V100" s="123">
        <v>7.2778159541090517</v>
      </c>
      <c r="W100" s="123">
        <v>8.2414814127041573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13.015680499558611</v>
      </c>
      <c r="D101" s="99">
        <v>12.631168617842517</v>
      </c>
      <c r="E101" s="99">
        <v>12.093616579428728</v>
      </c>
      <c r="F101" s="99">
        <v>11.70006069086223</v>
      </c>
      <c r="G101" s="99">
        <v>10.220077569309781</v>
      </c>
      <c r="H101" s="99">
        <v>11.234168223115262</v>
      </c>
      <c r="I101" s="99">
        <v>12.121902640309836</v>
      </c>
      <c r="J101" s="99">
        <v>12.726793498067483</v>
      </c>
      <c r="K101" s="99">
        <v>12.739939149145332</v>
      </c>
      <c r="L101" s="99">
        <v>12.999534893730658</v>
      </c>
      <c r="M101" s="99">
        <v>13.38461196243119</v>
      </c>
      <c r="N101" s="99">
        <v>10.464582394400376</v>
      </c>
      <c r="O101" s="99">
        <v>7.9861961997248141</v>
      </c>
      <c r="P101" s="99">
        <v>7.726621418832865</v>
      </c>
      <c r="Q101" s="99">
        <v>6.8763422310552045</v>
      </c>
      <c r="R101" s="99">
        <v>6.6840128065059927</v>
      </c>
      <c r="S101" s="99">
        <v>6.6180334778567911</v>
      </c>
      <c r="T101" s="99">
        <v>7.7008488400849675</v>
      </c>
      <c r="U101" s="99">
        <v>8.3312608739472189</v>
      </c>
      <c r="V101" s="99">
        <v>9.4049865399685988</v>
      </c>
      <c r="W101" s="99">
        <v>9.8765440887174503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12.848989725898193</v>
      </c>
      <c r="D102" s="99">
        <v>13.004315699561358</v>
      </c>
      <c r="E102" s="99">
        <v>12.380646979291338</v>
      </c>
      <c r="F102" s="99">
        <v>11.155687009247114</v>
      </c>
      <c r="G102" s="99">
        <v>10.381165366896276</v>
      </c>
      <c r="H102" s="99">
        <v>11.685714869175627</v>
      </c>
      <c r="I102" s="99">
        <v>11.011670419688432</v>
      </c>
      <c r="J102" s="99">
        <v>11.489298738342987</v>
      </c>
      <c r="K102" s="99">
        <v>11.79716134797709</v>
      </c>
      <c r="L102" s="99">
        <v>13.005274413885706</v>
      </c>
      <c r="M102" s="99">
        <v>13.870154154750418</v>
      </c>
      <c r="N102" s="99">
        <v>11.044840058097053</v>
      </c>
      <c r="O102" s="99">
        <v>7.9443958848981273</v>
      </c>
      <c r="P102" s="99">
        <v>7.6866225789285396</v>
      </c>
      <c r="Q102" s="99">
        <v>6.2352795275362274</v>
      </c>
      <c r="R102" s="99">
        <v>6.680115479410194</v>
      </c>
      <c r="S102" s="99">
        <v>7.1682070928678518</v>
      </c>
      <c r="T102" s="99">
        <v>7.5080215545823457</v>
      </c>
      <c r="U102" s="99">
        <v>9.02054555994577</v>
      </c>
      <c r="V102" s="99">
        <v>9.6142890325574069</v>
      </c>
      <c r="W102" s="99">
        <v>8.765173789823919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11.374528255915862</v>
      </c>
      <c r="D103" s="110">
        <v>5.8169353034390348</v>
      </c>
      <c r="E103" s="110">
        <v>7.6958763061099624</v>
      </c>
      <c r="F103" s="110">
        <v>10.036367182510753</v>
      </c>
      <c r="G103" s="110">
        <v>6.4432077807980583</v>
      </c>
      <c r="H103" s="110">
        <v>8.5164624147367327</v>
      </c>
      <c r="I103" s="110">
        <v>10.693213465618511</v>
      </c>
      <c r="J103" s="110">
        <v>10.957401777922046</v>
      </c>
      <c r="K103" s="110">
        <v>10.608309296851061</v>
      </c>
      <c r="L103" s="110">
        <v>8.7281499076951796</v>
      </c>
      <c r="M103" s="110">
        <v>9.954086036018456</v>
      </c>
      <c r="N103" s="110">
        <v>8.0294036140935852</v>
      </c>
      <c r="O103" s="110">
        <v>6.2399509056196134</v>
      </c>
      <c r="P103" s="110">
        <v>6.4132316372085638</v>
      </c>
      <c r="Q103" s="110">
        <v>4.7453751659015664</v>
      </c>
      <c r="R103" s="110">
        <v>4.4259427023298032</v>
      </c>
      <c r="S103" s="110">
        <v>2.7845050066611621</v>
      </c>
      <c r="T103" s="110">
        <v>6.3281827356500777</v>
      </c>
      <c r="U103" s="110">
        <v>5.870972140805339</v>
      </c>
      <c r="V103" s="110">
        <v>6.0927660056807946</v>
      </c>
      <c r="W103" s="110">
        <v>7.0791825018237216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138.37167290055186</v>
      </c>
      <c r="D124" s="118">
        <f t="shared" si="42"/>
        <v>143.01698683349363</v>
      </c>
      <c r="E124" s="118">
        <f t="shared" si="42"/>
        <v>139.76228485159731</v>
      </c>
      <c r="F124" s="118">
        <f t="shared" si="42"/>
        <v>136.40298275969363</v>
      </c>
      <c r="G124" s="118">
        <f t="shared" si="42"/>
        <v>130.70924887795033</v>
      </c>
      <c r="H124" s="118">
        <f t="shared" si="42"/>
        <v>144.43420478394268</v>
      </c>
      <c r="I124" s="118">
        <f t="shared" si="42"/>
        <v>140.39540266957653</v>
      </c>
      <c r="J124" s="118">
        <f t="shared" si="42"/>
        <v>137.23296381343133</v>
      </c>
      <c r="K124" s="118">
        <f t="shared" si="42"/>
        <v>142.85268876008124</v>
      </c>
      <c r="L124" s="118">
        <f t="shared" si="42"/>
        <v>148.91980289559893</v>
      </c>
      <c r="M124" s="118">
        <f t="shared" si="42"/>
        <v>139.29994018107928</v>
      </c>
      <c r="N124" s="118">
        <f t="shared" si="42"/>
        <v>128.82391381350746</v>
      </c>
      <c r="O124" s="118">
        <f t="shared" si="42"/>
        <v>112.21845994198495</v>
      </c>
      <c r="P124" s="118">
        <f t="shared" si="42"/>
        <v>104.53748919402713</v>
      </c>
      <c r="Q124" s="118">
        <f t="shared" si="42"/>
        <v>95.999641996988174</v>
      </c>
      <c r="R124" s="118">
        <f t="shared" ref="R124:V124" si="43">R125+R128+R130+R139</f>
        <v>98.4760185907747</v>
      </c>
      <c r="S124" s="118">
        <f t="shared" si="43"/>
        <v>97.108066313493765</v>
      </c>
      <c r="T124" s="118">
        <f t="shared" si="43"/>
        <v>99.654194756922877</v>
      </c>
      <c r="U124" s="118">
        <f t="shared" si="43"/>
        <v>92.833269383075816</v>
      </c>
      <c r="V124" s="118">
        <f t="shared" si="43"/>
        <v>88.335646652911322</v>
      </c>
      <c r="W124" s="118">
        <f t="shared" ref="W124" si="44">W125+W128+W130+W139</f>
        <v>98.469367854758161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119.16467502141543</v>
      </c>
      <c r="D125" s="123">
        <f t="shared" si="45"/>
        <v>125.25059125150311</v>
      </c>
      <c r="E125" s="123">
        <f t="shared" si="45"/>
        <v>122.79958085154347</v>
      </c>
      <c r="F125" s="123">
        <f t="shared" si="45"/>
        <v>119.08392748453811</v>
      </c>
      <c r="G125" s="123">
        <f t="shared" si="45"/>
        <v>116.41314399011227</v>
      </c>
      <c r="H125" s="123">
        <f t="shared" si="45"/>
        <v>127.17847677712298</v>
      </c>
      <c r="I125" s="123">
        <f t="shared" si="45"/>
        <v>122.09263228489236</v>
      </c>
      <c r="J125" s="123">
        <f t="shared" si="45"/>
        <v>118.63468853237917</v>
      </c>
      <c r="K125" s="123">
        <f t="shared" si="45"/>
        <v>123.19249231963973</v>
      </c>
      <c r="L125" s="123">
        <f t="shared" si="45"/>
        <v>128.12369474080978</v>
      </c>
      <c r="M125" s="123">
        <f t="shared" si="45"/>
        <v>117.36533423227729</v>
      </c>
      <c r="N125" s="123">
        <f t="shared" si="45"/>
        <v>112.10224470781473</v>
      </c>
      <c r="O125" s="123">
        <f t="shared" si="45"/>
        <v>99.570676246412475</v>
      </c>
      <c r="P125" s="123">
        <f t="shared" si="45"/>
        <v>91.37314654245759</v>
      </c>
      <c r="Q125" s="123">
        <f t="shared" si="45"/>
        <v>84.11374670719178</v>
      </c>
      <c r="R125" s="123">
        <f t="shared" ref="R125:V125" si="46">SUM(R126:R127)</f>
        <v>86.258354059507681</v>
      </c>
      <c r="S125" s="123">
        <f t="shared" si="46"/>
        <v>84.976091156289712</v>
      </c>
      <c r="T125" s="123">
        <f t="shared" si="46"/>
        <v>85.638033517191559</v>
      </c>
      <c r="U125" s="123">
        <f t="shared" si="46"/>
        <v>79.060523745795223</v>
      </c>
      <c r="V125" s="123">
        <f t="shared" si="46"/>
        <v>74.329034836976319</v>
      </c>
      <c r="W125" s="123">
        <f t="shared" ref="W125" si="47">SUM(W126:W127)</f>
        <v>80.110398136959731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118.77200480916048</v>
      </c>
      <c r="D126" s="99">
        <v>124.843932908921</v>
      </c>
      <c r="E126" s="99">
        <v>122.40639828635136</v>
      </c>
      <c r="F126" s="99">
        <v>118.70631942123205</v>
      </c>
      <c r="G126" s="99">
        <v>116.04751229275881</v>
      </c>
      <c r="H126" s="99">
        <v>126.7806385865922</v>
      </c>
      <c r="I126" s="99">
        <v>121.71572242986572</v>
      </c>
      <c r="J126" s="99">
        <v>118.2698297985678</v>
      </c>
      <c r="K126" s="99">
        <v>122.81609996200949</v>
      </c>
      <c r="L126" s="99">
        <v>127.73701883802053</v>
      </c>
      <c r="M126" s="99">
        <v>117.01083777710213</v>
      </c>
      <c r="N126" s="99">
        <v>111.7620892839482</v>
      </c>
      <c r="O126" s="99">
        <v>99.265676406126119</v>
      </c>
      <c r="P126" s="99">
        <v>91.092032070879185</v>
      </c>
      <c r="Q126" s="99">
        <v>83.854525295677036</v>
      </c>
      <c r="R126" s="99">
        <v>85.993285695457075</v>
      </c>
      <c r="S126" s="99">
        <v>84.714858171340055</v>
      </c>
      <c r="T126" s="99">
        <v>85.371814035710884</v>
      </c>
      <c r="U126" s="99">
        <v>78.812295057455287</v>
      </c>
      <c r="V126" s="99">
        <v>74.09622307240771</v>
      </c>
      <c r="W126" s="99">
        <v>79.85984168298134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0.39267021225494864</v>
      </c>
      <c r="D127" s="99">
        <v>0.40665834258211031</v>
      </c>
      <c r="E127" s="99">
        <v>0.39318256519210315</v>
      </c>
      <c r="F127" s="99">
        <v>0.37760806330605379</v>
      </c>
      <c r="G127" s="99">
        <v>0.36563169735347106</v>
      </c>
      <c r="H127" s="99">
        <v>0.3978381905307744</v>
      </c>
      <c r="I127" s="99">
        <v>0.37690985502663948</v>
      </c>
      <c r="J127" s="99">
        <v>0.36485873381137912</v>
      </c>
      <c r="K127" s="99">
        <v>0.37639235763024309</v>
      </c>
      <c r="L127" s="99">
        <v>0.38667590278924241</v>
      </c>
      <c r="M127" s="99">
        <v>0.3544964551751717</v>
      </c>
      <c r="N127" s="99">
        <v>0.34015542386653957</v>
      </c>
      <c r="O127" s="99">
        <v>0.30499984028636151</v>
      </c>
      <c r="P127" s="99">
        <v>0.28111447157840169</v>
      </c>
      <c r="Q127" s="99">
        <v>0.25922141151475081</v>
      </c>
      <c r="R127" s="99">
        <v>0.26506836405061179</v>
      </c>
      <c r="S127" s="99">
        <v>0.26123298494965741</v>
      </c>
      <c r="T127" s="99">
        <v>0.26621948148066843</v>
      </c>
      <c r="U127" s="99">
        <v>0.24822868833994108</v>
      </c>
      <c r="V127" s="99">
        <v>0.23281176456860581</v>
      </c>
      <c r="W127" s="99">
        <v>0.25055645397839177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1.5770044371913965E-4</v>
      </c>
      <c r="E128" s="123">
        <f t="shared" si="48"/>
        <v>2.3214603345771486E-3</v>
      </c>
      <c r="F128" s="123">
        <f t="shared" si="48"/>
        <v>3.9603066274348855E-3</v>
      </c>
      <c r="G128" s="123">
        <f t="shared" si="48"/>
        <v>6.6329554728152586E-3</v>
      </c>
      <c r="H128" s="123">
        <f t="shared" si="48"/>
        <v>1.5878178554398315E-2</v>
      </c>
      <c r="I128" s="123">
        <f t="shared" si="48"/>
        <v>1.6353781784918468E-2</v>
      </c>
      <c r="J128" s="123">
        <f t="shared" si="48"/>
        <v>1.5062637321066696E-2</v>
      </c>
      <c r="K128" s="123">
        <f t="shared" si="48"/>
        <v>2.4706150657088637E-2</v>
      </c>
      <c r="L128" s="123">
        <f t="shared" si="48"/>
        <v>5.0753713556570892E-2</v>
      </c>
      <c r="M128" s="123">
        <f t="shared" si="48"/>
        <v>1.5913571375652379E-2</v>
      </c>
      <c r="N128" s="123">
        <f t="shared" si="48"/>
        <v>3.299704310557447E-2</v>
      </c>
      <c r="O128" s="123">
        <f t="shared" si="48"/>
        <v>8.5378211500584996E-3</v>
      </c>
      <c r="P128" s="123">
        <f t="shared" si="48"/>
        <v>1.8144058848856233E-2</v>
      </c>
      <c r="Q128" s="123">
        <f t="shared" si="48"/>
        <v>8.2138617725797877E-3</v>
      </c>
      <c r="R128" s="123">
        <f t="shared" si="48"/>
        <v>7.3602775268180598E-3</v>
      </c>
      <c r="S128" s="123">
        <f t="shared" si="48"/>
        <v>5.8467092180868249E-3</v>
      </c>
      <c r="T128" s="123">
        <f t="shared" si="48"/>
        <v>5.7847847613384171E-3</v>
      </c>
      <c r="U128" s="123">
        <f t="shared" si="48"/>
        <v>4.0281734091946594E-3</v>
      </c>
      <c r="V128" s="123">
        <f t="shared" si="48"/>
        <v>4.5110111866741905E-3</v>
      </c>
      <c r="W128" s="123">
        <f t="shared" si="48"/>
        <v>4.7951470271586968E-3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1.5770044371913965E-4</v>
      </c>
      <c r="E129" s="99">
        <f>RES_hhdet_in_fech!E129/RES_summary!E$21</f>
        <v>2.3214603345771486E-3</v>
      </c>
      <c r="F129" s="99">
        <f>RES_hhdet_in_fech!F129/RES_summary!F$21</f>
        <v>3.9603066274348855E-3</v>
      </c>
      <c r="G129" s="99">
        <f>RES_hhdet_in_fech!G129/RES_summary!G$21</f>
        <v>6.6329554728152586E-3</v>
      </c>
      <c r="H129" s="99">
        <f>RES_hhdet_in_fech!H129/RES_summary!H$21</f>
        <v>1.5878178554398315E-2</v>
      </c>
      <c r="I129" s="99">
        <f>RES_hhdet_in_fech!I129/RES_summary!I$21</f>
        <v>1.6353781784918468E-2</v>
      </c>
      <c r="J129" s="99">
        <f>RES_hhdet_in_fech!J129/RES_summary!J$21</f>
        <v>1.5062637321066696E-2</v>
      </c>
      <c r="K129" s="99">
        <f>RES_hhdet_in_fech!K129/RES_summary!K$21</f>
        <v>2.4706150657088637E-2</v>
      </c>
      <c r="L129" s="99">
        <f>RES_hhdet_in_fech!L129/RES_summary!L$21</f>
        <v>5.0753713556570892E-2</v>
      </c>
      <c r="M129" s="99">
        <f>RES_hhdet_in_fech!M129/RES_summary!M$21</f>
        <v>1.5913571375652379E-2</v>
      </c>
      <c r="N129" s="99">
        <f>RES_hhdet_in_fech!N129/RES_summary!N$21</f>
        <v>3.299704310557447E-2</v>
      </c>
      <c r="O129" s="99">
        <f>RES_hhdet_in_fech!O129/RES_summary!O$21</f>
        <v>8.5378211500584996E-3</v>
      </c>
      <c r="P129" s="99">
        <f>RES_hhdet_in_fech!P129/RES_summary!P$21</f>
        <v>1.8144058848856233E-2</v>
      </c>
      <c r="Q129" s="99">
        <f>RES_hhdet_in_fech!Q129/RES_summary!Q$21</f>
        <v>8.2138617725797877E-3</v>
      </c>
      <c r="R129" s="99">
        <f>RES_hhdet_in_fech!R129/RES_summary!R$21</f>
        <v>7.3602775268180598E-3</v>
      </c>
      <c r="S129" s="99">
        <f>RES_hhdet_in_fech!S129/RES_summary!S$21</f>
        <v>5.8467092180868249E-3</v>
      </c>
      <c r="T129" s="99">
        <f>RES_hhdet_in_fech!T129/RES_summary!T$21</f>
        <v>5.7847847613384171E-3</v>
      </c>
      <c r="U129" s="99">
        <f>RES_hhdet_in_fech!U129/RES_summary!U$21</f>
        <v>4.0281734091946594E-3</v>
      </c>
      <c r="V129" s="99">
        <f>RES_hhdet_in_fech!V129/RES_summary!V$21</f>
        <v>4.5110111866741905E-3</v>
      </c>
      <c r="W129" s="99">
        <f>RES_hhdet_in_fech!W129/RES_summary!W$21</f>
        <v>4.7951470271586968E-3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6.439171832998543</v>
      </c>
      <c r="D130" s="123">
        <v>6.1299973628233921</v>
      </c>
      <c r="E130" s="123">
        <v>6.1328503969010022</v>
      </c>
      <c r="F130" s="123">
        <v>6.7288551126183336</v>
      </c>
      <c r="G130" s="123">
        <v>5.9388968432335387</v>
      </c>
      <c r="H130" s="123">
        <v>7.9023161408288871</v>
      </c>
      <c r="I130" s="123">
        <v>7.5631832978397471</v>
      </c>
      <c r="J130" s="123">
        <v>7.5100200214658939</v>
      </c>
      <c r="K130" s="123">
        <v>8.0507386430002761</v>
      </c>
      <c r="L130" s="123">
        <v>8.4724478824661311</v>
      </c>
      <c r="M130" s="123">
        <v>9.1523242232100745</v>
      </c>
      <c r="N130" s="123">
        <v>7.2540950847295429</v>
      </c>
      <c r="O130" s="123">
        <v>5.7107991829475884</v>
      </c>
      <c r="P130" s="123">
        <v>6.1817508371071792</v>
      </c>
      <c r="Q130" s="123">
        <v>5.9903474684910503</v>
      </c>
      <c r="R130" s="123">
        <v>6.2497643447232818</v>
      </c>
      <c r="S130" s="123">
        <v>6.2087753235987417</v>
      </c>
      <c r="T130" s="123">
        <v>6.8296435219106577</v>
      </c>
      <c r="U130" s="123">
        <v>6.705472594955781</v>
      </c>
      <c r="V130" s="123">
        <v>7.3917483102271495</v>
      </c>
      <c r="W130" s="123">
        <v>11.00459619599838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6.3198892784803737</v>
      </c>
      <c r="D131" s="99">
        <v>6.1144052206862725</v>
      </c>
      <c r="E131" s="99">
        <v>6.1155828220375756</v>
      </c>
      <c r="F131" s="99">
        <v>6.6416745530036092</v>
      </c>
      <c r="G131" s="99">
        <v>5.8170533792305736</v>
      </c>
      <c r="H131" s="99">
        <v>6.981754367548116</v>
      </c>
      <c r="I131" s="99">
        <v>7.2103807988036275</v>
      </c>
      <c r="J131" s="99">
        <v>7.5100200214658939</v>
      </c>
      <c r="K131" s="99">
        <v>8.0507386430002761</v>
      </c>
      <c r="L131" s="99">
        <v>8.4724478824661311</v>
      </c>
      <c r="M131" s="99">
        <v>8.7527336926594099</v>
      </c>
      <c r="N131" s="99">
        <v>7.2193969573107468</v>
      </c>
      <c r="O131" s="99">
        <v>5.7107991829475884</v>
      </c>
      <c r="P131" s="99">
        <v>6.1379938677667578</v>
      </c>
      <c r="Q131" s="99">
        <v>5.8753634446446155</v>
      </c>
      <c r="R131" s="99">
        <v>6.2190038048625356</v>
      </c>
      <c r="S131" s="99">
        <v>6.1599751750242389</v>
      </c>
      <c r="T131" s="99">
        <v>6.65550987684564</v>
      </c>
      <c r="U131" s="99">
        <v>6.5860985777361254</v>
      </c>
      <c r="V131" s="99">
        <v>7.0898229868450597</v>
      </c>
      <c r="W131" s="99">
        <v>11.00459619599838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8.7533726732055399</v>
      </c>
      <c r="D135" s="102">
        <v>6.6937256357602957</v>
      </c>
      <c r="E135" s="102">
        <v>6.9039316602713701</v>
      </c>
      <c r="F135" s="102">
        <v>9.1451652081408437</v>
      </c>
      <c r="G135" s="102">
        <v>7.7161135989161282</v>
      </c>
      <c r="H135" s="102">
        <v>9.564379196124225</v>
      </c>
      <c r="I135" s="102">
        <v>8.7804186539088871</v>
      </c>
      <c r="J135" s="102">
        <v>0</v>
      </c>
      <c r="K135" s="102">
        <v>0</v>
      </c>
      <c r="L135" s="102">
        <v>0</v>
      </c>
      <c r="M135" s="102">
        <v>11.169690181091376</v>
      </c>
      <c r="N135" s="102">
        <v>9.2836439578264578</v>
      </c>
      <c r="O135" s="102">
        <v>0</v>
      </c>
      <c r="P135" s="102">
        <v>7.9181468774794848</v>
      </c>
      <c r="Q135" s="102">
        <v>7.4946131410036205</v>
      </c>
      <c r="R135" s="102">
        <v>7.7167213700728832</v>
      </c>
      <c r="S135" s="102">
        <v>7.5808437866443308</v>
      </c>
      <c r="T135" s="102">
        <v>8.2504208820983305</v>
      </c>
      <c r="U135" s="102">
        <v>7.8604860792917819</v>
      </c>
      <c r="V135" s="102">
        <v>8.8768281528789004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12.767826046137879</v>
      </c>
      <c r="D139" s="123">
        <v>11.636240518723424</v>
      </c>
      <c r="E139" s="123">
        <v>10.827532142818272</v>
      </c>
      <c r="F139" s="123">
        <v>10.586239855909751</v>
      </c>
      <c r="G139" s="123">
        <v>8.3505750891317181</v>
      </c>
      <c r="H139" s="123">
        <v>9.3375336874363999</v>
      </c>
      <c r="I139" s="123">
        <v>10.723233305059503</v>
      </c>
      <c r="J139" s="123">
        <v>11.073192622265195</v>
      </c>
      <c r="K139" s="123">
        <v>11.584751646784163</v>
      </c>
      <c r="L139" s="123">
        <v>12.272906558766461</v>
      </c>
      <c r="M139" s="123">
        <v>12.766368154216266</v>
      </c>
      <c r="N139" s="123">
        <v>9.4345769778576134</v>
      </c>
      <c r="O139" s="123">
        <v>6.9284466914748286</v>
      </c>
      <c r="P139" s="123">
        <v>6.9644477556135085</v>
      </c>
      <c r="Q139" s="123">
        <v>5.8873339595327705</v>
      </c>
      <c r="R139" s="123">
        <v>5.9605399090169353</v>
      </c>
      <c r="S139" s="123">
        <v>5.9173531243872244</v>
      </c>
      <c r="T139" s="123">
        <v>7.1807329330593257</v>
      </c>
      <c r="U139" s="123">
        <v>7.0632448689156222</v>
      </c>
      <c r="V139" s="123">
        <v>6.610352494521174</v>
      </c>
      <c r="W139" s="123">
        <v>7.3495783747728973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12.848989725898193</v>
      </c>
      <c r="D140" s="99">
        <v>13.004315699561358</v>
      </c>
      <c r="E140" s="99">
        <v>12.38064697929134</v>
      </c>
      <c r="F140" s="99">
        <v>11.155687009247112</v>
      </c>
      <c r="G140" s="99">
        <v>10.381165366896274</v>
      </c>
      <c r="H140" s="99">
        <v>11.685714869175627</v>
      </c>
      <c r="I140" s="99">
        <v>11.011670419688432</v>
      </c>
      <c r="J140" s="99">
        <v>11.489298738342988</v>
      </c>
      <c r="K140" s="99">
        <v>11.797161347977092</v>
      </c>
      <c r="L140" s="99">
        <v>13.005274413885706</v>
      </c>
      <c r="M140" s="99">
        <v>13.870154154750423</v>
      </c>
      <c r="N140" s="99">
        <v>11.044840058097055</v>
      </c>
      <c r="O140" s="99">
        <v>7.9443958848981255</v>
      </c>
      <c r="P140" s="99">
        <v>7.6866225789285378</v>
      </c>
      <c r="Q140" s="99">
        <v>6.2352795275362292</v>
      </c>
      <c r="R140" s="99">
        <v>6.6801154794101931</v>
      </c>
      <c r="S140" s="99">
        <v>7.1682070928678518</v>
      </c>
      <c r="T140" s="99">
        <v>7.5080215545823457</v>
      </c>
      <c r="U140" s="99">
        <v>9.0205455599457718</v>
      </c>
      <c r="V140" s="99">
        <v>9.6142890325574051</v>
      </c>
      <c r="W140" s="99">
        <v>8.765173789823919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11.374528255915864</v>
      </c>
      <c r="D141" s="110">
        <v>5.8169353034390339</v>
      </c>
      <c r="E141" s="110">
        <v>7.6958763061099633</v>
      </c>
      <c r="F141" s="110">
        <v>10.036367182510753</v>
      </c>
      <c r="G141" s="110">
        <v>6.4432077807980583</v>
      </c>
      <c r="H141" s="110">
        <v>8.5164624147367327</v>
      </c>
      <c r="I141" s="110">
        <v>10.693213465618511</v>
      </c>
      <c r="J141" s="110">
        <v>10.957401777922044</v>
      </c>
      <c r="K141" s="110">
        <v>10.608309296851059</v>
      </c>
      <c r="L141" s="110">
        <v>8.7281499076951814</v>
      </c>
      <c r="M141" s="110">
        <v>9.9540860360184542</v>
      </c>
      <c r="N141" s="110">
        <v>8.0294036140935852</v>
      </c>
      <c r="O141" s="110">
        <v>6.2399509056196134</v>
      </c>
      <c r="P141" s="110">
        <v>6.4132316372085647</v>
      </c>
      <c r="Q141" s="110">
        <v>4.7453751659015655</v>
      </c>
      <c r="R141" s="110">
        <v>4.4259427023298041</v>
      </c>
      <c r="S141" s="110">
        <v>2.7845050066611621</v>
      </c>
      <c r="T141" s="110">
        <v>6.3281827356500759</v>
      </c>
      <c r="U141" s="110">
        <v>5.8709721408053408</v>
      </c>
      <c r="V141" s="110">
        <v>6.0927660056807937</v>
      </c>
      <c r="W141" s="110">
        <v>7.0791825018237216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40.852556715113444</v>
      </c>
      <c r="P143" s="118">
        <f t="shared" si="49"/>
        <v>36.046105435315553</v>
      </c>
      <c r="Q143" s="118">
        <f t="shared" si="49"/>
        <v>32.206122813386955</v>
      </c>
      <c r="R143" s="118">
        <f t="shared" ref="R143:V143" si="50">R144+R146+R148+R157</f>
        <v>33.393569095736247</v>
      </c>
      <c r="S143" s="118">
        <f t="shared" si="50"/>
        <v>37.493146030772117</v>
      </c>
      <c r="T143" s="118">
        <f t="shared" si="50"/>
        <v>41.071883281544103</v>
      </c>
      <c r="U143" s="118">
        <f t="shared" si="50"/>
        <v>34.937849052848556</v>
      </c>
      <c r="V143" s="118">
        <f t="shared" si="50"/>
        <v>33.991238824799545</v>
      </c>
      <c r="W143" s="118">
        <f t="shared" ref="W143" si="51">W144+W146+W148+W157</f>
        <v>48.934117215043415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26.974385032200846</v>
      </c>
      <c r="P144" s="123">
        <f t="shared" si="52"/>
        <v>21.105395808758441</v>
      </c>
      <c r="Q144" s="123">
        <f t="shared" si="52"/>
        <v>18.781133251724068</v>
      </c>
      <c r="R144" s="123">
        <f t="shared" si="52"/>
        <v>19.687323179355044</v>
      </c>
      <c r="S144" s="123">
        <f t="shared" si="52"/>
        <v>23.970562581066474</v>
      </c>
      <c r="T144" s="123">
        <f t="shared" si="52"/>
        <v>25.602087138272204</v>
      </c>
      <c r="U144" s="123">
        <f t="shared" si="52"/>
        <v>19.987751266255199</v>
      </c>
      <c r="V144" s="123">
        <f t="shared" si="52"/>
        <v>18.486994460072975</v>
      </c>
      <c r="W144" s="123">
        <f t="shared" si="52"/>
        <v>28.050541330036413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26.974385032200846</v>
      </c>
      <c r="P145" s="99">
        <v>21.105395808758441</v>
      </c>
      <c r="Q145" s="99">
        <v>18.781133251724068</v>
      </c>
      <c r="R145" s="99">
        <v>19.687323179355044</v>
      </c>
      <c r="S145" s="99">
        <v>23.970562581066474</v>
      </c>
      <c r="T145" s="99">
        <v>25.602087138272204</v>
      </c>
      <c r="U145" s="99">
        <v>19.987751266255199</v>
      </c>
      <c r="V145" s="99">
        <v>18.486994460072975</v>
      </c>
      <c r="W145" s="99">
        <v>28.050541330036413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3.6297405938915207E-2</v>
      </c>
      <c r="P146" s="123">
        <f t="shared" si="53"/>
        <v>6.0458999182226053E-2</v>
      </c>
      <c r="Q146" s="123">
        <f t="shared" si="53"/>
        <v>4.9806924348407541E-2</v>
      </c>
      <c r="R146" s="123">
        <f t="shared" si="53"/>
        <v>4.2291803417981083E-2</v>
      </c>
      <c r="S146" s="123">
        <f t="shared" si="53"/>
        <v>4.0415910151258595E-2</v>
      </c>
      <c r="T146" s="123">
        <f t="shared" si="53"/>
        <v>5.486041761592067E-2</v>
      </c>
      <c r="U146" s="123">
        <f t="shared" si="53"/>
        <v>4.0282171770374263E-2</v>
      </c>
      <c r="V146" s="123">
        <f t="shared" si="53"/>
        <v>4.2668960757451302E-2</v>
      </c>
      <c r="W146" s="123">
        <f t="shared" si="53"/>
        <v>4.7764423630124689E-2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3.6297405938915207E-2</v>
      </c>
      <c r="P147" s="99">
        <f>RES_hhdet_in_fech!P147/RES_summary!P$21</f>
        <v>6.0458999182226053E-2</v>
      </c>
      <c r="Q147" s="99">
        <f>RES_hhdet_in_fech!Q147/RES_summary!Q$21</f>
        <v>4.9806924348407541E-2</v>
      </c>
      <c r="R147" s="99">
        <f>RES_hhdet_in_fech!R147/RES_summary!R$21</f>
        <v>4.2291803417981083E-2</v>
      </c>
      <c r="S147" s="99">
        <f>RES_hhdet_in_fech!S147/RES_summary!S$21</f>
        <v>4.0415910151258595E-2</v>
      </c>
      <c r="T147" s="99">
        <f>RES_hhdet_in_fech!T147/RES_summary!T$21</f>
        <v>5.486041761592067E-2</v>
      </c>
      <c r="U147" s="99">
        <f>RES_hhdet_in_fech!U147/RES_summary!U$21</f>
        <v>4.0282171770374263E-2</v>
      </c>
      <c r="V147" s="99">
        <f>RES_hhdet_in_fech!V147/RES_summary!V$21</f>
        <v>4.2668960757451302E-2</v>
      </c>
      <c r="W147" s="99">
        <f>RES_hhdet_in_fech!W147/RES_summary!W$21</f>
        <v>4.7764423630124689E-2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6.9132447926820237</v>
      </c>
      <c r="P148" s="123">
        <v>7.9160060339915157</v>
      </c>
      <c r="Q148" s="123">
        <v>7.4877460536357425</v>
      </c>
      <c r="R148" s="123">
        <v>7.7032904258978521</v>
      </c>
      <c r="S148" s="123">
        <v>7.5653284656827777</v>
      </c>
      <c r="T148" s="123">
        <v>8.23426213077739</v>
      </c>
      <c r="U148" s="123">
        <v>7.8463011302896959</v>
      </c>
      <c r="V148" s="123">
        <v>8.8508332987781788</v>
      </c>
      <c r="W148" s="123">
        <v>13.486261904929146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7.4131374388833642</v>
      </c>
      <c r="P149" s="99">
        <v>7.2113626916656566</v>
      </c>
      <c r="Q149" s="99">
        <v>6.3783680893554502</v>
      </c>
      <c r="R149" s="99">
        <v>6.6734157631182525</v>
      </c>
      <c r="S149" s="99">
        <v>6.7242232490488281</v>
      </c>
      <c r="T149" s="99">
        <v>7.0382406558868498</v>
      </c>
      <c r="U149" s="99">
        <v>6.7587883734630578</v>
      </c>
      <c r="V149" s="99">
        <v>7.0464190691294419</v>
      </c>
      <c r="W149" s="99">
        <v>12.570053731552187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6.9112127087543742</v>
      </c>
      <c r="P153" s="102">
        <v>7.9181468774794848</v>
      </c>
      <c r="Q153" s="102">
        <v>7.4946131410036188</v>
      </c>
      <c r="R153" s="102">
        <v>7.7167213700728805</v>
      </c>
      <c r="S153" s="102">
        <v>7.580843786644329</v>
      </c>
      <c r="T153" s="102">
        <v>8.2504208820983305</v>
      </c>
      <c r="U153" s="102">
        <v>7.8604860792917828</v>
      </c>
      <c r="V153" s="102">
        <v>8.8768281528789004</v>
      </c>
      <c r="W153" s="102">
        <v>13.495078717587074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6.9286294842916591</v>
      </c>
      <c r="P157" s="123">
        <v>6.964244593383369</v>
      </c>
      <c r="Q157" s="123">
        <v>5.8874365836787348</v>
      </c>
      <c r="R157" s="123">
        <v>5.960663687065372</v>
      </c>
      <c r="S157" s="123">
        <v>5.9168390738716052</v>
      </c>
      <c r="T157" s="123">
        <v>7.1806735948785878</v>
      </c>
      <c r="U157" s="123">
        <v>7.0635144845332869</v>
      </c>
      <c r="V157" s="123">
        <v>6.6107421051909467</v>
      </c>
      <c r="W157" s="123">
        <v>7.3495495564477347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7.9443958848981273</v>
      </c>
      <c r="P158" s="99">
        <v>7.6866225789285396</v>
      </c>
      <c r="Q158" s="99">
        <v>6.2352795275362265</v>
      </c>
      <c r="R158" s="99">
        <v>6.6801154794101931</v>
      </c>
      <c r="S158" s="99">
        <v>7.1682070928678501</v>
      </c>
      <c r="T158" s="99">
        <v>7.5080215545823448</v>
      </c>
      <c r="U158" s="99">
        <v>9.02054555994577</v>
      </c>
      <c r="V158" s="99">
        <v>9.6142890325574051</v>
      </c>
      <c r="W158" s="99">
        <v>8.7651737898239208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6.2399509056196134</v>
      </c>
      <c r="P159" s="110">
        <v>6.4132316372085638</v>
      </c>
      <c r="Q159" s="110">
        <v>4.7453751659015655</v>
      </c>
      <c r="R159" s="110">
        <v>4.4259427023298024</v>
      </c>
      <c r="S159" s="110">
        <v>2.784505006661163</v>
      </c>
      <c r="T159" s="110">
        <v>6.3281827356500777</v>
      </c>
      <c r="U159" s="110">
        <v>5.8709721408053426</v>
      </c>
      <c r="V159" s="110">
        <v>6.0927660056807937</v>
      </c>
      <c r="W159" s="110">
        <v>7.0791825018237207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151.79604915220551</v>
      </c>
      <c r="D161" s="118">
        <f t="shared" si="54"/>
        <v>151.03956623963035</v>
      </c>
      <c r="E161" s="118">
        <f t="shared" si="54"/>
        <v>139.45274922900515</v>
      </c>
      <c r="F161" s="118">
        <f t="shared" si="54"/>
        <v>116.88375033369456</v>
      </c>
      <c r="G161" s="118">
        <f t="shared" si="54"/>
        <v>121.50002992820009</v>
      </c>
      <c r="H161" s="118">
        <f t="shared" si="54"/>
        <v>148.53388205497029</v>
      </c>
      <c r="I161" s="118">
        <f t="shared" si="54"/>
        <v>149.11085287179128</v>
      </c>
      <c r="J161" s="118">
        <f t="shared" si="54"/>
        <v>160.69447580838269</v>
      </c>
      <c r="K161" s="118">
        <f t="shared" si="54"/>
        <v>157.82094476760449</v>
      </c>
      <c r="L161" s="118">
        <f t="shared" si="54"/>
        <v>149.06886894121675</v>
      </c>
      <c r="M161" s="118">
        <f t="shared" si="54"/>
        <v>150.23549470866536</v>
      </c>
      <c r="N161" s="118">
        <f t="shared" si="54"/>
        <v>149.64651976807784</v>
      </c>
      <c r="O161" s="118">
        <f t="shared" si="54"/>
        <v>93.301025383561679</v>
      </c>
      <c r="P161" s="118">
        <f t="shared" si="54"/>
        <v>107.19172534595575</v>
      </c>
      <c r="Q161" s="118">
        <f t="shared" si="54"/>
        <v>125.09375387429411</v>
      </c>
      <c r="R161" s="118">
        <f t="shared" ref="R161:V161" si="55">R162+R164+R166+R175</f>
        <v>133.01678721213545</v>
      </c>
      <c r="S161" s="118">
        <f t="shared" si="55"/>
        <v>136.29786046755447</v>
      </c>
      <c r="T161" s="118">
        <f t="shared" si="55"/>
        <v>95.479645427759607</v>
      </c>
      <c r="U161" s="118">
        <f t="shared" si="55"/>
        <v>86.475124370278877</v>
      </c>
      <c r="V161" s="118">
        <f t="shared" si="55"/>
        <v>110.98134378551599</v>
      </c>
      <c r="W161" s="118">
        <f t="shared" ref="W161" si="56">W162+W164+W166+W175</f>
        <v>69.531510408284177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130.28529312271112</v>
      </c>
      <c r="D162" s="123">
        <f t="shared" si="57"/>
        <v>132.59231821845347</v>
      </c>
      <c r="E162" s="123">
        <f t="shared" si="57"/>
        <v>121.68154305803446</v>
      </c>
      <c r="F162" s="123">
        <f t="shared" si="57"/>
        <v>97.149161139098425</v>
      </c>
      <c r="G162" s="123">
        <f t="shared" si="57"/>
        <v>105.4195451740182</v>
      </c>
      <c r="H162" s="123">
        <f t="shared" si="57"/>
        <v>129.61629869404308</v>
      </c>
      <c r="I162" s="123">
        <f t="shared" si="57"/>
        <v>129.58453749070517</v>
      </c>
      <c r="J162" s="123">
        <f t="shared" si="57"/>
        <v>139.22165416665251</v>
      </c>
      <c r="K162" s="123">
        <f t="shared" si="57"/>
        <v>134.95351317525746</v>
      </c>
      <c r="L162" s="123">
        <f t="shared" si="57"/>
        <v>126.71629611309075</v>
      </c>
      <c r="M162" s="123">
        <f t="shared" si="57"/>
        <v>126.23632114602987</v>
      </c>
      <c r="N162" s="123">
        <f t="shared" si="57"/>
        <v>130.87083147129815</v>
      </c>
      <c r="O162" s="123">
        <f t="shared" si="57"/>
        <v>79.42209231608507</v>
      </c>
      <c r="P162" s="123">
        <f t="shared" si="57"/>
        <v>92.252175635551666</v>
      </c>
      <c r="Q162" s="123">
        <f t="shared" si="57"/>
        <v>111.67749835485321</v>
      </c>
      <c r="R162" s="123">
        <f t="shared" si="57"/>
        <v>119.31755023935041</v>
      </c>
      <c r="S162" s="123">
        <f t="shared" si="57"/>
        <v>122.78277170009395</v>
      </c>
      <c r="T162" s="123">
        <f t="shared" si="57"/>
        <v>80.033708200799765</v>
      </c>
      <c r="U162" s="123">
        <f t="shared" si="57"/>
        <v>71.549600951688774</v>
      </c>
      <c r="V162" s="123">
        <f t="shared" si="57"/>
        <v>95.491952994920183</v>
      </c>
      <c r="W162" s="123">
        <f t="shared" si="57"/>
        <v>48.957249188873377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130.28529312271112</v>
      </c>
      <c r="D163" s="110">
        <v>132.59231821845347</v>
      </c>
      <c r="E163" s="110">
        <v>121.68154305803446</v>
      </c>
      <c r="F163" s="110">
        <v>97.149161139098425</v>
      </c>
      <c r="G163" s="110">
        <v>105.4195451740182</v>
      </c>
      <c r="H163" s="110">
        <v>129.61629869404308</v>
      </c>
      <c r="I163" s="110">
        <v>129.58453749070517</v>
      </c>
      <c r="J163" s="110">
        <v>139.22165416665251</v>
      </c>
      <c r="K163" s="110">
        <v>134.95351317525746</v>
      </c>
      <c r="L163" s="110">
        <v>126.71629611309075</v>
      </c>
      <c r="M163" s="110">
        <v>126.23632114602987</v>
      </c>
      <c r="N163" s="110">
        <v>130.87083147129815</v>
      </c>
      <c r="O163" s="110">
        <v>79.42209231608507</v>
      </c>
      <c r="P163" s="110">
        <v>92.252175635551666</v>
      </c>
      <c r="Q163" s="110">
        <v>111.67749835485321</v>
      </c>
      <c r="R163" s="110">
        <v>119.31755023935041</v>
      </c>
      <c r="S163" s="110">
        <v>122.78277170009395</v>
      </c>
      <c r="T163" s="110">
        <v>80.033708200799765</v>
      </c>
      <c r="U163" s="110">
        <v>71.549600951688774</v>
      </c>
      <c r="V163" s="110">
        <v>95.491952994920183</v>
      </c>
      <c r="W163" s="110">
        <v>48.957249188873377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3.0827386815828373E-3</v>
      </c>
      <c r="G164" s="123">
        <f t="shared" si="58"/>
        <v>6.9299806766803355E-3</v>
      </c>
      <c r="H164" s="123">
        <f t="shared" si="58"/>
        <v>1.5634202090563827E-2</v>
      </c>
      <c r="I164" s="123">
        <f t="shared" si="58"/>
        <v>1.6288837945986505E-2</v>
      </c>
      <c r="J164" s="123">
        <f t="shared" si="58"/>
        <v>1.9407705299859222E-2</v>
      </c>
      <c r="K164" s="123">
        <f t="shared" si="58"/>
        <v>2.511722805397415E-2</v>
      </c>
      <c r="L164" s="123">
        <f t="shared" si="58"/>
        <v>7.5639813288699453E-2</v>
      </c>
      <c r="M164" s="123">
        <f t="shared" si="58"/>
        <v>3.3813396909808634E-2</v>
      </c>
      <c r="N164" s="123">
        <f t="shared" si="58"/>
        <v>5.260247161114965E-2</v>
      </c>
      <c r="O164" s="123">
        <f t="shared" si="58"/>
        <v>3.661933415123373E-2</v>
      </c>
      <c r="P164" s="123">
        <f t="shared" si="58"/>
        <v>5.9177473884836497E-2</v>
      </c>
      <c r="Q164" s="123">
        <f t="shared" si="58"/>
        <v>4.1156723943235683E-2</v>
      </c>
      <c r="R164" s="123">
        <f t="shared" si="58"/>
        <v>3.8267110916885297E-2</v>
      </c>
      <c r="S164" s="123">
        <f t="shared" si="58"/>
        <v>3.050291915331068E-2</v>
      </c>
      <c r="T164" s="123">
        <f t="shared" si="58"/>
        <v>2.6900673964056487E-2</v>
      </c>
      <c r="U164" s="123">
        <f t="shared" si="58"/>
        <v>1.9929624679125832E-2</v>
      </c>
      <c r="V164" s="123">
        <f t="shared" si="58"/>
        <v>2.2886791275084268E-2</v>
      </c>
      <c r="W164" s="123">
        <f t="shared" si="58"/>
        <v>0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3.0827386815828373E-3</v>
      </c>
      <c r="G165" s="99">
        <f>RES_hhdet_in_fech!G165/RES_summary!G$21</f>
        <v>6.9299806766803355E-3</v>
      </c>
      <c r="H165" s="99">
        <f>RES_hhdet_in_fech!H165/RES_summary!H$21</f>
        <v>1.5634202090563827E-2</v>
      </c>
      <c r="I165" s="99">
        <f>RES_hhdet_in_fech!I165/RES_summary!I$21</f>
        <v>1.6288837945986505E-2</v>
      </c>
      <c r="J165" s="99">
        <f>RES_hhdet_in_fech!J165/RES_summary!J$21</f>
        <v>1.9407705299859222E-2</v>
      </c>
      <c r="K165" s="99">
        <f>RES_hhdet_in_fech!K165/RES_summary!K$21</f>
        <v>2.511722805397415E-2</v>
      </c>
      <c r="L165" s="99">
        <f>RES_hhdet_in_fech!L165/RES_summary!L$21</f>
        <v>7.5639813288699453E-2</v>
      </c>
      <c r="M165" s="99">
        <f>RES_hhdet_in_fech!M165/RES_summary!M$21</f>
        <v>3.3813396909808634E-2</v>
      </c>
      <c r="N165" s="99">
        <f>RES_hhdet_in_fech!N165/RES_summary!N$21</f>
        <v>5.260247161114965E-2</v>
      </c>
      <c r="O165" s="99">
        <f>RES_hhdet_in_fech!O165/RES_summary!O$21</f>
        <v>3.661933415123373E-2</v>
      </c>
      <c r="P165" s="99">
        <f>RES_hhdet_in_fech!P165/RES_summary!P$21</f>
        <v>5.9177473884836497E-2</v>
      </c>
      <c r="Q165" s="99">
        <f>RES_hhdet_in_fech!Q165/RES_summary!Q$21</f>
        <v>4.1156723943235683E-2</v>
      </c>
      <c r="R165" s="99">
        <f>RES_hhdet_in_fech!R165/RES_summary!R$21</f>
        <v>3.8267110916885297E-2</v>
      </c>
      <c r="S165" s="99">
        <f>RES_hhdet_in_fech!S165/RES_summary!S$21</f>
        <v>3.050291915331068E-2</v>
      </c>
      <c r="T165" s="99">
        <f>RES_hhdet_in_fech!T165/RES_summary!T$21</f>
        <v>2.6900673964056487E-2</v>
      </c>
      <c r="U165" s="99">
        <f>RES_hhdet_in_fech!U165/RES_summary!U$21</f>
        <v>1.9929624679125832E-2</v>
      </c>
      <c r="V165" s="99">
        <f>RES_hhdet_in_fech!V165/RES_summary!V$21</f>
        <v>2.2886791275084268E-2</v>
      </c>
      <c r="W165" s="99">
        <f>RES_hhdet_in_fech!W165/RES_summary!W$21</f>
        <v>0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8.7579268342472325</v>
      </c>
      <c r="D166" s="123">
        <v>6.7698333178227434</v>
      </c>
      <c r="E166" s="123">
        <v>6.924510651039621</v>
      </c>
      <c r="F166" s="123">
        <v>9.1442240461819981</v>
      </c>
      <c r="G166" s="123">
        <v>7.7219521625211058</v>
      </c>
      <c r="H166" s="123">
        <v>9.5648234437508766</v>
      </c>
      <c r="I166" s="123">
        <v>8.7866633067220903</v>
      </c>
      <c r="J166" s="123">
        <v>10.380314099204092</v>
      </c>
      <c r="K166" s="123">
        <v>11.258249138687603</v>
      </c>
      <c r="L166" s="123">
        <v>10.004567403802655</v>
      </c>
      <c r="M166" s="123">
        <v>11.192260554875368</v>
      </c>
      <c r="N166" s="123">
        <v>9.2870400709951202</v>
      </c>
      <c r="O166" s="123">
        <v>6.9131456666367743</v>
      </c>
      <c r="P166" s="123">
        <v>7.9158257471484044</v>
      </c>
      <c r="Q166" s="123">
        <v>7.4881533895473247</v>
      </c>
      <c r="R166" s="123">
        <v>7.7033456571632088</v>
      </c>
      <c r="S166" s="123">
        <v>7.5639145270080537</v>
      </c>
      <c r="T166" s="123">
        <v>8.2364877760499215</v>
      </c>
      <c r="U166" s="123">
        <v>7.8454969948587383</v>
      </c>
      <c r="V166" s="123">
        <v>8.8515811310340808</v>
      </c>
      <c r="W166" s="123">
        <v>13.495078717587075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8.8581183771644589</v>
      </c>
      <c r="D167" s="99">
        <v>9.1672253027898662</v>
      </c>
      <c r="E167" s="99">
        <v>9.229357617083588</v>
      </c>
      <c r="F167" s="99">
        <v>8.904227746675911</v>
      </c>
      <c r="G167" s="99">
        <v>8.728131290445436</v>
      </c>
      <c r="H167" s="99">
        <v>9.6317779074817462</v>
      </c>
      <c r="I167" s="99">
        <v>9.6598739251011985</v>
      </c>
      <c r="J167" s="99">
        <v>9.6984620863906628</v>
      </c>
      <c r="K167" s="99">
        <v>10.507953278468314</v>
      </c>
      <c r="L167" s="99">
        <v>12.331642429161613</v>
      </c>
      <c r="M167" s="99">
        <v>12.760901532862855</v>
      </c>
      <c r="N167" s="99">
        <v>9.8915482150172274</v>
      </c>
      <c r="O167" s="99">
        <v>7.4131374388833633</v>
      </c>
      <c r="P167" s="99">
        <v>7.2113626916656557</v>
      </c>
      <c r="Q167" s="99">
        <v>6.3783680893554502</v>
      </c>
      <c r="R167" s="99">
        <v>6.6734157631182525</v>
      </c>
      <c r="S167" s="99">
        <v>6.724223249048829</v>
      </c>
      <c r="T167" s="99">
        <v>7.0382406558868489</v>
      </c>
      <c r="U167" s="99">
        <v>6.7587883734630578</v>
      </c>
      <c r="V167" s="99">
        <v>7.046419069129441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8.7533726732055399</v>
      </c>
      <c r="D171" s="102">
        <v>6.6937256357602966</v>
      </c>
      <c r="E171" s="102">
        <v>6.9039316602713718</v>
      </c>
      <c r="F171" s="102">
        <v>9.1451652081408437</v>
      </c>
      <c r="G171" s="102">
        <v>7.7161135989161282</v>
      </c>
      <c r="H171" s="102">
        <v>9.5643791961242268</v>
      </c>
      <c r="I171" s="102">
        <v>8.7804186539088906</v>
      </c>
      <c r="J171" s="102">
        <v>10.38165897496901</v>
      </c>
      <c r="K171" s="102">
        <v>11.28386899732924</v>
      </c>
      <c r="L171" s="102">
        <v>9.9683012995113458</v>
      </c>
      <c r="M171" s="102">
        <v>11.169690181091376</v>
      </c>
      <c r="N171" s="102">
        <v>9.2836439578264596</v>
      </c>
      <c r="O171" s="102">
        <v>6.9112127087543769</v>
      </c>
      <c r="P171" s="102">
        <v>7.9181468774794839</v>
      </c>
      <c r="Q171" s="102">
        <v>7.4946131410036214</v>
      </c>
      <c r="R171" s="102">
        <v>7.7167213700728849</v>
      </c>
      <c r="S171" s="102">
        <v>7.5808437866443281</v>
      </c>
      <c r="T171" s="102">
        <v>8.2504208820983287</v>
      </c>
      <c r="U171" s="102">
        <v>7.8604860792917828</v>
      </c>
      <c r="V171" s="102">
        <v>8.8768281528789004</v>
      </c>
      <c r="W171" s="102">
        <v>13.495078717587075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12.752829195247173</v>
      </c>
      <c r="D175" s="123">
        <v>11.67741470335416</v>
      </c>
      <c r="E175" s="123">
        <v>10.846695519931064</v>
      </c>
      <c r="F175" s="123">
        <v>10.587282409732556</v>
      </c>
      <c r="G175" s="123">
        <v>8.3516026109841164</v>
      </c>
      <c r="H175" s="123">
        <v>9.3371257150857865</v>
      </c>
      <c r="I175" s="123">
        <v>10.723363236418033</v>
      </c>
      <c r="J175" s="123">
        <v>11.073099837226204</v>
      </c>
      <c r="K175" s="123">
        <v>11.584065225605443</v>
      </c>
      <c r="L175" s="123">
        <v>12.272365611034646</v>
      </c>
      <c r="M175" s="123">
        <v>12.773099610850331</v>
      </c>
      <c r="N175" s="123">
        <v>9.4360457541734135</v>
      </c>
      <c r="O175" s="123">
        <v>6.9291680666885886</v>
      </c>
      <c r="P175" s="123">
        <v>6.9645464893708526</v>
      </c>
      <c r="Q175" s="123">
        <v>5.8869454059503461</v>
      </c>
      <c r="R175" s="123">
        <v>5.957624204704941</v>
      </c>
      <c r="S175" s="123">
        <v>5.9206713212991504</v>
      </c>
      <c r="T175" s="123">
        <v>7.1825487769458576</v>
      </c>
      <c r="U175" s="123">
        <v>7.0600967990522392</v>
      </c>
      <c r="V175" s="123">
        <v>6.6149228682866372</v>
      </c>
      <c r="W175" s="123">
        <v>7.0791825018237216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12.848989725898193</v>
      </c>
      <c r="D176" s="99">
        <v>13.004315699561356</v>
      </c>
      <c r="E176" s="99">
        <v>12.380646979291338</v>
      </c>
      <c r="F176" s="99">
        <v>11.155687009247114</v>
      </c>
      <c r="G176" s="99">
        <v>10.381165366896276</v>
      </c>
      <c r="H176" s="99">
        <v>11.685714869175627</v>
      </c>
      <c r="I176" s="99">
        <v>11.011670419688432</v>
      </c>
      <c r="J176" s="99">
        <v>11.489298738342988</v>
      </c>
      <c r="K176" s="99">
        <v>11.79716134797709</v>
      </c>
      <c r="L176" s="99">
        <v>13.005274413885706</v>
      </c>
      <c r="M176" s="99">
        <v>13.870154154750418</v>
      </c>
      <c r="N176" s="99">
        <v>11.044840058097051</v>
      </c>
      <c r="O176" s="99">
        <v>7.9443958848981255</v>
      </c>
      <c r="P176" s="99">
        <v>7.6866225789285378</v>
      </c>
      <c r="Q176" s="99">
        <v>6.2352795275362274</v>
      </c>
      <c r="R176" s="99">
        <v>6.680115479410194</v>
      </c>
      <c r="S176" s="99">
        <v>7.1682070928678518</v>
      </c>
      <c r="T176" s="99">
        <v>7.5080215545823457</v>
      </c>
      <c r="U176" s="99">
        <v>9.0205455599457718</v>
      </c>
      <c r="V176" s="99">
        <v>9.6142890325574069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11.374528255915864</v>
      </c>
      <c r="D177" s="110">
        <v>5.8169353034390365</v>
      </c>
      <c r="E177" s="110">
        <v>7.6958763061099633</v>
      </c>
      <c r="F177" s="110">
        <v>10.036367182510753</v>
      </c>
      <c r="G177" s="110">
        <v>6.4432077807980574</v>
      </c>
      <c r="H177" s="110">
        <v>8.5164624147367327</v>
      </c>
      <c r="I177" s="110">
        <v>10.693213465618511</v>
      </c>
      <c r="J177" s="110">
        <v>10.957401777922042</v>
      </c>
      <c r="K177" s="110">
        <v>10.608309296851059</v>
      </c>
      <c r="L177" s="110">
        <v>8.7281499076951814</v>
      </c>
      <c r="M177" s="110">
        <v>9.9540860360184542</v>
      </c>
      <c r="N177" s="110">
        <v>8.0294036140935852</v>
      </c>
      <c r="O177" s="110">
        <v>6.2399509056196134</v>
      </c>
      <c r="P177" s="110">
        <v>6.4132316372085638</v>
      </c>
      <c r="Q177" s="110">
        <v>4.7453751659015655</v>
      </c>
      <c r="R177" s="110">
        <v>4.4259427023298032</v>
      </c>
      <c r="S177" s="110">
        <v>2.784505006661163</v>
      </c>
      <c r="T177" s="110">
        <v>6.3281827356500759</v>
      </c>
      <c r="U177" s="110">
        <v>5.8709721408053408</v>
      </c>
      <c r="V177" s="110">
        <v>6.0927660056807937</v>
      </c>
      <c r="W177" s="110">
        <v>7.0791825018237216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92.831190693700762</v>
      </c>
      <c r="D3" s="118">
        <f t="shared" si="0"/>
        <v>104.38457512510841</v>
      </c>
      <c r="E3" s="118">
        <f t="shared" si="0"/>
        <v>109.12329262770476</v>
      </c>
      <c r="F3" s="118">
        <f t="shared" si="0"/>
        <v>95.514432483494573</v>
      </c>
      <c r="G3" s="118">
        <f t="shared" si="0"/>
        <v>93.336733723159924</v>
      </c>
      <c r="H3" s="118">
        <f t="shared" si="0"/>
        <v>108.25311065964218</v>
      </c>
      <c r="I3" s="118">
        <f t="shared" si="0"/>
        <v>109.84582310469598</v>
      </c>
      <c r="J3" s="118">
        <f t="shared" si="0"/>
        <v>106.7782238045792</v>
      </c>
      <c r="K3" s="118">
        <f t="shared" si="0"/>
        <v>95.611115179503358</v>
      </c>
      <c r="L3" s="118">
        <f t="shared" si="0"/>
        <v>116.23448777968713</v>
      </c>
      <c r="M3" s="118">
        <f t="shared" si="0"/>
        <v>112.02800513109749</v>
      </c>
      <c r="N3" s="118">
        <f t="shared" si="0"/>
        <v>99.957072173400363</v>
      </c>
      <c r="O3" s="118">
        <f t="shared" si="0"/>
        <v>97.01841774843578</v>
      </c>
      <c r="P3" s="118">
        <f t="shared" si="0"/>
        <v>87.312173076897281</v>
      </c>
      <c r="Q3" s="118">
        <f t="shared" si="0"/>
        <v>0</v>
      </c>
      <c r="R3" s="118">
        <f t="shared" ref="R3:V3" si="1">R4+R7+R9+R19</f>
        <v>79.538885319145621</v>
      </c>
      <c r="S3" s="118">
        <f t="shared" si="1"/>
        <v>86.850143395547832</v>
      </c>
      <c r="T3" s="118">
        <f t="shared" si="1"/>
        <v>93.176023740063798</v>
      </c>
      <c r="U3" s="118">
        <f t="shared" si="1"/>
        <v>0</v>
      </c>
      <c r="V3" s="118">
        <f t="shared" si="1"/>
        <v>0</v>
      </c>
      <c r="W3" s="118">
        <f t="shared" ref="W3" si="2">W4+W7+W9+W19</f>
        <v>90.648253723127922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80.857300745741199</v>
      </c>
      <c r="D4" s="123">
        <f t="shared" si="3"/>
        <v>92.545359718546266</v>
      </c>
      <c r="E4" s="123">
        <f t="shared" si="3"/>
        <v>97.34924861780091</v>
      </c>
      <c r="F4" s="123">
        <f t="shared" si="3"/>
        <v>83.189307457981485</v>
      </c>
      <c r="G4" s="123">
        <f t="shared" si="3"/>
        <v>83.324093402557196</v>
      </c>
      <c r="H4" s="123">
        <f t="shared" si="3"/>
        <v>96.071742542978825</v>
      </c>
      <c r="I4" s="123">
        <f t="shared" si="3"/>
        <v>95.824456715526978</v>
      </c>
      <c r="J4" s="123">
        <f t="shared" si="3"/>
        <v>92.651664053833571</v>
      </c>
      <c r="K4" s="123">
        <f t="shared" si="3"/>
        <v>82.649421935960092</v>
      </c>
      <c r="L4" s="123">
        <f t="shared" si="3"/>
        <v>101.41700380695336</v>
      </c>
      <c r="M4" s="123">
        <f t="shared" si="3"/>
        <v>96.468140907859251</v>
      </c>
      <c r="N4" s="123">
        <f t="shared" si="3"/>
        <v>87.289183538018918</v>
      </c>
      <c r="O4" s="123">
        <f t="shared" si="3"/>
        <v>86.893932391374491</v>
      </c>
      <c r="P4" s="123">
        <f t="shared" si="3"/>
        <v>76.9171656123562</v>
      </c>
      <c r="Q4" s="123">
        <f t="shared" si="3"/>
        <v>0</v>
      </c>
      <c r="R4" s="123">
        <f t="shared" ref="R4:V4" si="4">SUM(R5:R6)</f>
        <v>70.357106417825676</v>
      </c>
      <c r="S4" s="123">
        <f t="shared" si="4"/>
        <v>77.234329571010505</v>
      </c>
      <c r="T4" s="123">
        <f t="shared" si="4"/>
        <v>82.158372298840064</v>
      </c>
      <c r="U4" s="123">
        <f t="shared" si="4"/>
        <v>0</v>
      </c>
      <c r="V4" s="123">
        <f t="shared" si="4"/>
        <v>0</v>
      </c>
      <c r="W4" s="123">
        <f t="shared" ref="W4" si="5">SUM(W5:W6)</f>
        <v>74.209561346237152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80.131741442256015</v>
      </c>
      <c r="D5" s="99">
        <v>91.732052821001744</v>
      </c>
      <c r="E5" s="99">
        <v>96.51075782854592</v>
      </c>
      <c r="F5" s="99">
        <v>82.484064614054361</v>
      </c>
      <c r="G5" s="99">
        <v>82.62881089700052</v>
      </c>
      <c r="H5" s="99">
        <v>95.278419532844907</v>
      </c>
      <c r="I5" s="99">
        <v>95.048628123287855</v>
      </c>
      <c r="J5" s="99">
        <v>91.909397183241467</v>
      </c>
      <c r="K5" s="99">
        <v>81.996293834302747</v>
      </c>
      <c r="L5" s="99">
        <v>100.63124158822318</v>
      </c>
      <c r="M5" s="99">
        <v>95.727792307388412</v>
      </c>
      <c r="N5" s="99">
        <v>86.625432330739059</v>
      </c>
      <c r="O5" s="99">
        <v>86.238691656715716</v>
      </c>
      <c r="P5" s="99">
        <v>76.346351825246472</v>
      </c>
      <c r="Q5" s="99">
        <v>0</v>
      </c>
      <c r="R5" s="99">
        <v>69.852504217995261</v>
      </c>
      <c r="S5" s="99">
        <v>76.687667694690745</v>
      </c>
      <c r="T5" s="99">
        <v>81.57793400890408</v>
      </c>
      <c r="U5" s="99">
        <v>0</v>
      </c>
      <c r="V5" s="99">
        <v>0</v>
      </c>
      <c r="W5" s="99">
        <v>73.699812501900894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0.72555930348518938</v>
      </c>
      <c r="D6" s="99">
        <v>0.81330689754452279</v>
      </c>
      <c r="E6" s="99">
        <v>0.83849078925499287</v>
      </c>
      <c r="F6" s="99">
        <v>0.70524284392712244</v>
      </c>
      <c r="G6" s="99">
        <v>0.69528250555667592</v>
      </c>
      <c r="H6" s="99">
        <v>0.79332301013392481</v>
      </c>
      <c r="I6" s="99">
        <v>0.77582859223912382</v>
      </c>
      <c r="J6" s="99">
        <v>0.74226687059210861</v>
      </c>
      <c r="K6" s="99">
        <v>0.65312810165734325</v>
      </c>
      <c r="L6" s="99">
        <v>0.78576221873018781</v>
      </c>
      <c r="M6" s="99">
        <v>0.74034860047083717</v>
      </c>
      <c r="N6" s="99">
        <v>0.66375120727986536</v>
      </c>
      <c r="O6" s="99">
        <v>0.65524073465876975</v>
      </c>
      <c r="P6" s="99">
        <v>0.57081378710972408</v>
      </c>
      <c r="Q6" s="99">
        <v>0</v>
      </c>
      <c r="R6" s="99">
        <v>0.50460219983041044</v>
      </c>
      <c r="S6" s="99">
        <v>0.54666187631976459</v>
      </c>
      <c r="T6" s="99">
        <v>0.58043828993598723</v>
      </c>
      <c r="U6" s="99">
        <v>0</v>
      </c>
      <c r="V6" s="99">
        <v>0</v>
      </c>
      <c r="W6" s="99">
        <v>0.50974884433626444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6.0058158475099176E-3</v>
      </c>
      <c r="F7" s="123">
        <f t="shared" si="6"/>
        <v>1.178334546857863E-2</v>
      </c>
      <c r="G7" s="123">
        <f t="shared" si="6"/>
        <v>1.9365983079303147E-2</v>
      </c>
      <c r="H7" s="123">
        <f t="shared" si="6"/>
        <v>4.9627082859390631E-2</v>
      </c>
      <c r="I7" s="123">
        <f t="shared" si="6"/>
        <v>5.2602714458176554E-2</v>
      </c>
      <c r="J7" s="123">
        <f t="shared" si="6"/>
        <v>4.9891215165167944E-2</v>
      </c>
      <c r="K7" s="123">
        <f t="shared" si="6"/>
        <v>8.5733322556890701E-2</v>
      </c>
      <c r="L7" s="123">
        <f t="shared" si="6"/>
        <v>0.18111103545977714</v>
      </c>
      <c r="M7" s="123">
        <f t="shared" si="6"/>
        <v>5.8653704460427607E-2</v>
      </c>
      <c r="N7" s="123">
        <f t="shared" si="6"/>
        <v>0.12741860418495149</v>
      </c>
      <c r="O7" s="123">
        <f t="shared" si="6"/>
        <v>3.4724956475107503E-2</v>
      </c>
      <c r="P7" s="123">
        <f t="shared" si="6"/>
        <v>7.6352711427855241E-2</v>
      </c>
      <c r="Q7" s="123">
        <f t="shared" si="6"/>
        <v>0</v>
      </c>
      <c r="R7" s="123">
        <f t="shared" si="6"/>
        <v>3.4099612462643085E-2</v>
      </c>
      <c r="S7" s="123">
        <f t="shared" si="6"/>
        <v>2.6790259108161348E-2</v>
      </c>
      <c r="T7" s="123">
        <f t="shared" si="6"/>
        <v>2.8567641827141693E-2</v>
      </c>
      <c r="U7" s="123">
        <f t="shared" si="6"/>
        <v>0</v>
      </c>
      <c r="V7" s="123">
        <f t="shared" si="6"/>
        <v>0</v>
      </c>
      <c r="W7" s="123">
        <f t="shared" si="6"/>
        <v>2.4721954447117285E-2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6.0058158475099176E-3</v>
      </c>
      <c r="F8" s="99">
        <f>RES_hhdet_in_tesh!F8/RES_summary!F$21</f>
        <v>1.178334546857863E-2</v>
      </c>
      <c r="G8" s="99">
        <f>RES_hhdet_in_tesh!G8/RES_summary!G$21</f>
        <v>1.9365983079303147E-2</v>
      </c>
      <c r="H8" s="99">
        <f>RES_hhdet_in_tesh!H8/RES_summary!H$21</f>
        <v>4.9627082859390631E-2</v>
      </c>
      <c r="I8" s="99">
        <f>RES_hhdet_in_tesh!I8/RES_summary!I$21</f>
        <v>5.2602714458176554E-2</v>
      </c>
      <c r="J8" s="99">
        <f>RES_hhdet_in_tesh!J8/RES_summary!J$21</f>
        <v>4.9891215165167944E-2</v>
      </c>
      <c r="K8" s="99">
        <f>RES_hhdet_in_tesh!K8/RES_summary!K$21</f>
        <v>8.5733322556890701E-2</v>
      </c>
      <c r="L8" s="99">
        <f>RES_hhdet_in_tesh!L8/RES_summary!L$21</f>
        <v>0.18111103545977714</v>
      </c>
      <c r="M8" s="99">
        <f>RES_hhdet_in_tesh!M8/RES_summary!M$21</f>
        <v>5.8653704460427607E-2</v>
      </c>
      <c r="N8" s="99">
        <f>RES_hhdet_in_tesh!N8/RES_summary!N$21</f>
        <v>0.12741860418495149</v>
      </c>
      <c r="O8" s="99">
        <f>RES_hhdet_in_tesh!O8/RES_summary!O$21</f>
        <v>3.4724956475107503E-2</v>
      </c>
      <c r="P8" s="99">
        <f>RES_hhdet_in_tesh!P8/RES_summary!P$21</f>
        <v>7.6352711427855241E-2</v>
      </c>
      <c r="Q8" s="99">
        <f>RES_hhdet_in_tesh!Q8/RES_summary!Q$21</f>
        <v>0</v>
      </c>
      <c r="R8" s="99">
        <f>RES_hhdet_in_tesh!R8/RES_summary!R$21</f>
        <v>3.4099612462643085E-2</v>
      </c>
      <c r="S8" s="99">
        <f>RES_hhdet_in_tesh!S8/RES_summary!S$21</f>
        <v>2.6790259108161348E-2</v>
      </c>
      <c r="T8" s="99">
        <f>RES_hhdet_in_tesh!T8/RES_summary!T$21</f>
        <v>2.8567641827141693E-2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2.4721954447117285E-2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4.5163047977514568</v>
      </c>
      <c r="D9" s="123">
        <v>4.9023014782303145</v>
      </c>
      <c r="E9" s="123">
        <v>5.0286184901446607</v>
      </c>
      <c r="F9" s="123">
        <v>5.3487853992895902</v>
      </c>
      <c r="G9" s="123">
        <v>4.5790448598898159</v>
      </c>
      <c r="H9" s="123">
        <v>5.6210244813929284</v>
      </c>
      <c r="I9" s="123">
        <v>6.0891490304480209</v>
      </c>
      <c r="J9" s="123">
        <v>6.190448819740582</v>
      </c>
      <c r="K9" s="123">
        <v>5.8399458775365325</v>
      </c>
      <c r="L9" s="123">
        <v>7.1713459181235804</v>
      </c>
      <c r="M9" s="123">
        <v>7.5385851239229336</v>
      </c>
      <c r="N9" s="123">
        <v>6.2769945413593611</v>
      </c>
      <c r="O9" s="123">
        <v>5.3261667527799812</v>
      </c>
      <c r="P9" s="123">
        <v>5.5753873842998027</v>
      </c>
      <c r="Q9" s="123">
        <v>0</v>
      </c>
      <c r="R9" s="123">
        <v>5.3305641034120397</v>
      </c>
      <c r="S9" s="123">
        <v>5.8295718001353469</v>
      </c>
      <c r="T9" s="123">
        <v>6.246061573516001</v>
      </c>
      <c r="U9" s="123">
        <v>0</v>
      </c>
      <c r="V9" s="123">
        <v>0</v>
      </c>
      <c r="W9" s="123">
        <v>10.397397616441204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4.449669492318634</v>
      </c>
      <c r="D10" s="99">
        <v>4.9859500504435328</v>
      </c>
      <c r="E10" s="99">
        <v>5.383180062400247</v>
      </c>
      <c r="F10" s="99">
        <v>4.7869513771364183</v>
      </c>
      <c r="G10" s="99">
        <v>4.4310471088806276</v>
      </c>
      <c r="H10" s="99">
        <v>5.4076650499454324</v>
      </c>
      <c r="I10" s="99">
        <v>6.2504805662050327</v>
      </c>
      <c r="J10" s="99">
        <v>6.085853249816501</v>
      </c>
      <c r="K10" s="99">
        <v>5.6543373117345306</v>
      </c>
      <c r="L10" s="99">
        <v>7.8176520475143247</v>
      </c>
      <c r="M10" s="99">
        <v>8.4595504452172765</v>
      </c>
      <c r="N10" s="99">
        <v>6.4772018408817367</v>
      </c>
      <c r="O10" s="99">
        <v>5.8850081261952667</v>
      </c>
      <c r="P10" s="99">
        <v>5.5753873842998027</v>
      </c>
      <c r="Q10" s="99">
        <v>0</v>
      </c>
      <c r="R10" s="99">
        <v>5.2669455459296417</v>
      </c>
      <c r="S10" s="99">
        <v>5.9031031855074998</v>
      </c>
      <c r="T10" s="99">
        <v>6.3868777354006765</v>
      </c>
      <c r="U10" s="99">
        <v>0</v>
      </c>
      <c r="V10" s="99">
        <v>0</v>
      </c>
      <c r="W10" s="99">
        <v>10.276121101408435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4.7928299804154868</v>
      </c>
      <c r="D11" s="99">
        <v>4.9873130107783794</v>
      </c>
      <c r="E11" s="99">
        <v>5.0530748298764392</v>
      </c>
      <c r="F11" s="99">
        <v>4.9064970117499085</v>
      </c>
      <c r="G11" s="99">
        <v>4.8442251761563879</v>
      </c>
      <c r="H11" s="99">
        <v>5.3880301322092787</v>
      </c>
      <c r="I11" s="99">
        <v>5.45097749082265</v>
      </c>
      <c r="J11" s="99">
        <v>5.5288061333780254</v>
      </c>
      <c r="K11" s="99">
        <v>6.0638407788766466</v>
      </c>
      <c r="L11" s="99">
        <v>7.2187311600646114</v>
      </c>
      <c r="M11" s="99">
        <v>7.6930788733049607</v>
      </c>
      <c r="N11" s="99">
        <v>6.2515326690292632</v>
      </c>
      <c r="O11" s="99">
        <v>5.0031101267194646</v>
      </c>
      <c r="P11" s="99">
        <v>0</v>
      </c>
      <c r="Q11" s="99">
        <v>0</v>
      </c>
      <c r="R11" s="99">
        <v>5.3829755962075572</v>
      </c>
      <c r="S11" s="99">
        <v>5.6314553650285291</v>
      </c>
      <c r="T11" s="99">
        <v>6.0911387284628775</v>
      </c>
      <c r="U11" s="99">
        <v>0</v>
      </c>
      <c r="V11" s="99">
        <v>0</v>
      </c>
      <c r="W11" s="99">
        <v>11.483384761937545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5.3068855416839495</v>
      </c>
      <c r="D15" s="102">
        <v>4.0708065729979772</v>
      </c>
      <c r="E15" s="102">
        <v>4.2126592866964101</v>
      </c>
      <c r="F15" s="102">
        <v>5.5989646464157765</v>
      </c>
      <c r="G15" s="102">
        <v>4.7409071188103038</v>
      </c>
      <c r="H15" s="102">
        <v>5.8985675801775681</v>
      </c>
      <c r="I15" s="102">
        <v>5.4366620068031901</v>
      </c>
      <c r="J15" s="102">
        <v>6.4564568366157662</v>
      </c>
      <c r="K15" s="102">
        <v>7.0526198223855117</v>
      </c>
      <c r="L15" s="102">
        <v>6.2654894878889982</v>
      </c>
      <c r="M15" s="102">
        <v>7.0918796846265275</v>
      </c>
      <c r="N15" s="102">
        <v>5.9901037256124008</v>
      </c>
      <c r="O15" s="102">
        <v>4.5672575986136161</v>
      </c>
      <c r="P15" s="102">
        <v>0</v>
      </c>
      <c r="Q15" s="102">
        <v>0</v>
      </c>
      <c r="R15" s="102">
        <v>5.5204108189002916</v>
      </c>
      <c r="S15" s="102">
        <v>5.5304603088490021</v>
      </c>
      <c r="T15" s="102">
        <v>6.1320549638232178</v>
      </c>
      <c r="U15" s="102">
        <v>0</v>
      </c>
      <c r="V15" s="102">
        <v>0</v>
      </c>
      <c r="W15" s="102">
        <v>10.479918041804428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7.457585150208109</v>
      </c>
      <c r="D19" s="123">
        <v>6.9369139283318324</v>
      </c>
      <c r="E19" s="123">
        <v>6.7394197039116595</v>
      </c>
      <c r="F19" s="123">
        <v>6.9645562807549162</v>
      </c>
      <c r="G19" s="123">
        <v>5.4142294776336177</v>
      </c>
      <c r="H19" s="123">
        <v>6.5107165524110364</v>
      </c>
      <c r="I19" s="123">
        <v>7.8796146442627997</v>
      </c>
      <c r="J19" s="123">
        <v>7.8862197158398919</v>
      </c>
      <c r="K19" s="123">
        <v>7.0360140434498373</v>
      </c>
      <c r="L19" s="123">
        <v>7.465027019150412</v>
      </c>
      <c r="M19" s="123">
        <v>7.9626253948548875</v>
      </c>
      <c r="N19" s="123">
        <v>6.2634754898371288</v>
      </c>
      <c r="O19" s="123">
        <v>4.7635936478062106</v>
      </c>
      <c r="P19" s="123">
        <v>4.7432673688134255</v>
      </c>
      <c r="Q19" s="123">
        <v>0</v>
      </c>
      <c r="R19" s="123">
        <v>3.8171151854452634</v>
      </c>
      <c r="S19" s="123">
        <v>3.7594517652938193</v>
      </c>
      <c r="T19" s="123">
        <v>4.7430222258805923</v>
      </c>
      <c r="U19" s="123">
        <v>0</v>
      </c>
      <c r="V19" s="123">
        <v>0</v>
      </c>
      <c r="W19" s="123">
        <v>6.0165728060024515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6.8774103946671694</v>
      </c>
      <c r="D20" s="99">
        <v>7.5227388937935569</v>
      </c>
      <c r="E20" s="99">
        <v>7.5734267964795761</v>
      </c>
      <c r="F20" s="99">
        <v>6.2736798962088294</v>
      </c>
      <c r="G20" s="99">
        <v>5.5685729339429644</v>
      </c>
      <c r="H20" s="99">
        <v>6.7832342396099214</v>
      </c>
      <c r="I20" s="99">
        <v>7.4359310485773387</v>
      </c>
      <c r="J20" s="99">
        <v>7.3636980071257101</v>
      </c>
      <c r="K20" s="99">
        <v>6.4044553872162782</v>
      </c>
      <c r="L20" s="99">
        <v>7.8951340187567194</v>
      </c>
      <c r="M20" s="99">
        <v>8.0290537888746698</v>
      </c>
      <c r="N20" s="99">
        <v>5.9786583799376087</v>
      </c>
      <c r="O20" s="99">
        <v>4.9732802813306574</v>
      </c>
      <c r="P20" s="99">
        <v>4.5814450813195311</v>
      </c>
      <c r="Q20" s="99">
        <v>0</v>
      </c>
      <c r="R20" s="99">
        <v>4.0934959386318353</v>
      </c>
      <c r="S20" s="99">
        <v>4.5738756183761922</v>
      </c>
      <c r="T20" s="99">
        <v>5.25953512018609</v>
      </c>
      <c r="U20" s="99">
        <v>0</v>
      </c>
      <c r="V20" s="99">
        <v>0</v>
      </c>
      <c r="W20" s="99">
        <v>6.1443952532823518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7.4151668404256057</v>
      </c>
      <c r="D21" s="99">
        <v>7.5152973528874885</v>
      </c>
      <c r="E21" s="99">
        <v>7.164721921374575</v>
      </c>
      <c r="F21" s="99">
        <v>6.4646895029158875</v>
      </c>
      <c r="G21" s="99">
        <v>6.0239887555445764</v>
      </c>
      <c r="H21" s="99">
        <v>6.7900381667062231</v>
      </c>
      <c r="I21" s="99">
        <v>6.4067769251950812</v>
      </c>
      <c r="J21" s="99">
        <v>6.6931920743181665</v>
      </c>
      <c r="K21" s="99">
        <v>6.8809580303193911</v>
      </c>
      <c r="L21" s="99">
        <v>7.5945027439981256</v>
      </c>
      <c r="M21" s="99">
        <v>8.1046538201527358</v>
      </c>
      <c r="N21" s="99">
        <v>6.4537570506506716</v>
      </c>
      <c r="O21" s="99">
        <v>4.6420953753634642</v>
      </c>
      <c r="P21" s="99">
        <v>4.4914724345042023</v>
      </c>
      <c r="Q21" s="99">
        <v>0</v>
      </c>
      <c r="R21" s="99">
        <v>3.9188639009785837</v>
      </c>
      <c r="S21" s="99">
        <v>4.2324287142331674</v>
      </c>
      <c r="T21" s="99">
        <v>4.4663419012273691</v>
      </c>
      <c r="U21" s="99">
        <v>0</v>
      </c>
      <c r="V21" s="99">
        <v>0</v>
      </c>
      <c r="W21" s="99">
        <v>5.3265577882300548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8.4543655586692683</v>
      </c>
      <c r="D22" s="110">
        <v>4.3323076888111647</v>
      </c>
      <c r="E22" s="110">
        <v>5.7436920501439532</v>
      </c>
      <c r="F22" s="110">
        <v>7.5061998854325402</v>
      </c>
      <c r="G22" s="110">
        <v>4.8292978629992618</v>
      </c>
      <c r="H22" s="110">
        <v>6.3974050743258761</v>
      </c>
      <c r="I22" s="110">
        <v>8.0509315166941313</v>
      </c>
      <c r="J22" s="110">
        <v>8.2697884292905357</v>
      </c>
      <c r="K22" s="110">
        <v>8.0270989285942864</v>
      </c>
      <c r="L22" s="110">
        <v>6.6228071688971486</v>
      </c>
      <c r="M22" s="110">
        <v>7.5815627782488137</v>
      </c>
      <c r="N22" s="110">
        <v>6.1461273671898571</v>
      </c>
      <c r="O22" s="110">
        <v>4.8085452626527116</v>
      </c>
      <c r="P22" s="110">
        <v>4.9852354255815499</v>
      </c>
      <c r="Q22" s="110">
        <v>0</v>
      </c>
      <c r="R22" s="110">
        <v>3.5310558243202177</v>
      </c>
      <c r="S22" s="110">
        <v>2.262508367830284</v>
      </c>
      <c r="T22" s="110">
        <v>5.2420675327049411</v>
      </c>
      <c r="U22" s="110">
        <v>0</v>
      </c>
      <c r="V22" s="110">
        <v>0</v>
      </c>
      <c r="W22" s="110">
        <v>6.1269370102794163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99.94721298402537</v>
      </c>
      <c r="D24" s="118">
        <f t="shared" si="7"/>
        <v>103.07962191390641</v>
      </c>
      <c r="E24" s="118">
        <f t="shared" si="7"/>
        <v>103.21857033303364</v>
      </c>
      <c r="F24" s="118">
        <f t="shared" si="7"/>
        <v>99.467802450319013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87.597429564036844</v>
      </c>
      <c r="K24" s="118">
        <f t="shared" si="7"/>
        <v>90.902120899285919</v>
      </c>
      <c r="L24" s="118">
        <f t="shared" si="7"/>
        <v>104.78666178561872</v>
      </c>
      <c r="M24" s="118">
        <f t="shared" si="7"/>
        <v>112.86698512874445</v>
      </c>
      <c r="N24" s="118">
        <f t="shared" si="7"/>
        <v>107.02580114231206</v>
      </c>
      <c r="O24" s="118">
        <f t="shared" si="7"/>
        <v>93.09112319128603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87.186915778977891</v>
      </c>
      <c r="D25" s="123">
        <f t="shared" si="10"/>
        <v>92.063235886974383</v>
      </c>
      <c r="E25" s="123">
        <f t="shared" si="10"/>
        <v>92.289594745496117</v>
      </c>
      <c r="F25" s="123">
        <f t="shared" si="10"/>
        <v>86.779242071477356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73.16264693680408</v>
      </c>
      <c r="K25" s="123">
        <f t="shared" si="10"/>
        <v>76.714149542858507</v>
      </c>
      <c r="L25" s="123">
        <f t="shared" si="10"/>
        <v>90.902835526007266</v>
      </c>
      <c r="M25" s="123">
        <f t="shared" si="10"/>
        <v>97.754149781262043</v>
      </c>
      <c r="N25" s="123">
        <f t="shared" si="10"/>
        <v>94.624868263415166</v>
      </c>
      <c r="O25" s="123">
        <f t="shared" si="10"/>
        <v>83.759366669647605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85.256999857994813</v>
      </c>
      <c r="D26" s="99">
        <v>90.066877726373306</v>
      </c>
      <c r="E26" s="99">
        <v>90.32766539298099</v>
      </c>
      <c r="F26" s="99">
        <v>84.963144325403491</v>
      </c>
      <c r="G26" s="99">
        <v>0</v>
      </c>
      <c r="H26" s="99">
        <v>0</v>
      </c>
      <c r="I26" s="99">
        <v>0</v>
      </c>
      <c r="J26" s="99">
        <v>71.714714027120479</v>
      </c>
      <c r="K26" s="99">
        <v>75.216340812988591</v>
      </c>
      <c r="L26" s="99">
        <v>89.162313005647349</v>
      </c>
      <c r="M26" s="99">
        <v>95.899949663222998</v>
      </c>
      <c r="N26" s="99">
        <v>92.846324188270785</v>
      </c>
      <c r="O26" s="99">
        <v>82.198017342668621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1.9299159209830734</v>
      </c>
      <c r="D27" s="99">
        <v>1.9963581606010821</v>
      </c>
      <c r="E27" s="99">
        <v>1.961929352515132</v>
      </c>
      <c r="F27" s="99">
        <v>1.8160977460738661</v>
      </c>
      <c r="G27" s="99">
        <v>0</v>
      </c>
      <c r="H27" s="99">
        <v>0</v>
      </c>
      <c r="I27" s="99">
        <v>0</v>
      </c>
      <c r="J27" s="99">
        <v>1.4479329096836038</v>
      </c>
      <c r="K27" s="99">
        <v>1.4978087298699163</v>
      </c>
      <c r="L27" s="99">
        <v>1.7405225203599219</v>
      </c>
      <c r="M27" s="99">
        <v>1.8542001180390502</v>
      </c>
      <c r="N27" s="99">
        <v>1.7785440751443786</v>
      </c>
      <c r="O27" s="99">
        <v>1.5613493269789847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4.7213615357561446E-2</v>
      </c>
      <c r="K28" s="123">
        <f t="shared" si="13"/>
        <v>7.9932278651687991E-2</v>
      </c>
      <c r="L28" s="123">
        <f t="shared" si="13"/>
        <v>0.1790548421935037</v>
      </c>
      <c r="M28" s="123">
        <f t="shared" si="13"/>
        <v>5.2782821448176157E-2</v>
      </c>
      <c r="N28" s="123">
        <f t="shared" si="13"/>
        <v>0.11863111424116171</v>
      </c>
      <c r="O28" s="123">
        <f t="shared" si="13"/>
        <v>2.3892389877916542E-2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4.7213615357561446E-2</v>
      </c>
      <c r="K29" s="99">
        <f>RES_hhdet_in_tesh!K29/RES_summary!K$21</f>
        <v>7.9932278651687991E-2</v>
      </c>
      <c r="L29" s="99">
        <f>RES_hhdet_in_tesh!L29/RES_summary!L$21</f>
        <v>0.1790548421935037</v>
      </c>
      <c r="M29" s="99">
        <f>RES_hhdet_in_tesh!M29/RES_summary!M$21</f>
        <v>5.2782821448176157E-2</v>
      </c>
      <c r="N29" s="99">
        <f>RES_hhdet_in_tesh!N29/RES_summary!N$21</f>
        <v>0.11863111424116171</v>
      </c>
      <c r="O29" s="99">
        <f>RES_hhdet_in_tesh!O29/RES_summary!O$21</f>
        <v>2.3892389877916542E-2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5.2859889741527128</v>
      </c>
      <c r="D30" s="123">
        <v>4.0952467446721208</v>
      </c>
      <c r="E30" s="123">
        <v>4.2288211240652567</v>
      </c>
      <c r="F30" s="123">
        <v>5.5989646464157774</v>
      </c>
      <c r="G30" s="123">
        <v>0</v>
      </c>
      <c r="H30" s="123">
        <v>0</v>
      </c>
      <c r="I30" s="123">
        <v>0</v>
      </c>
      <c r="J30" s="123">
        <v>6.4564568366157653</v>
      </c>
      <c r="K30" s="123">
        <v>7.023322665540805</v>
      </c>
      <c r="L30" s="123">
        <v>6.2771857047255102</v>
      </c>
      <c r="M30" s="123">
        <v>7.1009202739299626</v>
      </c>
      <c r="N30" s="123">
        <v>5.9919066838428643</v>
      </c>
      <c r="O30" s="123">
        <v>4.5672575986136152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4.7928299804154877</v>
      </c>
      <c r="D31" s="99">
        <v>4.9873130107783785</v>
      </c>
      <c r="E31" s="99">
        <v>5.0530748298764383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6.0638407788766466</v>
      </c>
      <c r="L31" s="99">
        <v>7.2187311600646096</v>
      </c>
      <c r="M31" s="99">
        <v>7.6930788733049598</v>
      </c>
      <c r="N31" s="99">
        <v>6.2515326690292632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5.3068855416839504</v>
      </c>
      <c r="D35" s="102">
        <v>4.0708065729979772</v>
      </c>
      <c r="E35" s="102">
        <v>4.2126592866964101</v>
      </c>
      <c r="F35" s="102">
        <v>5.5989646464157774</v>
      </c>
      <c r="G35" s="102">
        <v>0</v>
      </c>
      <c r="H35" s="102">
        <v>0</v>
      </c>
      <c r="I35" s="102">
        <v>0</v>
      </c>
      <c r="J35" s="102">
        <v>6.4564568366157653</v>
      </c>
      <c r="K35" s="102">
        <v>7.0526198223855125</v>
      </c>
      <c r="L35" s="102">
        <v>6.2654894878889991</v>
      </c>
      <c r="M35" s="102">
        <v>7.0918796846265275</v>
      </c>
      <c r="N35" s="102">
        <v>5.9901037256124017</v>
      </c>
      <c r="O35" s="102">
        <v>4.5672575986136152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7.4743082308947582</v>
      </c>
      <c r="D39" s="123">
        <v>6.921139282259908</v>
      </c>
      <c r="E39" s="123">
        <v>6.7001544634722565</v>
      </c>
      <c r="F39" s="123">
        <v>7.0895957324258774</v>
      </c>
      <c r="G39" s="123">
        <v>0</v>
      </c>
      <c r="H39" s="123">
        <v>0</v>
      </c>
      <c r="I39" s="123">
        <v>0</v>
      </c>
      <c r="J39" s="123">
        <v>7.931112175259436</v>
      </c>
      <c r="K39" s="123">
        <v>7.0847164122349282</v>
      </c>
      <c r="L39" s="123">
        <v>7.4275857126924354</v>
      </c>
      <c r="M39" s="123">
        <v>7.9591322521042747</v>
      </c>
      <c r="N39" s="123">
        <v>6.2903950808128606</v>
      </c>
      <c r="O39" s="123">
        <v>4.740606533146897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7.4151668404256066</v>
      </c>
      <c r="D40" s="99">
        <v>7.5152973528874876</v>
      </c>
      <c r="E40" s="99">
        <v>7.1647219213745741</v>
      </c>
      <c r="F40" s="99">
        <v>6.4646895029158875</v>
      </c>
      <c r="G40" s="99">
        <v>0</v>
      </c>
      <c r="H40" s="99">
        <v>0</v>
      </c>
      <c r="I40" s="99">
        <v>0</v>
      </c>
      <c r="J40" s="99">
        <v>6.6931920743181665</v>
      </c>
      <c r="K40" s="99">
        <v>6.880958030319392</v>
      </c>
      <c r="L40" s="99">
        <v>7.5945027439981247</v>
      </c>
      <c r="M40" s="99">
        <v>8.1046538201527358</v>
      </c>
      <c r="N40" s="99">
        <v>6.4537570506506725</v>
      </c>
      <c r="O40" s="99">
        <v>4.6420953753634642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8.4543655586692701</v>
      </c>
      <c r="D41" s="110">
        <v>4.3323076888111647</v>
      </c>
      <c r="E41" s="110">
        <v>5.743692050143955</v>
      </c>
      <c r="F41" s="110">
        <v>7.5061998854325402</v>
      </c>
      <c r="G41" s="110">
        <v>0</v>
      </c>
      <c r="H41" s="110">
        <v>0</v>
      </c>
      <c r="I41" s="110">
        <v>0</v>
      </c>
      <c r="J41" s="110">
        <v>8.2697884292905357</v>
      </c>
      <c r="K41" s="110">
        <v>8.0270989285942846</v>
      </c>
      <c r="L41" s="110">
        <v>6.6228071688971486</v>
      </c>
      <c r="M41" s="110">
        <v>7.5815627782488129</v>
      </c>
      <c r="N41" s="110">
        <v>6.1461273671898589</v>
      </c>
      <c r="O41" s="110">
        <v>4.8085452626527116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134.46362462905492</v>
      </c>
      <c r="H43" s="118">
        <f t="shared" si="14"/>
        <v>98.692607174610515</v>
      </c>
      <c r="I43" s="118">
        <f t="shared" si="14"/>
        <v>76.497831899593336</v>
      </c>
      <c r="J43" s="118">
        <f t="shared" si="14"/>
        <v>89.230606739109348</v>
      </c>
      <c r="K43" s="118">
        <f t="shared" si="14"/>
        <v>83.699032438515744</v>
      </c>
      <c r="L43" s="118">
        <f t="shared" si="14"/>
        <v>121.26877792743367</v>
      </c>
      <c r="M43" s="118">
        <f t="shared" si="14"/>
        <v>106.40261384230685</v>
      </c>
      <c r="N43" s="118">
        <f t="shared" si="14"/>
        <v>122.65507987558784</v>
      </c>
      <c r="O43" s="118">
        <f t="shared" si="14"/>
        <v>88.331500559145184</v>
      </c>
      <c r="P43" s="118">
        <f t="shared" si="14"/>
        <v>88.870211133116612</v>
      </c>
      <c r="Q43" s="118">
        <f t="shared" si="14"/>
        <v>65.846643357158385</v>
      </c>
      <c r="R43" s="118">
        <f t="shared" ref="R43:V43" si="15">R44+R47+R49+R58</f>
        <v>81.334754833552054</v>
      </c>
      <c r="S43" s="118">
        <f t="shared" si="15"/>
        <v>87.680422496288656</v>
      </c>
      <c r="T43" s="118">
        <f t="shared" si="15"/>
        <v>90.809194993758169</v>
      </c>
      <c r="U43" s="118">
        <f t="shared" si="15"/>
        <v>81.371148737289303</v>
      </c>
      <c r="V43" s="118">
        <f t="shared" si="15"/>
        <v>81.340366335815219</v>
      </c>
      <c r="W43" s="118">
        <f t="shared" ref="W43" si="16">W44+W47+W49+W58</f>
        <v>90.08789980500579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122.22072391486134</v>
      </c>
      <c r="H44" s="123">
        <f t="shared" si="17"/>
        <v>86.748046605518724</v>
      </c>
      <c r="I44" s="123">
        <f t="shared" si="17"/>
        <v>64.317767643889397</v>
      </c>
      <c r="J44" s="123">
        <f t="shared" si="17"/>
        <v>75.950144970862155</v>
      </c>
      <c r="K44" s="123">
        <f t="shared" si="17"/>
        <v>71.394471794625716</v>
      </c>
      <c r="L44" s="123">
        <f t="shared" si="17"/>
        <v>106.18327485845178</v>
      </c>
      <c r="M44" s="123">
        <f t="shared" si="17"/>
        <v>91.250296178150251</v>
      </c>
      <c r="N44" s="123">
        <f t="shared" si="17"/>
        <v>108.96876179776579</v>
      </c>
      <c r="O44" s="123">
        <f t="shared" si="17"/>
        <v>78.843690550849061</v>
      </c>
      <c r="P44" s="123">
        <f t="shared" si="17"/>
        <v>78.523724136569314</v>
      </c>
      <c r="Q44" s="123">
        <f t="shared" si="17"/>
        <v>57.872860113778309</v>
      </c>
      <c r="R44" s="123">
        <f t="shared" ref="R44:V44" si="18">SUM(R45:R46)</f>
        <v>72.085249052193433</v>
      </c>
      <c r="S44" s="123">
        <f t="shared" si="18"/>
        <v>78.11242461219797</v>
      </c>
      <c r="T44" s="123">
        <f t="shared" si="18"/>
        <v>79.705321487143721</v>
      </c>
      <c r="U44" s="123">
        <f t="shared" si="18"/>
        <v>70.200092262814167</v>
      </c>
      <c r="V44" s="123">
        <f t="shared" si="18"/>
        <v>69.270322673504012</v>
      </c>
      <c r="W44" s="123">
        <f t="shared" ref="W44" si="19">SUM(W45:W46)</f>
        <v>73.587406446867277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119.70262104675773</v>
      </c>
      <c r="H45" s="99">
        <v>84.979128256599168</v>
      </c>
      <c r="I45" s="99">
        <v>63.031539955085016</v>
      </c>
      <c r="J45" s="99">
        <v>74.447045793852581</v>
      </c>
      <c r="K45" s="99">
        <v>70.000527342974081</v>
      </c>
      <c r="L45" s="99">
        <v>104.15017676962674</v>
      </c>
      <c r="M45" s="99">
        <v>89.519461115667241</v>
      </c>
      <c r="N45" s="99">
        <v>106.92061368165194</v>
      </c>
      <c r="O45" s="99">
        <v>77.373973812616882</v>
      </c>
      <c r="P45" s="99">
        <v>77.082922003321556</v>
      </c>
      <c r="Q45" s="99">
        <v>56.828794334883426</v>
      </c>
      <c r="R45" s="99">
        <v>70.806514545746666</v>
      </c>
      <c r="S45" s="99">
        <v>76.744752608349785</v>
      </c>
      <c r="T45" s="99">
        <v>78.312314106136313</v>
      </c>
      <c r="U45" s="99">
        <v>68.976044736288486</v>
      </c>
      <c r="V45" s="99">
        <v>68.078954481846708</v>
      </c>
      <c r="W45" s="99">
        <v>72.336606068452127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2.5181028681036053</v>
      </c>
      <c r="H46" s="99">
        <v>1.7689183489195615</v>
      </c>
      <c r="I46" s="99">
        <v>1.2862276888043875</v>
      </c>
      <c r="J46" s="99">
        <v>1.5030991770095701</v>
      </c>
      <c r="K46" s="99">
        <v>1.3939444516516413</v>
      </c>
      <c r="L46" s="99">
        <v>2.0330980888250454</v>
      </c>
      <c r="M46" s="99">
        <v>1.7308350624830124</v>
      </c>
      <c r="N46" s="99">
        <v>2.0481481161138548</v>
      </c>
      <c r="O46" s="99">
        <v>1.4697167382321781</v>
      </c>
      <c r="P46" s="99">
        <v>1.4408021332477541</v>
      </c>
      <c r="Q46" s="99">
        <v>1.0440657788948846</v>
      </c>
      <c r="R46" s="99">
        <v>1.2787345064467734</v>
      </c>
      <c r="S46" s="99">
        <v>1.3676720038481884</v>
      </c>
      <c r="T46" s="99">
        <v>1.3930073810074148</v>
      </c>
      <c r="U46" s="99">
        <v>1.2240475265256752</v>
      </c>
      <c r="V46" s="99">
        <v>1.1913681916573109</v>
      </c>
      <c r="W46" s="99">
        <v>1.2508003784151436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1.8793950759111663E-2</v>
      </c>
      <c r="H47" s="123">
        <f t="shared" si="20"/>
        <v>5.6012789936996793E-2</v>
      </c>
      <c r="I47" s="123">
        <f t="shared" si="20"/>
        <v>5.5847687103323829E-2</v>
      </c>
      <c r="J47" s="123">
        <f t="shared" si="20"/>
        <v>5.2073840467898654E-2</v>
      </c>
      <c r="K47" s="123">
        <f t="shared" si="20"/>
        <v>8.4016409677686643E-2</v>
      </c>
      <c r="L47" s="123">
        <f t="shared" si="20"/>
        <v>0.18127912594746032</v>
      </c>
      <c r="M47" s="123">
        <f t="shared" si="20"/>
        <v>6.0840998855931049E-2</v>
      </c>
      <c r="N47" s="123">
        <f t="shared" si="20"/>
        <v>0.12323470971917692</v>
      </c>
      <c r="O47" s="123">
        <f t="shared" si="20"/>
        <v>3.2295920110838906E-2</v>
      </c>
      <c r="P47" s="123">
        <f t="shared" si="20"/>
        <v>7.2918160394768297E-2</v>
      </c>
      <c r="Q47" s="123">
        <f t="shared" si="20"/>
        <v>3.2332792912393084E-2</v>
      </c>
      <c r="R47" s="123">
        <f t="shared" si="20"/>
        <v>3.3445248897261866E-2</v>
      </c>
      <c r="S47" s="123">
        <f t="shared" si="20"/>
        <v>2.689032459209675E-2</v>
      </c>
      <c r="T47" s="123">
        <f t="shared" si="20"/>
        <v>2.9600829596658572E-2</v>
      </c>
      <c r="U47" s="123">
        <f t="shared" si="20"/>
        <v>1.6730724925249244E-2</v>
      </c>
      <c r="V47" s="123">
        <f t="shared" si="20"/>
        <v>2.0678672779818431E-2</v>
      </c>
      <c r="W47" s="123">
        <f t="shared" si="20"/>
        <v>2.1128713016701807E-2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1.8793950759111663E-2</v>
      </c>
      <c r="H48" s="99">
        <f>RES_hhdet_in_tesh!H48/RES_summary!H$21</f>
        <v>5.6012789936996793E-2</v>
      </c>
      <c r="I48" s="99">
        <f>RES_hhdet_in_tesh!I48/RES_summary!I$21</f>
        <v>5.5847687103323829E-2</v>
      </c>
      <c r="J48" s="99">
        <f>RES_hhdet_in_tesh!J48/RES_summary!J$21</f>
        <v>5.2073840467898654E-2</v>
      </c>
      <c r="K48" s="99">
        <f>RES_hhdet_in_tesh!K48/RES_summary!K$21</f>
        <v>8.4016409677686643E-2</v>
      </c>
      <c r="L48" s="99">
        <f>RES_hhdet_in_tesh!L48/RES_summary!L$21</f>
        <v>0.18127912594746032</v>
      </c>
      <c r="M48" s="99">
        <f>RES_hhdet_in_tesh!M48/RES_summary!M$21</f>
        <v>6.0840998855931049E-2</v>
      </c>
      <c r="N48" s="99">
        <f>RES_hhdet_in_tesh!N48/RES_summary!N$21</f>
        <v>0.12323470971917692</v>
      </c>
      <c r="O48" s="99">
        <f>RES_hhdet_in_tesh!O48/RES_summary!O$21</f>
        <v>3.2295920110838906E-2</v>
      </c>
      <c r="P48" s="99">
        <f>RES_hhdet_in_tesh!P48/RES_summary!P$21</f>
        <v>7.2918160394768297E-2</v>
      </c>
      <c r="Q48" s="99">
        <f>RES_hhdet_in_tesh!Q48/RES_summary!Q$21</f>
        <v>3.2332792912393084E-2</v>
      </c>
      <c r="R48" s="99">
        <f>RES_hhdet_in_tesh!R48/RES_summary!R$21</f>
        <v>3.3445248897261866E-2</v>
      </c>
      <c r="S48" s="99">
        <f>RES_hhdet_in_tesh!S48/RES_summary!S$21</f>
        <v>2.689032459209675E-2</v>
      </c>
      <c r="T48" s="99">
        <f>RES_hhdet_in_tesh!T48/RES_summary!T$21</f>
        <v>2.9600829596658572E-2</v>
      </c>
      <c r="U48" s="99">
        <f>RES_hhdet_in_tesh!U48/RES_summary!U$21</f>
        <v>1.6730724925249244E-2</v>
      </c>
      <c r="V48" s="99">
        <f>RES_hhdet_in_tesh!V48/RES_summary!V$21</f>
        <v>2.0678672779818431E-2</v>
      </c>
      <c r="W48" s="99">
        <f>RES_hhdet_in_tesh!W48/RES_summary!W$21</f>
        <v>2.1128713016701807E-2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6.8154094546943211</v>
      </c>
      <c r="H49" s="123">
        <v>5.3898180358275374</v>
      </c>
      <c r="I49" s="123">
        <v>4.2298712034778339</v>
      </c>
      <c r="J49" s="123">
        <v>5.3025138994508669</v>
      </c>
      <c r="K49" s="123">
        <v>5.1360137329098228</v>
      </c>
      <c r="L49" s="123">
        <v>7.4762975833393313</v>
      </c>
      <c r="M49" s="123">
        <v>7.1343345189648328</v>
      </c>
      <c r="N49" s="123">
        <v>7.2737015811521735</v>
      </c>
      <c r="O49" s="123">
        <v>4.7141227455768462</v>
      </c>
      <c r="P49" s="123">
        <v>5.5018987181303851</v>
      </c>
      <c r="Q49" s="123">
        <v>4.2778279287826289</v>
      </c>
      <c r="R49" s="123">
        <v>5.4210636888034971</v>
      </c>
      <c r="S49" s="123">
        <v>5.8715132299519581</v>
      </c>
      <c r="T49" s="123">
        <v>6.39260729580523</v>
      </c>
      <c r="U49" s="123">
        <v>6.0297998675799205</v>
      </c>
      <c r="V49" s="123">
        <v>6.7466137724606776</v>
      </c>
      <c r="W49" s="123">
        <v>10.481236945681148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6.8891695377479749</v>
      </c>
      <c r="H50" s="99">
        <v>5.3684420045523265</v>
      </c>
      <c r="I50" s="99">
        <v>4.1800038149106697</v>
      </c>
      <c r="J50" s="99">
        <v>5.258470275894954</v>
      </c>
      <c r="K50" s="99">
        <v>5.0634150173993806</v>
      </c>
      <c r="L50" s="99">
        <v>7.5231675741309552</v>
      </c>
      <c r="M50" s="99">
        <v>7.1361034703955948</v>
      </c>
      <c r="N50" s="99">
        <v>7.3508799332257677</v>
      </c>
      <c r="O50" s="99">
        <v>4.7204622483234608</v>
      </c>
      <c r="P50" s="99">
        <v>5.5088834700802431</v>
      </c>
      <c r="Q50" s="99">
        <v>4.2135250014647765</v>
      </c>
      <c r="R50" s="99">
        <v>5.4161624599890112</v>
      </c>
      <c r="S50" s="99">
        <v>5.8886814312078668</v>
      </c>
      <c r="T50" s="99">
        <v>6.4062422893913498</v>
      </c>
      <c r="U50" s="99">
        <v>6.0342393558335958</v>
      </c>
      <c r="V50" s="99">
        <v>6.7441617359663377</v>
      </c>
      <c r="W50" s="99">
        <v>10.481291742547088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4.7409071188103038</v>
      </c>
      <c r="H54" s="102">
        <v>5.8985675801775681</v>
      </c>
      <c r="I54" s="102">
        <v>5.4366620068031892</v>
      </c>
      <c r="J54" s="102">
        <v>6.4564568366157653</v>
      </c>
      <c r="K54" s="102">
        <v>7.0526198223855108</v>
      </c>
      <c r="L54" s="102">
        <v>6.265489487889</v>
      </c>
      <c r="M54" s="102">
        <v>7.0918796846265275</v>
      </c>
      <c r="N54" s="102">
        <v>5.9901037256124017</v>
      </c>
      <c r="O54" s="102">
        <v>4.5672575986136161</v>
      </c>
      <c r="P54" s="102">
        <v>5.3935352807368746</v>
      </c>
      <c r="Q54" s="102">
        <v>5.2544286374225191</v>
      </c>
      <c r="R54" s="102">
        <v>5.5204108189002925</v>
      </c>
      <c r="S54" s="102">
        <v>5.5304603088490012</v>
      </c>
      <c r="T54" s="102">
        <v>6.132054963823216</v>
      </c>
      <c r="U54" s="102">
        <v>5.9434764848695298</v>
      </c>
      <c r="V54" s="102">
        <v>6.8135399450120282</v>
      </c>
      <c r="W54" s="102">
        <v>10.47991804180443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5.4086973087401242</v>
      </c>
      <c r="H58" s="123">
        <v>6.4987297433272557</v>
      </c>
      <c r="I58" s="123">
        <v>7.8943453651227946</v>
      </c>
      <c r="J58" s="123">
        <v>7.925874028328427</v>
      </c>
      <c r="K58" s="123">
        <v>7.084530501302523</v>
      </c>
      <c r="L58" s="123">
        <v>7.4279263596951006</v>
      </c>
      <c r="M58" s="123">
        <v>7.9571421463358281</v>
      </c>
      <c r="N58" s="123">
        <v>6.2893817869507149</v>
      </c>
      <c r="O58" s="123">
        <v>4.7413913426084306</v>
      </c>
      <c r="P58" s="123">
        <v>4.7716701180221435</v>
      </c>
      <c r="Q58" s="123">
        <v>3.663622521685058</v>
      </c>
      <c r="R58" s="123">
        <v>3.7949968436578509</v>
      </c>
      <c r="S58" s="123">
        <v>3.6695943295466291</v>
      </c>
      <c r="T58" s="123">
        <v>4.6816653812125546</v>
      </c>
      <c r="U58" s="123">
        <v>5.1245258819699595</v>
      </c>
      <c r="V58" s="123">
        <v>5.3027512170707052</v>
      </c>
      <c r="W58" s="123">
        <v>5.998127699440662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6.0239887555445764</v>
      </c>
      <c r="H59" s="99">
        <v>6.7900381667062231</v>
      </c>
      <c r="I59" s="99">
        <v>6.4067769251950821</v>
      </c>
      <c r="J59" s="99">
        <v>6.6931920743181665</v>
      </c>
      <c r="K59" s="99">
        <v>6.8809580303193902</v>
      </c>
      <c r="L59" s="99">
        <v>7.5945027439981256</v>
      </c>
      <c r="M59" s="99">
        <v>8.1046538201527358</v>
      </c>
      <c r="N59" s="99">
        <v>6.4537570506506716</v>
      </c>
      <c r="O59" s="99">
        <v>4.6420953753634642</v>
      </c>
      <c r="P59" s="99">
        <v>4.4914724345042032</v>
      </c>
      <c r="Q59" s="99">
        <v>3.6434189179691883</v>
      </c>
      <c r="R59" s="99">
        <v>3.9188639009785828</v>
      </c>
      <c r="S59" s="99">
        <v>4.2324287142331674</v>
      </c>
      <c r="T59" s="99">
        <v>4.46634190122737</v>
      </c>
      <c r="U59" s="99">
        <v>5.4075081033681229</v>
      </c>
      <c r="V59" s="99">
        <v>5.804520817518692</v>
      </c>
      <c r="W59" s="99">
        <v>5.3265577882300548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4.8292978629992636</v>
      </c>
      <c r="H60" s="110">
        <v>6.3974050743258761</v>
      </c>
      <c r="I60" s="110">
        <v>8.0509315166941313</v>
      </c>
      <c r="J60" s="110">
        <v>8.2697884292905357</v>
      </c>
      <c r="K60" s="110">
        <v>8.0270989285942846</v>
      </c>
      <c r="L60" s="110">
        <v>6.6228071688971477</v>
      </c>
      <c r="M60" s="110">
        <v>7.5815627782488129</v>
      </c>
      <c r="N60" s="110">
        <v>6.1461273671898589</v>
      </c>
      <c r="O60" s="110">
        <v>4.8085452626527125</v>
      </c>
      <c r="P60" s="110">
        <v>4.985235425581549</v>
      </c>
      <c r="Q60" s="110">
        <v>3.7299103785048939</v>
      </c>
      <c r="R60" s="110">
        <v>3.5310558243202177</v>
      </c>
      <c r="S60" s="110">
        <v>2.2625083678302835</v>
      </c>
      <c r="T60" s="110">
        <v>5.2420675327049402</v>
      </c>
      <c r="U60" s="110">
        <v>4.9520964817594173</v>
      </c>
      <c r="V60" s="110">
        <v>5.2158594082126397</v>
      </c>
      <c r="W60" s="110">
        <v>6.1269370102794172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99.322451366923517</v>
      </c>
      <c r="D62" s="118">
        <f t="shared" si="21"/>
        <v>99.919478781617769</v>
      </c>
      <c r="E62" s="118">
        <f t="shared" si="21"/>
        <v>100.89459077360894</v>
      </c>
      <c r="F62" s="118">
        <f t="shared" si="21"/>
        <v>102.7359160652659</v>
      </c>
      <c r="G62" s="118">
        <f t="shared" si="21"/>
        <v>99.840699961753756</v>
      </c>
      <c r="H62" s="118">
        <f t="shared" si="21"/>
        <v>102.8244736186775</v>
      </c>
      <c r="I62" s="118">
        <f t="shared" si="21"/>
        <v>108.44332207732002</v>
      </c>
      <c r="J62" s="118">
        <f t="shared" si="21"/>
        <v>105.01564649683016</v>
      </c>
      <c r="K62" s="118">
        <f t="shared" si="21"/>
        <v>104.56879901998136</v>
      </c>
      <c r="L62" s="118">
        <f t="shared" si="21"/>
        <v>116.84383321389632</v>
      </c>
      <c r="M62" s="118">
        <f t="shared" si="21"/>
        <v>109.0560354573921</v>
      </c>
      <c r="N62" s="118">
        <f t="shared" si="21"/>
        <v>98.547847000269087</v>
      </c>
      <c r="O62" s="118">
        <f t="shared" si="21"/>
        <v>87.31620375847298</v>
      </c>
      <c r="P62" s="118">
        <f t="shared" si="21"/>
        <v>82.308815321255665</v>
      </c>
      <c r="Q62" s="118">
        <f t="shared" si="21"/>
        <v>77.852438547006784</v>
      </c>
      <c r="R62" s="118">
        <f t="shared" ref="R62:V62" si="22">R63+R66+R68+R77</f>
        <v>84.371069244588185</v>
      </c>
      <c r="S62" s="118">
        <f t="shared" si="22"/>
        <v>82.897973867191894</v>
      </c>
      <c r="T62" s="118">
        <f t="shared" si="22"/>
        <v>85.322468708591117</v>
      </c>
      <c r="U62" s="118">
        <f t="shared" si="22"/>
        <v>78.403236062569022</v>
      </c>
      <c r="V62" s="118">
        <f t="shared" si="22"/>
        <v>80.628611864900634</v>
      </c>
      <c r="W62" s="118">
        <f t="shared" ref="W62" si="23">W63+W66+W68+W77</f>
        <v>93.627366696637665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86.862408588463992</v>
      </c>
      <c r="D63" s="123">
        <f t="shared" si="24"/>
        <v>88.426760378676164</v>
      </c>
      <c r="E63" s="123">
        <f t="shared" si="24"/>
        <v>89.324885978677088</v>
      </c>
      <c r="F63" s="123">
        <f t="shared" si="24"/>
        <v>90.507654127270882</v>
      </c>
      <c r="G63" s="123">
        <f t="shared" si="24"/>
        <v>89.252918474005867</v>
      </c>
      <c r="H63" s="123">
        <f t="shared" si="24"/>
        <v>90.982259859088416</v>
      </c>
      <c r="I63" s="123">
        <f t="shared" si="24"/>
        <v>95.008920096808282</v>
      </c>
      <c r="J63" s="123">
        <f t="shared" si="24"/>
        <v>91.177694264349881</v>
      </c>
      <c r="K63" s="123">
        <f t="shared" si="24"/>
        <v>90.774578828288739</v>
      </c>
      <c r="L63" s="123">
        <f t="shared" si="24"/>
        <v>101.93889116206597</v>
      </c>
      <c r="M63" s="123">
        <f t="shared" si="24"/>
        <v>93.625187618921601</v>
      </c>
      <c r="N63" s="123">
        <f t="shared" si="24"/>
        <v>86.398520224311213</v>
      </c>
      <c r="O63" s="123">
        <f t="shared" si="24"/>
        <v>78.005091409879583</v>
      </c>
      <c r="P63" s="123">
        <f t="shared" si="24"/>
        <v>72.521562408899797</v>
      </c>
      <c r="Q63" s="123">
        <f t="shared" si="24"/>
        <v>69.091400968341318</v>
      </c>
      <c r="R63" s="123">
        <f t="shared" ref="R63:V63" si="25">SUM(R64:R65)</f>
        <v>74.782767484892787</v>
      </c>
      <c r="S63" s="123">
        <f t="shared" si="25"/>
        <v>73.739294245715541</v>
      </c>
      <c r="T63" s="123">
        <f t="shared" si="25"/>
        <v>74.525172691655769</v>
      </c>
      <c r="U63" s="123">
        <f t="shared" si="25"/>
        <v>67.552932483639921</v>
      </c>
      <c r="V63" s="123">
        <f t="shared" si="25"/>
        <v>68.445053952894</v>
      </c>
      <c r="W63" s="123">
        <f t="shared" ref="W63" si="26">SUM(W64:W65)</f>
        <v>76.753520301325196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84.939675758978666</v>
      </c>
      <c r="D64" s="99">
        <v>86.509257881651038</v>
      </c>
      <c r="E64" s="99">
        <v>87.425981598449695</v>
      </c>
      <c r="F64" s="99">
        <v>88.613528957018957</v>
      </c>
      <c r="G64" s="99">
        <v>87.4140484133722</v>
      </c>
      <c r="H64" s="99">
        <v>89.126999767494951</v>
      </c>
      <c r="I64" s="99">
        <v>93.108930277688245</v>
      </c>
      <c r="J64" s="99">
        <v>89.373232702585213</v>
      </c>
      <c r="K64" s="99">
        <v>89.002246638862374</v>
      </c>
      <c r="L64" s="99">
        <v>99.987060564687823</v>
      </c>
      <c r="M64" s="99">
        <v>91.849305630045578</v>
      </c>
      <c r="N64" s="99">
        <v>84.774596417955948</v>
      </c>
      <c r="O64" s="99">
        <v>76.551006907854756</v>
      </c>
      <c r="P64" s="99">
        <v>71.190891672454924</v>
      </c>
      <c r="Q64" s="99">
        <v>67.844945078220618</v>
      </c>
      <c r="R64" s="99">
        <v>73.45618116483611</v>
      </c>
      <c r="S64" s="99">
        <v>72.448191468864337</v>
      </c>
      <c r="T64" s="99">
        <v>73.222698607198637</v>
      </c>
      <c r="U64" s="99">
        <v>66.375042295026077</v>
      </c>
      <c r="V64" s="99">
        <v>67.267879413949103</v>
      </c>
      <c r="W64" s="99">
        <v>75.448903969902915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1.922732829485333</v>
      </c>
      <c r="D65" s="99">
        <v>1.9175024970251262</v>
      </c>
      <c r="E65" s="99">
        <v>1.8989043802273968</v>
      </c>
      <c r="F65" s="99">
        <v>1.8941251702519208</v>
      </c>
      <c r="G65" s="99">
        <v>1.8388700606336645</v>
      </c>
      <c r="H65" s="99">
        <v>1.8552600915934687</v>
      </c>
      <c r="I65" s="99">
        <v>1.8999898191200444</v>
      </c>
      <c r="J65" s="99">
        <v>1.8044615617646631</v>
      </c>
      <c r="K65" s="99">
        <v>1.7723321894263622</v>
      </c>
      <c r="L65" s="99">
        <v>1.9518305973781538</v>
      </c>
      <c r="M65" s="99">
        <v>1.7758819888760267</v>
      </c>
      <c r="N65" s="99">
        <v>1.6239238063552628</v>
      </c>
      <c r="O65" s="99">
        <v>1.4540845020248292</v>
      </c>
      <c r="P65" s="99">
        <v>1.3306707364448758</v>
      </c>
      <c r="Q65" s="99">
        <v>1.2464558901206952</v>
      </c>
      <c r="R65" s="99">
        <v>1.3265863200566748</v>
      </c>
      <c r="S65" s="99">
        <v>1.291102776851202</v>
      </c>
      <c r="T65" s="99">
        <v>1.3024740844571299</v>
      </c>
      <c r="U65" s="99">
        <v>1.1778901886138435</v>
      </c>
      <c r="V65" s="99">
        <v>1.1771745389448978</v>
      </c>
      <c r="W65" s="99">
        <v>1.3046163314222767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6.8580132359774369E-3</v>
      </c>
      <c r="F66" s="123">
        <f t="shared" si="27"/>
        <v>1.1982152122410685E-2</v>
      </c>
      <c r="G66" s="123">
        <f t="shared" si="27"/>
        <v>2.0277918611736844E-2</v>
      </c>
      <c r="H66" s="123">
        <f t="shared" si="27"/>
        <v>4.9869451685842323E-2</v>
      </c>
      <c r="I66" s="123">
        <f t="shared" si="27"/>
        <v>5.2578893462157911E-2</v>
      </c>
      <c r="J66" s="123">
        <f t="shared" si="27"/>
        <v>5.007657939145687E-2</v>
      </c>
      <c r="K66" s="123">
        <f t="shared" si="27"/>
        <v>8.5033785201909698E-2</v>
      </c>
      <c r="L66" s="123">
        <f t="shared" si="27"/>
        <v>0.18048506639035983</v>
      </c>
      <c r="M66" s="123">
        <f t="shared" si="27"/>
        <v>5.8352103032699595E-2</v>
      </c>
      <c r="N66" s="123">
        <f t="shared" si="27"/>
        <v>0.12733999924714456</v>
      </c>
      <c r="O66" s="123">
        <f t="shared" si="27"/>
        <v>3.4094374536531039E-2</v>
      </c>
      <c r="P66" s="123">
        <f t="shared" si="27"/>
        <v>7.6011302415925991E-2</v>
      </c>
      <c r="Q66" s="123">
        <f t="shared" si="27"/>
        <v>3.5870765968616783E-2</v>
      </c>
      <c r="R66" s="123">
        <f t="shared" si="27"/>
        <v>3.3270670982823089E-2</v>
      </c>
      <c r="S66" s="123">
        <f t="shared" si="27"/>
        <v>2.6986081656037525E-2</v>
      </c>
      <c r="T66" s="123">
        <f t="shared" si="27"/>
        <v>2.7383378935503688E-2</v>
      </c>
      <c r="U66" s="123">
        <f t="shared" si="27"/>
        <v>1.888545982741046E-2</v>
      </c>
      <c r="V66" s="123">
        <f t="shared" si="27"/>
        <v>2.1801876818540462E-2</v>
      </c>
      <c r="W66" s="123">
        <f t="shared" si="27"/>
        <v>2.338174274152395E-2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6.8580132359774369E-3</v>
      </c>
      <c r="F67" s="99">
        <f>RES_hhdet_in_tesh!F67/RES_summary!F$21</f>
        <v>1.1982152122410685E-2</v>
      </c>
      <c r="G67" s="99">
        <f>RES_hhdet_in_tesh!G67/RES_summary!G$21</f>
        <v>2.0277918611736844E-2</v>
      </c>
      <c r="H67" s="99">
        <f>RES_hhdet_in_tesh!H67/RES_summary!H$21</f>
        <v>4.9869451685842323E-2</v>
      </c>
      <c r="I67" s="99">
        <f>RES_hhdet_in_tesh!I67/RES_summary!I$21</f>
        <v>5.2578893462157911E-2</v>
      </c>
      <c r="J67" s="99">
        <f>RES_hhdet_in_tesh!J67/RES_summary!J$21</f>
        <v>5.007657939145687E-2</v>
      </c>
      <c r="K67" s="99">
        <f>RES_hhdet_in_tesh!K67/RES_summary!K$21</f>
        <v>8.5033785201909698E-2</v>
      </c>
      <c r="L67" s="99">
        <f>RES_hhdet_in_tesh!L67/RES_summary!L$21</f>
        <v>0.18048506639035983</v>
      </c>
      <c r="M67" s="99">
        <f>RES_hhdet_in_tesh!M67/RES_summary!M$21</f>
        <v>5.8352103032699595E-2</v>
      </c>
      <c r="N67" s="99">
        <f>RES_hhdet_in_tesh!N67/RES_summary!N$21</f>
        <v>0.12733999924714456</v>
      </c>
      <c r="O67" s="99">
        <f>RES_hhdet_in_tesh!O67/RES_summary!O$21</f>
        <v>3.4094374536531039E-2</v>
      </c>
      <c r="P67" s="99">
        <f>RES_hhdet_in_tesh!P67/RES_summary!P$21</f>
        <v>7.6011302415925991E-2</v>
      </c>
      <c r="Q67" s="99">
        <f>RES_hhdet_in_tesh!Q67/RES_summary!Q$21</f>
        <v>3.5870765968616783E-2</v>
      </c>
      <c r="R67" s="99">
        <f>RES_hhdet_in_tesh!R67/RES_summary!R$21</f>
        <v>3.3270670982823089E-2</v>
      </c>
      <c r="S67" s="99">
        <f>RES_hhdet_in_tesh!S67/RES_summary!S$21</f>
        <v>2.6986081656037525E-2</v>
      </c>
      <c r="T67" s="99">
        <f>RES_hhdet_in_tesh!T67/RES_summary!T$21</f>
        <v>2.7383378935503688E-2</v>
      </c>
      <c r="U67" s="99">
        <f>RES_hhdet_in_tesh!U67/RES_summary!U$21</f>
        <v>1.888545982741046E-2</v>
      </c>
      <c r="V67" s="99">
        <f>RES_hhdet_in_tesh!V67/RES_summary!V$21</f>
        <v>2.1801876818540462E-2</v>
      </c>
      <c r="W67" s="99">
        <f>RES_hhdet_in_tesh!W67/RES_summary!W$21</f>
        <v>2.338174274152395E-2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4.9404116924773867</v>
      </c>
      <c r="D68" s="123">
        <v>4.5662149570820105</v>
      </c>
      <c r="E68" s="123">
        <v>4.7068287450683464</v>
      </c>
      <c r="F68" s="123">
        <v>5.3832623864834641</v>
      </c>
      <c r="G68" s="123">
        <v>4.7561494723935782</v>
      </c>
      <c r="H68" s="123">
        <v>5.3933950183733517</v>
      </c>
      <c r="I68" s="123">
        <v>5.9160528682972373</v>
      </c>
      <c r="J68" s="123">
        <v>6.1738151495764564</v>
      </c>
      <c r="K68" s="123">
        <v>6.4146621080240847</v>
      </c>
      <c r="L68" s="123">
        <v>7.2309227927737343</v>
      </c>
      <c r="M68" s="123">
        <v>7.4037471376823376</v>
      </c>
      <c r="N68" s="123">
        <v>5.9032405306570945</v>
      </c>
      <c r="O68" s="123">
        <v>4.7124680075701537</v>
      </c>
      <c r="P68" s="123">
        <v>5.1585402105814708</v>
      </c>
      <c r="Q68" s="123">
        <v>5.098270116086578</v>
      </c>
      <c r="R68" s="123">
        <v>5.6737469684041031</v>
      </c>
      <c r="S68" s="123">
        <v>5.6106487113755019</v>
      </c>
      <c r="T68" s="123">
        <v>6.0509423283719919</v>
      </c>
      <c r="U68" s="123">
        <v>5.8514538073987525</v>
      </c>
      <c r="V68" s="123">
        <v>6.6834381612493088</v>
      </c>
      <c r="W68" s="123">
        <v>10.826291985758594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4.9066115146541565</v>
      </c>
      <c r="D69" s="99">
        <v>4.593292239754085</v>
      </c>
      <c r="E69" s="99">
        <v>4.7314440788860122</v>
      </c>
      <c r="F69" s="99">
        <v>5.3712313977663664</v>
      </c>
      <c r="G69" s="99">
        <v>4.7572020035371807</v>
      </c>
      <c r="H69" s="99">
        <v>5.3405551297248648</v>
      </c>
      <c r="I69" s="99">
        <v>5.947342375309054</v>
      </c>
      <c r="J69" s="99">
        <v>6.1594316725958462</v>
      </c>
      <c r="K69" s="99">
        <v>6.3721168210642407</v>
      </c>
      <c r="L69" s="99">
        <v>7.2858725642118918</v>
      </c>
      <c r="M69" s="99">
        <v>7.4315800977388697</v>
      </c>
      <c r="N69" s="99">
        <v>5.8949007242448888</v>
      </c>
      <c r="O69" s="99">
        <v>4.7252112155479313</v>
      </c>
      <c r="P69" s="99">
        <v>5.1366716566432551</v>
      </c>
      <c r="Q69" s="99">
        <v>5.0906375893119558</v>
      </c>
      <c r="R69" s="99">
        <v>5.6803129532745933</v>
      </c>
      <c r="S69" s="99">
        <v>5.6146697174515383</v>
      </c>
      <c r="T69" s="99">
        <v>6.0465699330107618</v>
      </c>
      <c r="U69" s="99">
        <v>5.8468673934348958</v>
      </c>
      <c r="V69" s="99">
        <v>6.6783988168553323</v>
      </c>
      <c r="W69" s="99">
        <v>10.841047307460618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5.3068855416839504</v>
      </c>
      <c r="D73" s="102">
        <v>4.0708065729979772</v>
      </c>
      <c r="E73" s="102">
        <v>4.2126592866964083</v>
      </c>
      <c r="F73" s="102">
        <v>5.5989646464157765</v>
      </c>
      <c r="G73" s="102">
        <v>4.7409071188103047</v>
      </c>
      <c r="H73" s="102">
        <v>5.8985675801775663</v>
      </c>
      <c r="I73" s="102">
        <v>5.436662006803191</v>
      </c>
      <c r="J73" s="102">
        <v>6.4564568366157644</v>
      </c>
      <c r="K73" s="102">
        <v>7.0526198223855099</v>
      </c>
      <c r="L73" s="102">
        <v>6.2654894878889991</v>
      </c>
      <c r="M73" s="102">
        <v>7.0918796846265266</v>
      </c>
      <c r="N73" s="102">
        <v>5.9901037256123999</v>
      </c>
      <c r="O73" s="102">
        <v>4.567257598613617</v>
      </c>
      <c r="P73" s="102">
        <v>5.3935352807368746</v>
      </c>
      <c r="Q73" s="102">
        <v>5.25442863742252</v>
      </c>
      <c r="R73" s="102">
        <v>5.5204108189002943</v>
      </c>
      <c r="S73" s="102">
        <v>5.5304603088490021</v>
      </c>
      <c r="T73" s="102">
        <v>6.132054963823216</v>
      </c>
      <c r="U73" s="102">
        <v>5.9434764848695298</v>
      </c>
      <c r="V73" s="102">
        <v>6.81353994501203</v>
      </c>
      <c r="W73" s="102">
        <v>10.479918041804428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7.5196310859821347</v>
      </c>
      <c r="D77" s="123">
        <v>6.926503445859594</v>
      </c>
      <c r="E77" s="123">
        <v>6.8560180366275132</v>
      </c>
      <c r="F77" s="123">
        <v>6.8330173993891403</v>
      </c>
      <c r="G77" s="123">
        <v>5.8113540967425745</v>
      </c>
      <c r="H77" s="123">
        <v>6.3989492895298943</v>
      </c>
      <c r="I77" s="123">
        <v>7.465770218752346</v>
      </c>
      <c r="J77" s="123">
        <v>7.6140605035123698</v>
      </c>
      <c r="K77" s="123">
        <v>7.2945242984666097</v>
      </c>
      <c r="L77" s="123">
        <v>7.4935341926662389</v>
      </c>
      <c r="M77" s="123">
        <v>7.9687485977554635</v>
      </c>
      <c r="N77" s="123">
        <v>6.1187462460536368</v>
      </c>
      <c r="O77" s="123">
        <v>4.5645499664867097</v>
      </c>
      <c r="P77" s="123">
        <v>4.5527013993584697</v>
      </c>
      <c r="Q77" s="123">
        <v>3.6268966966102747</v>
      </c>
      <c r="R77" s="123">
        <v>3.8812841203084663</v>
      </c>
      <c r="S77" s="123">
        <v>3.521044828444821</v>
      </c>
      <c r="T77" s="123">
        <v>4.7189703096278617</v>
      </c>
      <c r="U77" s="123">
        <v>4.9799643117029326</v>
      </c>
      <c r="V77" s="123">
        <v>5.4783178739387823</v>
      </c>
      <c r="W77" s="123">
        <v>6.0241726668123423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7.4466966473060978</v>
      </c>
      <c r="D78" s="99">
        <v>7.0467433582583849</v>
      </c>
      <c r="E78" s="99">
        <v>6.8895200610552871</v>
      </c>
      <c r="F78" s="99">
        <v>6.8196375750736227</v>
      </c>
      <c r="G78" s="99">
        <v>5.8458757391775045</v>
      </c>
      <c r="H78" s="99">
        <v>6.3990550529906089</v>
      </c>
      <c r="I78" s="99">
        <v>7.4331501306209615</v>
      </c>
      <c r="J78" s="99">
        <v>7.5839340524176757</v>
      </c>
      <c r="K78" s="99">
        <v>7.2569049234172596</v>
      </c>
      <c r="L78" s="99">
        <v>7.5309747526778095</v>
      </c>
      <c r="M78" s="99">
        <v>7.9849668796966213</v>
      </c>
      <c r="N78" s="99">
        <v>6.1176024331527019</v>
      </c>
      <c r="O78" s="99">
        <v>4.5527729658054295</v>
      </c>
      <c r="P78" s="99">
        <v>4.5173890838107535</v>
      </c>
      <c r="Q78" s="99">
        <v>3.6202037977313055</v>
      </c>
      <c r="R78" s="99">
        <v>3.8967235171523229</v>
      </c>
      <c r="S78" s="99">
        <v>3.5725737854674544</v>
      </c>
      <c r="T78" s="99">
        <v>4.6984918642609346</v>
      </c>
      <c r="U78" s="99">
        <v>4.9810606290669384</v>
      </c>
      <c r="V78" s="99">
        <v>5.4864179974332217</v>
      </c>
      <c r="W78" s="99">
        <v>6.0200894854850784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8.4543655586692701</v>
      </c>
      <c r="D79" s="110">
        <v>4.3323076888111647</v>
      </c>
      <c r="E79" s="110">
        <v>5.7436920501439532</v>
      </c>
      <c r="F79" s="110">
        <v>7.5061998854325402</v>
      </c>
      <c r="G79" s="110">
        <v>4.8292978629992627</v>
      </c>
      <c r="H79" s="110">
        <v>6.397405074325877</v>
      </c>
      <c r="I79" s="110">
        <v>8.0509315166941331</v>
      </c>
      <c r="J79" s="110">
        <v>8.2697884292905339</v>
      </c>
      <c r="K79" s="110">
        <v>8.0270989285942864</v>
      </c>
      <c r="L79" s="110">
        <v>6.6228071688971468</v>
      </c>
      <c r="M79" s="110">
        <v>7.5815627782488102</v>
      </c>
      <c r="N79" s="110">
        <v>6.1461273671898589</v>
      </c>
      <c r="O79" s="110">
        <v>4.8085452626527116</v>
      </c>
      <c r="P79" s="110">
        <v>4.9852354255815499</v>
      </c>
      <c r="Q79" s="110">
        <v>3.7299103785048939</v>
      </c>
      <c r="R79" s="110">
        <v>3.5310558243202186</v>
      </c>
      <c r="S79" s="110">
        <v>2.2625083678302831</v>
      </c>
      <c r="T79" s="110">
        <v>5.2420675327049411</v>
      </c>
      <c r="U79" s="110">
        <v>4.9520964817594173</v>
      </c>
      <c r="V79" s="110">
        <v>5.2158594082126397</v>
      </c>
      <c r="W79" s="110">
        <v>6.1269370102794172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100.32221156200191</v>
      </c>
      <c r="D81" s="118">
        <f t="shared" si="28"/>
        <v>100.05741327178852</v>
      </c>
      <c r="E81" s="118">
        <f t="shared" si="28"/>
        <v>100.10671023026627</v>
      </c>
      <c r="F81" s="118">
        <f t="shared" si="28"/>
        <v>102.06193198293079</v>
      </c>
      <c r="G81" s="118">
        <f t="shared" si="28"/>
        <v>99.11710220174767</v>
      </c>
      <c r="H81" s="118">
        <f t="shared" si="28"/>
        <v>105.18720379586762</v>
      </c>
      <c r="I81" s="118">
        <f t="shared" si="28"/>
        <v>105.24235804401425</v>
      </c>
      <c r="J81" s="118">
        <f t="shared" si="28"/>
        <v>105.9555830193376</v>
      </c>
      <c r="K81" s="118">
        <f t="shared" si="28"/>
        <v>108.46562616556922</v>
      </c>
      <c r="L81" s="118">
        <f t="shared" si="28"/>
        <v>108.51241800874803</v>
      </c>
      <c r="M81" s="118">
        <f t="shared" si="28"/>
        <v>107.66428543377675</v>
      </c>
      <c r="N81" s="118">
        <f t="shared" si="28"/>
        <v>100.84017398907338</v>
      </c>
      <c r="O81" s="118">
        <f t="shared" si="28"/>
        <v>91.710957441878492</v>
      </c>
      <c r="P81" s="118">
        <f t="shared" si="28"/>
        <v>85.975227983173014</v>
      </c>
      <c r="Q81" s="118">
        <f t="shared" si="28"/>
        <v>81.224917776671717</v>
      </c>
      <c r="R81" s="118">
        <f t="shared" ref="R81:V81" si="29">R82+R85+R87+R100</f>
        <v>81.263314071829072</v>
      </c>
      <c r="S81" s="118">
        <f t="shared" si="29"/>
        <v>79.836566522174564</v>
      </c>
      <c r="T81" s="118">
        <f t="shared" si="29"/>
        <v>84.050757694994928</v>
      </c>
      <c r="U81" s="118">
        <f t="shared" si="29"/>
        <v>81.367627983562713</v>
      </c>
      <c r="V81" s="118">
        <f t="shared" si="29"/>
        <v>84.182195554302595</v>
      </c>
      <c r="W81" s="118">
        <f t="shared" ref="W81" si="30">W82+W85+W87+W100</f>
        <v>85.841778538513339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87.774986109073978</v>
      </c>
      <c r="D82" s="123">
        <f t="shared" si="31"/>
        <v>88.727203467001758</v>
      </c>
      <c r="E82" s="123">
        <f t="shared" si="31"/>
        <v>89.098966667569684</v>
      </c>
      <c r="F82" s="123">
        <f t="shared" si="31"/>
        <v>89.488238707054421</v>
      </c>
      <c r="G82" s="123">
        <f t="shared" si="31"/>
        <v>88.911426087366877</v>
      </c>
      <c r="H82" s="123">
        <f t="shared" si="31"/>
        <v>92.818495618701121</v>
      </c>
      <c r="I82" s="123">
        <f t="shared" si="31"/>
        <v>91.614995239592375</v>
      </c>
      <c r="J82" s="123">
        <f t="shared" si="31"/>
        <v>91.855744742121772</v>
      </c>
      <c r="K82" s="123">
        <f t="shared" si="31"/>
        <v>94.655649565545687</v>
      </c>
      <c r="L82" s="123">
        <f t="shared" si="31"/>
        <v>94.109797596750269</v>
      </c>
      <c r="M82" s="123">
        <f t="shared" si="31"/>
        <v>92.41548880093336</v>
      </c>
      <c r="N82" s="123">
        <f t="shared" si="31"/>
        <v>88.480737621175166</v>
      </c>
      <c r="O82" s="123">
        <f t="shared" si="31"/>
        <v>82.110742181852075</v>
      </c>
      <c r="P82" s="123">
        <f t="shared" si="31"/>
        <v>75.844019427087744</v>
      </c>
      <c r="Q82" s="123">
        <f t="shared" si="31"/>
        <v>72.131992327496832</v>
      </c>
      <c r="R82" s="123">
        <f t="shared" ref="R82:V82" si="32">SUM(R83:R84)</f>
        <v>71.922213026107926</v>
      </c>
      <c r="S82" s="123">
        <f t="shared" si="32"/>
        <v>70.629791637354529</v>
      </c>
      <c r="T82" s="123">
        <f t="shared" si="32"/>
        <v>73.319113338932297</v>
      </c>
      <c r="U82" s="123">
        <f t="shared" si="32"/>
        <v>70.267955151116439</v>
      </c>
      <c r="V82" s="123">
        <f t="shared" si="32"/>
        <v>72.024381229616424</v>
      </c>
      <c r="W82" s="123">
        <f t="shared" ref="W82" si="33">SUM(W83:W84)</f>
        <v>69.579535735369561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86.987352126769963</v>
      </c>
      <c r="D83" s="99">
        <v>87.947451280625117</v>
      </c>
      <c r="E83" s="99">
        <v>88.331537396736735</v>
      </c>
      <c r="F83" s="99">
        <v>88.729596257774872</v>
      </c>
      <c r="G83" s="99">
        <v>88.169521116328283</v>
      </c>
      <c r="H83" s="99">
        <v>92.052036653856291</v>
      </c>
      <c r="I83" s="99">
        <v>90.873247931848866</v>
      </c>
      <c r="J83" s="99">
        <v>91.119854276560062</v>
      </c>
      <c r="K83" s="99">
        <v>93.907643550938715</v>
      </c>
      <c r="L83" s="99">
        <v>93.380650406554921</v>
      </c>
      <c r="M83" s="99">
        <v>91.706242440925763</v>
      </c>
      <c r="N83" s="99">
        <v>87.807925778554505</v>
      </c>
      <c r="O83" s="99">
        <v>81.49157003081757</v>
      </c>
      <c r="P83" s="99">
        <v>75.281169618281936</v>
      </c>
      <c r="Q83" s="99">
        <v>71.605772215201796</v>
      </c>
      <c r="R83" s="99">
        <v>71.406385858712497</v>
      </c>
      <c r="S83" s="99">
        <v>70.129876448927206</v>
      </c>
      <c r="T83" s="99">
        <v>72.801123272000638</v>
      </c>
      <c r="U83" s="99">
        <v>69.772681301807935</v>
      </c>
      <c r="V83" s="99">
        <v>71.523720861770087</v>
      </c>
      <c r="W83" s="99">
        <v>69.101590747053621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0.7876339823040196</v>
      </c>
      <c r="D84" s="99">
        <v>0.77975218637663724</v>
      </c>
      <c r="E84" s="99">
        <v>0.76742927083295287</v>
      </c>
      <c r="F84" s="99">
        <v>0.75864244927954583</v>
      </c>
      <c r="G84" s="99">
        <v>0.74190497103859809</v>
      </c>
      <c r="H84" s="99">
        <v>0.76645896484482923</v>
      </c>
      <c r="I84" s="99">
        <v>0.74174730774351361</v>
      </c>
      <c r="J84" s="99">
        <v>0.7358904655617049</v>
      </c>
      <c r="K84" s="99">
        <v>0.74800601460697225</v>
      </c>
      <c r="L84" s="99">
        <v>0.72914719019535223</v>
      </c>
      <c r="M84" s="99">
        <v>0.70924636000759922</v>
      </c>
      <c r="N84" s="99">
        <v>0.67281184262066607</v>
      </c>
      <c r="O84" s="99">
        <v>0.61917215103449808</v>
      </c>
      <c r="P84" s="99">
        <v>0.56284980880580915</v>
      </c>
      <c r="Q84" s="99">
        <v>0.52622011229503352</v>
      </c>
      <c r="R84" s="99">
        <v>0.51582716739542445</v>
      </c>
      <c r="S84" s="99">
        <v>0.49991518842733018</v>
      </c>
      <c r="T84" s="99">
        <v>0.5179900669316635</v>
      </c>
      <c r="U84" s="99">
        <v>0.49527384930849971</v>
      </c>
      <c r="V84" s="99">
        <v>0.50066036784634138</v>
      </c>
      <c r="W84" s="99">
        <v>0.47794498831594123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4.386655419909386E-4</v>
      </c>
      <c r="E85" s="123">
        <f t="shared" si="34"/>
        <v>6.5345536674183829E-3</v>
      </c>
      <c r="F85" s="123">
        <f t="shared" si="34"/>
        <v>1.1622833105681848E-2</v>
      </c>
      <c r="G85" s="123">
        <f t="shared" si="34"/>
        <v>2.008126388069589E-2</v>
      </c>
      <c r="H85" s="123">
        <f t="shared" si="34"/>
        <v>4.9975185065468095E-2</v>
      </c>
      <c r="I85" s="123">
        <f t="shared" si="34"/>
        <v>5.2863138210864587E-2</v>
      </c>
      <c r="J85" s="123">
        <f t="shared" si="34"/>
        <v>5.0313070322581206E-2</v>
      </c>
      <c r="K85" s="123">
        <f t="shared" si="34"/>
        <v>8.5067592643276888E-2</v>
      </c>
      <c r="L85" s="123">
        <f t="shared" si="34"/>
        <v>0.18012196680134271</v>
      </c>
      <c r="M85" s="123">
        <f t="shared" si="34"/>
        <v>5.8541333772031114E-2</v>
      </c>
      <c r="N85" s="123">
        <f t="shared" si="34"/>
        <v>0.12665451812676026</v>
      </c>
      <c r="O85" s="123">
        <f t="shared" si="34"/>
        <v>3.4401810623852253E-2</v>
      </c>
      <c r="P85" s="123">
        <f t="shared" si="34"/>
        <v>7.6524806194409364E-2</v>
      </c>
      <c r="Q85" s="123">
        <f t="shared" si="34"/>
        <v>3.6082833881398886E-2</v>
      </c>
      <c r="R85" s="123">
        <f t="shared" si="34"/>
        <v>3.2937525841713083E-2</v>
      </c>
      <c r="S85" s="123">
        <f t="shared" si="34"/>
        <v>2.7140467146441836E-2</v>
      </c>
      <c r="T85" s="123">
        <f t="shared" si="34"/>
        <v>2.747062182015669E-2</v>
      </c>
      <c r="U85" s="123">
        <f t="shared" si="34"/>
        <v>1.9033207581531736E-2</v>
      </c>
      <c r="V85" s="123">
        <f t="shared" si="34"/>
        <v>2.1948914152107219E-2</v>
      </c>
      <c r="W85" s="123">
        <f t="shared" si="34"/>
        <v>2.3406896985503866E-2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4.386655419909386E-4</v>
      </c>
      <c r="E86" s="99">
        <f>RES_hhdet_in_tesh!E86/RES_summary!E$21</f>
        <v>6.5345536674183829E-3</v>
      </c>
      <c r="F86" s="99">
        <f>RES_hhdet_in_tesh!F86/RES_summary!F$21</f>
        <v>1.1622833105681848E-2</v>
      </c>
      <c r="G86" s="99">
        <f>RES_hhdet_in_tesh!G86/RES_summary!G$21</f>
        <v>2.008126388069589E-2</v>
      </c>
      <c r="H86" s="99">
        <f>RES_hhdet_in_tesh!H86/RES_summary!H$21</f>
        <v>4.9975185065468095E-2</v>
      </c>
      <c r="I86" s="99">
        <f>RES_hhdet_in_tesh!I86/RES_summary!I$21</f>
        <v>5.2863138210864587E-2</v>
      </c>
      <c r="J86" s="99">
        <f>RES_hhdet_in_tesh!J86/RES_summary!J$21</f>
        <v>5.0313070322581206E-2</v>
      </c>
      <c r="K86" s="99">
        <f>RES_hhdet_in_tesh!K86/RES_summary!K$21</f>
        <v>8.5067592643276888E-2</v>
      </c>
      <c r="L86" s="99">
        <f>RES_hhdet_in_tesh!L86/RES_summary!L$21</f>
        <v>0.18012196680134271</v>
      </c>
      <c r="M86" s="99">
        <f>RES_hhdet_in_tesh!M86/RES_summary!M$21</f>
        <v>5.8541333772031114E-2</v>
      </c>
      <c r="N86" s="99">
        <f>RES_hhdet_in_tesh!N86/RES_summary!N$21</f>
        <v>0.12665451812676026</v>
      </c>
      <c r="O86" s="99">
        <f>RES_hhdet_in_tesh!O86/RES_summary!O$21</f>
        <v>3.4401810623852253E-2</v>
      </c>
      <c r="P86" s="99">
        <f>RES_hhdet_in_tesh!P86/RES_summary!P$21</f>
        <v>7.6524806194409364E-2</v>
      </c>
      <c r="Q86" s="99">
        <f>RES_hhdet_in_tesh!Q86/RES_summary!Q$21</f>
        <v>3.6082833881398886E-2</v>
      </c>
      <c r="R86" s="99">
        <f>RES_hhdet_in_tesh!R86/RES_summary!R$21</f>
        <v>3.2937525841713083E-2</v>
      </c>
      <c r="S86" s="99">
        <f>RES_hhdet_in_tesh!S86/RES_summary!S$21</f>
        <v>2.7140467146441836E-2</v>
      </c>
      <c r="T86" s="99">
        <f>RES_hhdet_in_tesh!T86/RES_summary!T$21</f>
        <v>2.747062182015669E-2</v>
      </c>
      <c r="U86" s="99">
        <f>RES_hhdet_in_tesh!U86/RES_summary!U$21</f>
        <v>1.9033207581531736E-2</v>
      </c>
      <c r="V86" s="99">
        <f>RES_hhdet_in_tesh!V86/RES_summary!V$21</f>
        <v>2.1948914152107219E-2</v>
      </c>
      <c r="W86" s="99">
        <f>RES_hhdet_in_tesh!W86/RES_summary!W$21</f>
        <v>2.3406896985503866E-2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5.0745142060003721</v>
      </c>
      <c r="D87" s="123">
        <v>4.3969601724610481</v>
      </c>
      <c r="E87" s="123">
        <v>4.2870587937389493</v>
      </c>
      <c r="F87" s="123">
        <v>5.5886389720877361</v>
      </c>
      <c r="G87" s="123">
        <v>4.7367355372431481</v>
      </c>
      <c r="H87" s="123">
        <v>5.8215531987283509</v>
      </c>
      <c r="I87" s="123">
        <v>5.7346332112960692</v>
      </c>
      <c r="J87" s="123">
        <v>6.2191567271482109</v>
      </c>
      <c r="K87" s="123">
        <v>6.5767407943448886</v>
      </c>
      <c r="L87" s="123">
        <v>6.778036105674289</v>
      </c>
      <c r="M87" s="123">
        <v>7.2740741114322285</v>
      </c>
      <c r="N87" s="123">
        <v>5.9839021956956193</v>
      </c>
      <c r="O87" s="123">
        <v>4.8521810826771459</v>
      </c>
      <c r="P87" s="123">
        <v>5.3707274783605126</v>
      </c>
      <c r="Q87" s="123">
        <v>5.275371252815038</v>
      </c>
      <c r="R87" s="123">
        <v>5.4935751299639088</v>
      </c>
      <c r="S87" s="123">
        <v>5.4715660741888152</v>
      </c>
      <c r="T87" s="123">
        <v>6.0372019323084416</v>
      </c>
      <c r="U87" s="123">
        <v>5.9916396000420509</v>
      </c>
      <c r="V87" s="123">
        <v>6.7805340174250102</v>
      </c>
      <c r="W87" s="123">
        <v>10.303390197100754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4.8323250517479535</v>
      </c>
      <c r="D88" s="99">
        <v>4.8418443526808952</v>
      </c>
      <c r="E88" s="99">
        <v>4.9331003279885159</v>
      </c>
      <c r="F88" s="99">
        <v>5.1138793771997095</v>
      </c>
      <c r="G88" s="99">
        <v>4.6690494052275735</v>
      </c>
      <c r="H88" s="99">
        <v>5.1242995214559901</v>
      </c>
      <c r="I88" s="99">
        <v>5.8432491697728022</v>
      </c>
      <c r="J88" s="99">
        <v>6.0381592439788472</v>
      </c>
      <c r="K88" s="99">
        <v>6.4632703782419734</v>
      </c>
      <c r="L88" s="99">
        <v>7.0971101891937618</v>
      </c>
      <c r="M88" s="99">
        <v>7.3539099027994981</v>
      </c>
      <c r="N88" s="99">
        <v>5.977565398258645</v>
      </c>
      <c r="O88" s="99">
        <v>5.0488441212680684</v>
      </c>
      <c r="P88" s="99">
        <v>5.2931930254633697</v>
      </c>
      <c r="Q88" s="99">
        <v>5.3225034571576773</v>
      </c>
      <c r="R88" s="99">
        <v>5.4413465981952003</v>
      </c>
      <c r="S88" s="99">
        <v>5.4206415289070247</v>
      </c>
      <c r="T88" s="99">
        <v>5.9202008404892998</v>
      </c>
      <c r="U88" s="99">
        <v>6.0223197629254779</v>
      </c>
      <c r="V88" s="99">
        <v>6.773641790845951</v>
      </c>
      <c r="W88" s="99">
        <v>10.159136765363556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4.7928299804154859</v>
      </c>
      <c r="D92" s="102">
        <v>4.9873130107783785</v>
      </c>
      <c r="E92" s="102">
        <v>5.0530748298764383</v>
      </c>
      <c r="F92" s="102">
        <v>4.9064970117499085</v>
      </c>
      <c r="G92" s="102">
        <v>4.8442251761563879</v>
      </c>
      <c r="H92" s="102">
        <v>5.3880301322092778</v>
      </c>
      <c r="I92" s="102">
        <v>5.45097749082265</v>
      </c>
      <c r="J92" s="102">
        <v>5.5288061333780245</v>
      </c>
      <c r="K92" s="102">
        <v>6.0638407788766466</v>
      </c>
      <c r="L92" s="102">
        <v>7.2187311600646105</v>
      </c>
      <c r="M92" s="102">
        <v>7.6930788733049589</v>
      </c>
      <c r="N92" s="102">
        <v>6.2515326690292605</v>
      </c>
      <c r="O92" s="102">
        <v>5.0031101267194629</v>
      </c>
      <c r="P92" s="102">
        <v>5.2437977936051734</v>
      </c>
      <c r="Q92" s="102">
        <v>4.9407295322947506</v>
      </c>
      <c r="R92" s="102">
        <v>5.3829755962075572</v>
      </c>
      <c r="S92" s="102">
        <v>5.6314553650285291</v>
      </c>
      <c r="T92" s="102">
        <v>6.0911387284628793</v>
      </c>
      <c r="U92" s="102">
        <v>6.0066974415580097</v>
      </c>
      <c r="V92" s="102">
        <v>6.3812979646126884</v>
      </c>
      <c r="W92" s="102">
        <v>11.483384761937547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5.3068855416839495</v>
      </c>
      <c r="D96" s="102">
        <v>4.0708065729979772</v>
      </c>
      <c r="E96" s="102">
        <v>4.2126592866964101</v>
      </c>
      <c r="F96" s="102">
        <v>5.5989646464157765</v>
      </c>
      <c r="G96" s="102">
        <v>4.7409071188103038</v>
      </c>
      <c r="H96" s="102">
        <v>5.8985675801775654</v>
      </c>
      <c r="I96" s="102">
        <v>5.436662006803191</v>
      </c>
      <c r="J96" s="102">
        <v>6.4564568366157653</v>
      </c>
      <c r="K96" s="102">
        <v>7.0526198223855117</v>
      </c>
      <c r="L96" s="102">
        <v>6.2654894878889991</v>
      </c>
      <c r="M96" s="102">
        <v>7.0918796846265275</v>
      </c>
      <c r="N96" s="102">
        <v>5.9901037256124017</v>
      </c>
      <c r="O96" s="102">
        <v>4.567257598613617</v>
      </c>
      <c r="P96" s="102">
        <v>5.3935352807368746</v>
      </c>
      <c r="Q96" s="102">
        <v>5.2544286374225191</v>
      </c>
      <c r="R96" s="102">
        <v>5.5204108189002925</v>
      </c>
      <c r="S96" s="102">
        <v>5.5304603088489994</v>
      </c>
      <c r="T96" s="102">
        <v>6.1320549638232178</v>
      </c>
      <c r="U96" s="102">
        <v>5.9434764848695298</v>
      </c>
      <c r="V96" s="102">
        <v>6.8135399450120291</v>
      </c>
      <c r="W96" s="102">
        <v>10.479918041804428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7.4727112469275561</v>
      </c>
      <c r="D100" s="123">
        <v>6.9328109667837259</v>
      </c>
      <c r="E100" s="123">
        <v>6.7141502152902195</v>
      </c>
      <c r="F100" s="123">
        <v>6.9734314706829608</v>
      </c>
      <c r="G100" s="123">
        <v>5.4488593132569481</v>
      </c>
      <c r="H100" s="123">
        <v>6.4971797933726831</v>
      </c>
      <c r="I100" s="123">
        <v>7.8398664549149331</v>
      </c>
      <c r="J100" s="123">
        <v>7.8303684797450206</v>
      </c>
      <c r="K100" s="123">
        <v>7.1481682130353796</v>
      </c>
      <c r="L100" s="123">
        <v>7.4444623395221292</v>
      </c>
      <c r="M100" s="123">
        <v>7.9161811876391441</v>
      </c>
      <c r="N100" s="123">
        <v>6.2488796540758429</v>
      </c>
      <c r="O100" s="123">
        <v>4.7136323667254194</v>
      </c>
      <c r="P100" s="123">
        <v>4.6839562715303495</v>
      </c>
      <c r="Q100" s="123">
        <v>3.7814713624784617</v>
      </c>
      <c r="R100" s="123">
        <v>3.8145883899155204</v>
      </c>
      <c r="S100" s="123">
        <v>3.7080683434847828</v>
      </c>
      <c r="T100" s="123">
        <v>4.6669718019340323</v>
      </c>
      <c r="U100" s="123">
        <v>5.089000024822699</v>
      </c>
      <c r="V100" s="123">
        <v>5.3553313931090587</v>
      </c>
      <c r="W100" s="123">
        <v>5.9354457090575172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7.4787709521394818</v>
      </c>
      <c r="D101" s="99">
        <v>7.2627114647481328</v>
      </c>
      <c r="E101" s="99">
        <v>6.9582343179124519</v>
      </c>
      <c r="F101" s="99">
        <v>6.7362440630299254</v>
      </c>
      <c r="G101" s="99">
        <v>5.8879859469735596</v>
      </c>
      <c r="H101" s="99">
        <v>6.4763870973597015</v>
      </c>
      <c r="I101" s="99">
        <v>6.9925827524547719</v>
      </c>
      <c r="J101" s="99">
        <v>7.3460380369438569</v>
      </c>
      <c r="K101" s="99">
        <v>7.3579789573751935</v>
      </c>
      <c r="L101" s="99">
        <v>7.5121621787622939</v>
      </c>
      <c r="M101" s="99">
        <v>7.7370468017737872</v>
      </c>
      <c r="N101" s="99">
        <v>6.0491080334455329</v>
      </c>
      <c r="O101" s="99">
        <v>4.6164635881005651</v>
      </c>
      <c r="P101" s="99">
        <v>4.466414992447711</v>
      </c>
      <c r="Q101" s="99">
        <v>3.9749065431273016</v>
      </c>
      <c r="R101" s="99">
        <v>3.8711642624417193</v>
      </c>
      <c r="S101" s="99">
        <v>3.8449887001348833</v>
      </c>
      <c r="T101" s="99">
        <v>4.4904314800391765</v>
      </c>
      <c r="U101" s="99">
        <v>4.8763409280267949</v>
      </c>
      <c r="V101" s="99">
        <v>5.5240445704001839</v>
      </c>
      <c r="W101" s="99">
        <v>5.8197281387584257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7.4151668404256048</v>
      </c>
      <c r="D102" s="99">
        <v>7.5152973528874893</v>
      </c>
      <c r="E102" s="99">
        <v>7.1647219213745741</v>
      </c>
      <c r="F102" s="99">
        <v>6.4646895029158875</v>
      </c>
      <c r="G102" s="99">
        <v>6.0239887555445781</v>
      </c>
      <c r="H102" s="99">
        <v>6.7900381667062231</v>
      </c>
      <c r="I102" s="99">
        <v>6.406776925195083</v>
      </c>
      <c r="J102" s="99">
        <v>6.6931920743181665</v>
      </c>
      <c r="K102" s="99">
        <v>6.8809580303193902</v>
      </c>
      <c r="L102" s="99">
        <v>7.5945027439981256</v>
      </c>
      <c r="M102" s="99">
        <v>8.1046538201527341</v>
      </c>
      <c r="N102" s="99">
        <v>6.4537570506506716</v>
      </c>
      <c r="O102" s="99">
        <v>4.6420953753634651</v>
      </c>
      <c r="P102" s="99">
        <v>4.4914724345042014</v>
      </c>
      <c r="Q102" s="99">
        <v>3.6434189179691887</v>
      </c>
      <c r="R102" s="99">
        <v>3.9188639009785837</v>
      </c>
      <c r="S102" s="99">
        <v>4.2324287142331674</v>
      </c>
      <c r="T102" s="99">
        <v>4.46634190122737</v>
      </c>
      <c r="U102" s="99">
        <v>5.407508103368122</v>
      </c>
      <c r="V102" s="99">
        <v>5.8045208175186929</v>
      </c>
      <c r="W102" s="99">
        <v>5.3265577882300548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8.4543655586692683</v>
      </c>
      <c r="D103" s="110">
        <v>4.3323076888111647</v>
      </c>
      <c r="E103" s="110">
        <v>5.7436920501439541</v>
      </c>
      <c r="F103" s="110">
        <v>7.5061998854325402</v>
      </c>
      <c r="G103" s="110">
        <v>4.8292978629992618</v>
      </c>
      <c r="H103" s="110">
        <v>6.3974050743258761</v>
      </c>
      <c r="I103" s="110">
        <v>8.0509315166941313</v>
      </c>
      <c r="J103" s="110">
        <v>8.2697884292905357</v>
      </c>
      <c r="K103" s="110">
        <v>8.0270989285942864</v>
      </c>
      <c r="L103" s="110">
        <v>6.6228071688971468</v>
      </c>
      <c r="M103" s="110">
        <v>7.5815627782488137</v>
      </c>
      <c r="N103" s="110">
        <v>6.146127367189858</v>
      </c>
      <c r="O103" s="110">
        <v>4.8085452626527116</v>
      </c>
      <c r="P103" s="110">
        <v>4.9852354255815499</v>
      </c>
      <c r="Q103" s="110">
        <v>3.7299103785048948</v>
      </c>
      <c r="R103" s="110">
        <v>3.5310558243202186</v>
      </c>
      <c r="S103" s="110">
        <v>2.2625083678302835</v>
      </c>
      <c r="T103" s="110">
        <v>5.2420675327049402</v>
      </c>
      <c r="U103" s="110">
        <v>4.9520964817594164</v>
      </c>
      <c r="V103" s="110">
        <v>5.2158594082126397</v>
      </c>
      <c r="W103" s="110">
        <v>6.1269370102794181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99.538956420548175</v>
      </c>
      <c r="D124" s="118">
        <f t="shared" si="42"/>
        <v>103.81669920750514</v>
      </c>
      <c r="E124" s="118">
        <f t="shared" si="42"/>
        <v>102.40451432386629</v>
      </c>
      <c r="F124" s="118">
        <f t="shared" si="42"/>
        <v>100.98022999528766</v>
      </c>
      <c r="G124" s="118">
        <f t="shared" si="42"/>
        <v>97.334313571320678</v>
      </c>
      <c r="H124" s="118">
        <f t="shared" si="42"/>
        <v>108.20551746343266</v>
      </c>
      <c r="I124" s="118">
        <f t="shared" si="42"/>
        <v>106.39824844941265</v>
      </c>
      <c r="J124" s="118">
        <f t="shared" si="42"/>
        <v>104.77661775544148</v>
      </c>
      <c r="K124" s="118">
        <f t="shared" si="42"/>
        <v>108.61263225484431</v>
      </c>
      <c r="L124" s="118">
        <f t="shared" si="42"/>
        <v>113.9836573658728</v>
      </c>
      <c r="M124" s="118">
        <f t="shared" si="42"/>
        <v>107.26044953727617</v>
      </c>
      <c r="N124" s="118">
        <f t="shared" si="42"/>
        <v>101.58717394765901</v>
      </c>
      <c r="O124" s="118">
        <f t="shared" si="42"/>
        <v>90.222039938899172</v>
      </c>
      <c r="P124" s="118">
        <f t="shared" si="42"/>
        <v>85.643686986195462</v>
      </c>
      <c r="Q124" s="118">
        <f t="shared" si="42"/>
        <v>79.684158089794295</v>
      </c>
      <c r="R124" s="118">
        <f t="shared" ref="R124:V124" si="43">R125+R128+R130+R139</f>
        <v>83.02331772034249</v>
      </c>
      <c r="S124" s="118">
        <f t="shared" si="43"/>
        <v>82.807830883419101</v>
      </c>
      <c r="T124" s="118">
        <f t="shared" si="43"/>
        <v>85.886187707077127</v>
      </c>
      <c r="U124" s="118">
        <f t="shared" si="43"/>
        <v>81.394228670606537</v>
      </c>
      <c r="V124" s="118">
        <f t="shared" si="43"/>
        <v>78.717099943505389</v>
      </c>
      <c r="W124" s="118">
        <f t="shared" ref="W124" si="44">W125+W128+W130+W139</f>
        <v>89.074459101739222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87.126718743772727</v>
      </c>
      <c r="D125" s="123">
        <f t="shared" si="45"/>
        <v>92.139815099195147</v>
      </c>
      <c r="E125" s="123">
        <f t="shared" si="45"/>
        <v>90.904247964913978</v>
      </c>
      <c r="F125" s="123">
        <f t="shared" si="45"/>
        <v>88.706467152709493</v>
      </c>
      <c r="G125" s="123">
        <f t="shared" si="45"/>
        <v>87.27048587423333</v>
      </c>
      <c r="H125" s="123">
        <f t="shared" si="45"/>
        <v>95.958898538900101</v>
      </c>
      <c r="I125" s="123">
        <f t="shared" si="45"/>
        <v>92.729176850073358</v>
      </c>
      <c r="J125" s="123">
        <f t="shared" si="45"/>
        <v>90.720356494056219</v>
      </c>
      <c r="K125" s="123">
        <f t="shared" si="45"/>
        <v>94.883972952982447</v>
      </c>
      <c r="L125" s="123">
        <f t="shared" si="45"/>
        <v>99.428536817942017</v>
      </c>
      <c r="M125" s="123">
        <f t="shared" si="45"/>
        <v>92.027967609527664</v>
      </c>
      <c r="N125" s="123">
        <f t="shared" si="45"/>
        <v>89.12676802481549</v>
      </c>
      <c r="O125" s="123">
        <f t="shared" si="45"/>
        <v>80.58934661705014</v>
      </c>
      <c r="P125" s="123">
        <f t="shared" si="45"/>
        <v>75.479243300822603</v>
      </c>
      <c r="Q125" s="123">
        <f t="shared" si="45"/>
        <v>70.806693515056836</v>
      </c>
      <c r="R125" s="123">
        <f t="shared" ref="R125:V125" si="46">SUM(R126:R127)</f>
        <v>73.652338669750122</v>
      </c>
      <c r="S125" s="123">
        <f t="shared" si="46"/>
        <v>73.554613074228712</v>
      </c>
      <c r="T125" s="123">
        <f t="shared" si="46"/>
        <v>75.098068684639642</v>
      </c>
      <c r="U125" s="123">
        <f t="shared" si="46"/>
        <v>70.187641745137014</v>
      </c>
      <c r="V125" s="123">
        <f t="shared" si="46"/>
        <v>66.751213186954246</v>
      </c>
      <c r="W125" s="123">
        <f t="shared" ref="W125" si="47">SUM(W126:W127)</f>
        <v>72.70177977511355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86.734048531517772</v>
      </c>
      <c r="D126" s="99">
        <v>91.733156756613042</v>
      </c>
      <c r="E126" s="99">
        <v>90.511065399721872</v>
      </c>
      <c r="F126" s="99">
        <v>88.328859089403437</v>
      </c>
      <c r="G126" s="99">
        <v>86.904854176879866</v>
      </c>
      <c r="H126" s="99">
        <v>95.561060348369324</v>
      </c>
      <c r="I126" s="99">
        <v>92.352266995046719</v>
      </c>
      <c r="J126" s="99">
        <v>90.355497760244845</v>
      </c>
      <c r="K126" s="99">
        <v>94.507580595352209</v>
      </c>
      <c r="L126" s="99">
        <v>99.041860915152782</v>
      </c>
      <c r="M126" s="99">
        <v>91.673471154352498</v>
      </c>
      <c r="N126" s="99">
        <v>88.786612600948956</v>
      </c>
      <c r="O126" s="99">
        <v>80.284346776763783</v>
      </c>
      <c r="P126" s="99">
        <v>75.198128829244197</v>
      </c>
      <c r="Q126" s="99">
        <v>70.547472103542091</v>
      </c>
      <c r="R126" s="99">
        <v>73.387270305699516</v>
      </c>
      <c r="S126" s="99">
        <v>73.293380089279054</v>
      </c>
      <c r="T126" s="99">
        <v>74.831849203158967</v>
      </c>
      <c r="U126" s="99">
        <v>69.939413056797079</v>
      </c>
      <c r="V126" s="99">
        <v>66.518401422385637</v>
      </c>
      <c r="W126" s="99">
        <v>72.45122332113516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0.39267021225494864</v>
      </c>
      <c r="D127" s="99">
        <v>0.40665834258211031</v>
      </c>
      <c r="E127" s="99">
        <v>0.39318256519210315</v>
      </c>
      <c r="F127" s="99">
        <v>0.37760806330605379</v>
      </c>
      <c r="G127" s="99">
        <v>0.36563169735347106</v>
      </c>
      <c r="H127" s="99">
        <v>0.3978381905307744</v>
      </c>
      <c r="I127" s="99">
        <v>0.37690985502663948</v>
      </c>
      <c r="J127" s="99">
        <v>0.36485873381137912</v>
      </c>
      <c r="K127" s="99">
        <v>0.37639235763024309</v>
      </c>
      <c r="L127" s="99">
        <v>0.38667590278924241</v>
      </c>
      <c r="M127" s="99">
        <v>0.3544964551751717</v>
      </c>
      <c r="N127" s="99">
        <v>0.34015542386653957</v>
      </c>
      <c r="O127" s="99">
        <v>0.30499984028636151</v>
      </c>
      <c r="P127" s="99">
        <v>0.28111447157840169</v>
      </c>
      <c r="Q127" s="99">
        <v>0.25922141151475081</v>
      </c>
      <c r="R127" s="99">
        <v>0.26506836405061179</v>
      </c>
      <c r="S127" s="99">
        <v>0.26123298494965741</v>
      </c>
      <c r="T127" s="99">
        <v>0.26621948148066843</v>
      </c>
      <c r="U127" s="99">
        <v>0.24822868833994108</v>
      </c>
      <c r="V127" s="99">
        <v>0.23281176456860581</v>
      </c>
      <c r="W127" s="99">
        <v>0.25055645397839177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4.3272578659439093E-4</v>
      </c>
      <c r="E128" s="123">
        <f t="shared" si="48"/>
        <v>6.5966186276245281E-3</v>
      </c>
      <c r="F128" s="123">
        <f t="shared" si="48"/>
        <v>1.1640507730234282E-2</v>
      </c>
      <c r="G128" s="123">
        <f t="shared" si="48"/>
        <v>2.0150495456291828E-2</v>
      </c>
      <c r="H128" s="123">
        <f t="shared" si="48"/>
        <v>4.9816200048291875E-2</v>
      </c>
      <c r="I128" s="123">
        <f t="shared" si="48"/>
        <v>5.295164665563093E-2</v>
      </c>
      <c r="J128" s="123">
        <f t="shared" si="48"/>
        <v>5.0312348219475327E-2</v>
      </c>
      <c r="K128" s="123">
        <f t="shared" si="48"/>
        <v>8.5114274026189665E-2</v>
      </c>
      <c r="L128" s="123">
        <f t="shared" si="48"/>
        <v>0.180308746450732</v>
      </c>
      <c r="M128" s="123">
        <f t="shared" si="48"/>
        <v>5.8579274977134728E-2</v>
      </c>
      <c r="N128" s="123">
        <f t="shared" si="48"/>
        <v>0.12659068472842092</v>
      </c>
      <c r="O128" s="123">
        <f t="shared" si="48"/>
        <v>3.4338466845621571E-2</v>
      </c>
      <c r="P128" s="123">
        <f t="shared" si="48"/>
        <v>7.6624053738951245E-2</v>
      </c>
      <c r="Q128" s="123">
        <f t="shared" si="48"/>
        <v>3.6107931240024052E-2</v>
      </c>
      <c r="R128" s="123">
        <f t="shared" si="48"/>
        <v>3.3153882782860258E-2</v>
      </c>
      <c r="S128" s="123">
        <f t="shared" si="48"/>
        <v>2.6840848373896022E-2</v>
      </c>
      <c r="T128" s="123">
        <f t="shared" si="48"/>
        <v>2.6973825651757381E-2</v>
      </c>
      <c r="U128" s="123">
        <f t="shared" si="48"/>
        <v>1.904744811351998E-2</v>
      </c>
      <c r="V128" s="123">
        <f t="shared" si="48"/>
        <v>2.163259964912553E-2</v>
      </c>
      <c r="W128" s="123">
        <f t="shared" si="48"/>
        <v>2.3309487640111801E-2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4.3272578659439093E-4</v>
      </c>
      <c r="E129" s="99">
        <f>RES_hhdet_in_tesh!E129/RES_summary!E$21</f>
        <v>6.5966186276245281E-3</v>
      </c>
      <c r="F129" s="99">
        <f>RES_hhdet_in_tesh!F129/RES_summary!F$21</f>
        <v>1.1640507730234282E-2</v>
      </c>
      <c r="G129" s="99">
        <f>RES_hhdet_in_tesh!G129/RES_summary!G$21</f>
        <v>2.0150495456291828E-2</v>
      </c>
      <c r="H129" s="99">
        <f>RES_hhdet_in_tesh!H129/RES_summary!H$21</f>
        <v>4.9816200048291875E-2</v>
      </c>
      <c r="I129" s="99">
        <f>RES_hhdet_in_tesh!I129/RES_summary!I$21</f>
        <v>5.295164665563093E-2</v>
      </c>
      <c r="J129" s="99">
        <f>RES_hhdet_in_tesh!J129/RES_summary!J$21</f>
        <v>5.0312348219475327E-2</v>
      </c>
      <c r="K129" s="99">
        <f>RES_hhdet_in_tesh!K129/RES_summary!K$21</f>
        <v>8.5114274026189665E-2</v>
      </c>
      <c r="L129" s="99">
        <f>RES_hhdet_in_tesh!L129/RES_summary!L$21</f>
        <v>0.180308746450732</v>
      </c>
      <c r="M129" s="99">
        <f>RES_hhdet_in_tesh!M129/RES_summary!M$21</f>
        <v>5.8579274977134728E-2</v>
      </c>
      <c r="N129" s="99">
        <f>RES_hhdet_in_tesh!N129/RES_summary!N$21</f>
        <v>0.12659068472842092</v>
      </c>
      <c r="O129" s="99">
        <f>RES_hhdet_in_tesh!O129/RES_summary!O$21</f>
        <v>3.4338466845621571E-2</v>
      </c>
      <c r="P129" s="99">
        <f>RES_hhdet_in_tesh!P129/RES_summary!P$21</f>
        <v>7.6624053738951245E-2</v>
      </c>
      <c r="Q129" s="99">
        <f>RES_hhdet_in_tesh!Q129/RES_summary!Q$21</f>
        <v>3.6107931240024052E-2</v>
      </c>
      <c r="R129" s="99">
        <f>RES_hhdet_in_tesh!R129/RES_summary!R$21</f>
        <v>3.3153882782860258E-2</v>
      </c>
      <c r="S129" s="99">
        <f>RES_hhdet_in_tesh!S129/RES_summary!S$21</f>
        <v>2.6840848373896022E-2</v>
      </c>
      <c r="T129" s="99">
        <f>RES_hhdet_in_tesh!T129/RES_summary!T$21</f>
        <v>2.6973825651757381E-2</v>
      </c>
      <c r="U129" s="99">
        <f>RES_hhdet_in_tesh!U129/RES_summary!U$21</f>
        <v>1.904744811351998E-2</v>
      </c>
      <c r="V129" s="99">
        <f>RES_hhdet_in_tesh!V129/RES_summary!V$21</f>
        <v>2.163259964912553E-2</v>
      </c>
      <c r="W129" s="99">
        <f>RES_hhdet_in_tesh!W129/RES_summary!W$21</f>
        <v>2.3309487640111801E-2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4.9398667698537064</v>
      </c>
      <c r="D130" s="123">
        <v>4.7670172120877234</v>
      </c>
      <c r="E130" s="123">
        <v>4.8000536062011632</v>
      </c>
      <c r="F130" s="123">
        <v>5.2675707600479962</v>
      </c>
      <c r="G130" s="123">
        <v>4.6357254800810503</v>
      </c>
      <c r="H130" s="123">
        <v>5.6976765794960427</v>
      </c>
      <c r="I130" s="123">
        <v>5.72017722245557</v>
      </c>
      <c r="J130" s="123">
        <v>6.0793762506773632</v>
      </c>
      <c r="K130" s="123">
        <v>6.5578084083747799</v>
      </c>
      <c r="L130" s="123">
        <v>6.9466915425219513</v>
      </c>
      <c r="M130" s="123">
        <v>7.216687679838012</v>
      </c>
      <c r="N130" s="123">
        <v>6.0443344807511785</v>
      </c>
      <c r="O130" s="123">
        <v>4.8570455825691861</v>
      </c>
      <c r="P130" s="123">
        <v>5.3163207031771513</v>
      </c>
      <c r="Q130" s="123">
        <v>5.1777388985844013</v>
      </c>
      <c r="R130" s="123">
        <v>5.5427571092800578</v>
      </c>
      <c r="S130" s="123">
        <v>5.5560490997964154</v>
      </c>
      <c r="T130" s="123">
        <v>6.0796161288603532</v>
      </c>
      <c r="U130" s="123">
        <v>6.0630466789370496</v>
      </c>
      <c r="V130" s="123">
        <v>6.6418744591347885</v>
      </c>
      <c r="W130" s="123">
        <v>10.350796029617543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4.9209492515902031</v>
      </c>
      <c r="D131" s="99">
        <v>4.7862736797215151</v>
      </c>
      <c r="E131" s="99">
        <v>4.8132077001575713</v>
      </c>
      <c r="F131" s="99">
        <v>5.2556140560968032</v>
      </c>
      <c r="G131" s="99">
        <v>4.6285143758804486</v>
      </c>
      <c r="H131" s="99">
        <v>5.5864096963087082</v>
      </c>
      <c r="I131" s="99">
        <v>5.8023510404425371</v>
      </c>
      <c r="J131" s="99">
        <v>6.0793762506773632</v>
      </c>
      <c r="K131" s="99">
        <v>6.5578084083747799</v>
      </c>
      <c r="L131" s="99">
        <v>6.9466915425219513</v>
      </c>
      <c r="M131" s="99">
        <v>7.2414090710306631</v>
      </c>
      <c r="N131" s="99">
        <v>6.0452616353897133</v>
      </c>
      <c r="O131" s="99">
        <v>4.8570455825691861</v>
      </c>
      <c r="P131" s="99">
        <v>5.314374905199986</v>
      </c>
      <c r="Q131" s="99">
        <v>5.1718768391620049</v>
      </c>
      <c r="R131" s="99">
        <v>5.5432256873938597</v>
      </c>
      <c r="S131" s="99">
        <v>5.5569592123991809</v>
      </c>
      <c r="T131" s="99">
        <v>6.0731891081807463</v>
      </c>
      <c r="U131" s="99">
        <v>6.0754046077397419</v>
      </c>
      <c r="V131" s="99">
        <v>6.6069738727498279</v>
      </c>
      <c r="W131" s="99">
        <v>10.350796029617543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5.3068855416839504</v>
      </c>
      <c r="D135" s="102">
        <v>4.0708065729979763</v>
      </c>
      <c r="E135" s="102">
        <v>4.2126592866964101</v>
      </c>
      <c r="F135" s="102">
        <v>5.5989646464157765</v>
      </c>
      <c r="G135" s="102">
        <v>4.7409071188103047</v>
      </c>
      <c r="H135" s="102">
        <v>5.8985675801775681</v>
      </c>
      <c r="I135" s="102">
        <v>5.4366620068031892</v>
      </c>
      <c r="J135" s="102">
        <v>0</v>
      </c>
      <c r="K135" s="102">
        <v>0</v>
      </c>
      <c r="L135" s="102">
        <v>0</v>
      </c>
      <c r="M135" s="102">
        <v>7.0918796846265275</v>
      </c>
      <c r="N135" s="102">
        <v>5.9901037256124008</v>
      </c>
      <c r="O135" s="102">
        <v>0</v>
      </c>
      <c r="P135" s="102">
        <v>5.3935352807368737</v>
      </c>
      <c r="Q135" s="102">
        <v>5.25442863742252</v>
      </c>
      <c r="R135" s="102">
        <v>5.5204108189002925</v>
      </c>
      <c r="S135" s="102">
        <v>5.530460308849003</v>
      </c>
      <c r="T135" s="102">
        <v>6.1320549638232178</v>
      </c>
      <c r="U135" s="102">
        <v>5.9434764848695298</v>
      </c>
      <c r="V135" s="102">
        <v>6.8135399450120291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7.472370906921741</v>
      </c>
      <c r="D139" s="123">
        <v>6.9094341704356701</v>
      </c>
      <c r="E139" s="123">
        <v>6.6936161341235367</v>
      </c>
      <c r="F139" s="123">
        <v>6.9945515747999298</v>
      </c>
      <c r="G139" s="123">
        <v>5.4079517215500044</v>
      </c>
      <c r="H139" s="123">
        <v>6.499126144988205</v>
      </c>
      <c r="I139" s="123">
        <v>7.895942730228084</v>
      </c>
      <c r="J139" s="123">
        <v>7.9265726624884252</v>
      </c>
      <c r="K139" s="123">
        <v>7.0857366194608904</v>
      </c>
      <c r="L139" s="123">
        <v>7.428120258958101</v>
      </c>
      <c r="M139" s="123">
        <v>7.9572149729333645</v>
      </c>
      <c r="N139" s="123">
        <v>6.289480757363914</v>
      </c>
      <c r="O139" s="123">
        <v>4.7413092724342221</v>
      </c>
      <c r="P139" s="123">
        <v>4.7714989284567553</v>
      </c>
      <c r="Q139" s="123">
        <v>3.6636177449130387</v>
      </c>
      <c r="R139" s="123">
        <v>3.7950680585294561</v>
      </c>
      <c r="S139" s="123">
        <v>3.6703278610200782</v>
      </c>
      <c r="T139" s="123">
        <v>4.6815290679253847</v>
      </c>
      <c r="U139" s="123">
        <v>5.1244927984189363</v>
      </c>
      <c r="V139" s="123">
        <v>5.3023796977672371</v>
      </c>
      <c r="W139" s="123">
        <v>5.998573809368029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7.4151668404256057</v>
      </c>
      <c r="D140" s="99">
        <v>7.5152973528874893</v>
      </c>
      <c r="E140" s="99">
        <v>7.1647219213745759</v>
      </c>
      <c r="F140" s="99">
        <v>6.4646895029158875</v>
      </c>
      <c r="G140" s="99">
        <v>6.0239887555445772</v>
      </c>
      <c r="H140" s="99">
        <v>6.7900381667062231</v>
      </c>
      <c r="I140" s="99">
        <v>6.4067769251950821</v>
      </c>
      <c r="J140" s="99">
        <v>6.6931920743181657</v>
      </c>
      <c r="K140" s="99">
        <v>6.880958030319392</v>
      </c>
      <c r="L140" s="99">
        <v>7.5945027439981247</v>
      </c>
      <c r="M140" s="99">
        <v>8.1046538201527358</v>
      </c>
      <c r="N140" s="99">
        <v>6.4537570506506725</v>
      </c>
      <c r="O140" s="99">
        <v>4.6420953753634642</v>
      </c>
      <c r="P140" s="99">
        <v>4.4914724345042023</v>
      </c>
      <c r="Q140" s="99">
        <v>3.6434189179691887</v>
      </c>
      <c r="R140" s="99">
        <v>3.9188639009785824</v>
      </c>
      <c r="S140" s="99">
        <v>4.2324287142331674</v>
      </c>
      <c r="T140" s="99">
        <v>4.46634190122737</v>
      </c>
      <c r="U140" s="99">
        <v>5.4075081033681238</v>
      </c>
      <c r="V140" s="99">
        <v>5.8045208175186902</v>
      </c>
      <c r="W140" s="99">
        <v>5.3265577882300557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8.4543655586692683</v>
      </c>
      <c r="D141" s="110">
        <v>4.3323076888111647</v>
      </c>
      <c r="E141" s="110">
        <v>5.743692050143955</v>
      </c>
      <c r="F141" s="110">
        <v>7.5061998854325402</v>
      </c>
      <c r="G141" s="110">
        <v>4.8292978629992636</v>
      </c>
      <c r="H141" s="110">
        <v>6.3974050743258752</v>
      </c>
      <c r="I141" s="110">
        <v>8.0509315166941313</v>
      </c>
      <c r="J141" s="110">
        <v>8.2697884292905357</v>
      </c>
      <c r="K141" s="110">
        <v>8.0270989285942864</v>
      </c>
      <c r="L141" s="110">
        <v>6.6228071688971486</v>
      </c>
      <c r="M141" s="110">
        <v>7.5815627782488129</v>
      </c>
      <c r="N141" s="110">
        <v>6.146127367189858</v>
      </c>
      <c r="O141" s="110">
        <v>4.8085452626527116</v>
      </c>
      <c r="P141" s="110">
        <v>4.9852354255815499</v>
      </c>
      <c r="Q141" s="110">
        <v>3.7299103785048948</v>
      </c>
      <c r="R141" s="110">
        <v>3.5310558243202186</v>
      </c>
      <c r="S141" s="110">
        <v>2.2625083678302835</v>
      </c>
      <c r="T141" s="110">
        <v>5.2420675327049411</v>
      </c>
      <c r="U141" s="110">
        <v>4.9520964817594173</v>
      </c>
      <c r="V141" s="110">
        <v>5.2158594082126397</v>
      </c>
      <c r="W141" s="110">
        <v>6.1269370102794163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83.638363454466429</v>
      </c>
      <c r="P143" s="118">
        <f t="shared" si="49"/>
        <v>71.913738841344127</v>
      </c>
      <c r="Q143" s="118">
        <f t="shared" si="49"/>
        <v>66.374799271117155</v>
      </c>
      <c r="R143" s="118">
        <f t="shared" ref="R143:V143" si="50">R144+R146+R148+R157</f>
        <v>70.546501460409502</v>
      </c>
      <c r="S143" s="118">
        <f t="shared" si="50"/>
        <v>84.512801206722074</v>
      </c>
      <c r="T143" s="118">
        <f t="shared" si="50"/>
        <v>91.856453178626722</v>
      </c>
      <c r="U143" s="118">
        <f t="shared" si="50"/>
        <v>74.672162582934504</v>
      </c>
      <c r="V143" s="118">
        <f t="shared" si="50"/>
        <v>71.347188729980644</v>
      </c>
      <c r="W143" s="118">
        <f t="shared" ref="W143" si="51">W144+W146+W148+W157</f>
        <v>106.9524477937577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74.182064445101361</v>
      </c>
      <c r="P144" s="123">
        <f t="shared" si="52"/>
        <v>61.493755413075384</v>
      </c>
      <c r="Q144" s="123">
        <f t="shared" si="52"/>
        <v>57.239738712830835</v>
      </c>
      <c r="R144" s="123">
        <f t="shared" si="52"/>
        <v>61.042269925590382</v>
      </c>
      <c r="S144" s="123">
        <f t="shared" si="52"/>
        <v>75.124874980637699</v>
      </c>
      <c r="T144" s="123">
        <f t="shared" si="52"/>
        <v>80.787567365929874</v>
      </c>
      <c r="U144" s="123">
        <f t="shared" si="52"/>
        <v>63.412863760200025</v>
      </c>
      <c r="V144" s="123">
        <f t="shared" si="52"/>
        <v>59.03272308296858</v>
      </c>
      <c r="W144" s="123">
        <f t="shared" si="52"/>
        <v>90.232192155317378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74.182064445101361</v>
      </c>
      <c r="P145" s="99">
        <v>61.493755413075384</v>
      </c>
      <c r="Q145" s="99">
        <v>57.239738712830835</v>
      </c>
      <c r="R145" s="99">
        <v>61.042269925590382</v>
      </c>
      <c r="S145" s="99">
        <v>75.124874980637699</v>
      </c>
      <c r="T145" s="99">
        <v>80.787567365929874</v>
      </c>
      <c r="U145" s="99">
        <v>63.412863760200025</v>
      </c>
      <c r="V145" s="99">
        <v>59.03272308296858</v>
      </c>
      <c r="W145" s="99">
        <v>90.232192155317378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0.14598540406377181</v>
      </c>
      <c r="P146" s="123">
        <f t="shared" si="53"/>
        <v>0.25532399563585689</v>
      </c>
      <c r="Q146" s="123">
        <f t="shared" si="53"/>
        <v>0.21894999568327708</v>
      </c>
      <c r="R146" s="123">
        <f t="shared" si="53"/>
        <v>0.19050062828292227</v>
      </c>
      <c r="S146" s="123">
        <f t="shared" si="53"/>
        <v>0.18553980979712673</v>
      </c>
      <c r="T146" s="123">
        <f t="shared" si="53"/>
        <v>0.2558081935639841</v>
      </c>
      <c r="U146" s="123">
        <f t="shared" si="53"/>
        <v>0.19047655072265168</v>
      </c>
      <c r="V146" s="123">
        <f t="shared" si="53"/>
        <v>0.20461943172229585</v>
      </c>
      <c r="W146" s="123">
        <f t="shared" si="53"/>
        <v>0.23218563183518581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0.14598540406377181</v>
      </c>
      <c r="P147" s="99">
        <f>RES_hhdet_in_tesh!P147/RES_summary!P$21</f>
        <v>0.25532399563585689</v>
      </c>
      <c r="Q147" s="99">
        <f>RES_hhdet_in_tesh!Q147/RES_summary!Q$21</f>
        <v>0.21894999568327708</v>
      </c>
      <c r="R147" s="99">
        <f>RES_hhdet_in_tesh!R147/RES_summary!R$21</f>
        <v>0.19050062828292227</v>
      </c>
      <c r="S147" s="99">
        <f>RES_hhdet_in_tesh!S147/RES_summary!S$21</f>
        <v>0.18553980979712673</v>
      </c>
      <c r="T147" s="99">
        <f>RES_hhdet_in_tesh!T147/RES_summary!T$21</f>
        <v>0.2558081935639841</v>
      </c>
      <c r="U147" s="99">
        <f>RES_hhdet_in_tesh!U147/RES_summary!U$21</f>
        <v>0.19047655072265168</v>
      </c>
      <c r="V147" s="99">
        <f>RES_hhdet_in_tesh!V147/RES_summary!V$21</f>
        <v>0.20461943172229585</v>
      </c>
      <c r="W147" s="99">
        <f>RES_hhdet_in_tesh!W147/RES_summary!W$21</f>
        <v>0.23218563183518581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4.5690221837476477</v>
      </c>
      <c r="P148" s="123">
        <v>5.3930817271194256</v>
      </c>
      <c r="Q148" s="123">
        <v>5.2524987751947272</v>
      </c>
      <c r="R148" s="123">
        <v>5.51864155322074</v>
      </c>
      <c r="S148" s="123">
        <v>5.5322895560400083</v>
      </c>
      <c r="T148" s="123">
        <v>6.1315095372786512</v>
      </c>
      <c r="U148" s="123">
        <v>5.9442904886037162</v>
      </c>
      <c r="V148" s="123">
        <v>6.8074013898024619</v>
      </c>
      <c r="W148" s="123">
        <v>10.489482516508842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5.0031101267194646</v>
      </c>
      <c r="P149" s="99">
        <v>5.2437977936051734</v>
      </c>
      <c r="Q149" s="99">
        <v>4.9407295322947506</v>
      </c>
      <c r="R149" s="99">
        <v>5.3829755962075581</v>
      </c>
      <c r="S149" s="99">
        <v>5.6314553650285282</v>
      </c>
      <c r="T149" s="99">
        <v>6.0911387284628793</v>
      </c>
      <c r="U149" s="99">
        <v>6.0066974415580106</v>
      </c>
      <c r="V149" s="99">
        <v>6.3812979646126893</v>
      </c>
      <c r="W149" s="99">
        <v>11.483384761937543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4.5672575986136152</v>
      </c>
      <c r="P153" s="102">
        <v>5.3935352807368737</v>
      </c>
      <c r="Q153" s="102">
        <v>5.25442863742252</v>
      </c>
      <c r="R153" s="102">
        <v>5.5204108189002916</v>
      </c>
      <c r="S153" s="102">
        <v>5.5304603088490021</v>
      </c>
      <c r="T153" s="102">
        <v>6.1320549638232178</v>
      </c>
      <c r="U153" s="102">
        <v>5.9434764848695298</v>
      </c>
      <c r="V153" s="102">
        <v>6.8135399450120282</v>
      </c>
      <c r="W153" s="102">
        <v>10.47991804180443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4.7412914215536555</v>
      </c>
      <c r="P157" s="123">
        <v>4.7715777055134643</v>
      </c>
      <c r="Q157" s="123">
        <v>3.6636117874083158</v>
      </c>
      <c r="R157" s="123">
        <v>3.7950893533154564</v>
      </c>
      <c r="S157" s="123">
        <v>3.670096860247241</v>
      </c>
      <c r="T157" s="123">
        <v>4.6815680818542225</v>
      </c>
      <c r="U157" s="123">
        <v>5.1245317834081119</v>
      </c>
      <c r="V157" s="123">
        <v>5.302444825487318</v>
      </c>
      <c r="W157" s="123">
        <v>5.9985874900962974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4.6420953753634642</v>
      </c>
      <c r="P158" s="99">
        <v>4.4914724345042032</v>
      </c>
      <c r="Q158" s="99">
        <v>3.6434189179691887</v>
      </c>
      <c r="R158" s="99">
        <v>3.9188639009785824</v>
      </c>
      <c r="S158" s="99">
        <v>4.2324287142331674</v>
      </c>
      <c r="T158" s="99">
        <v>4.46634190122737</v>
      </c>
      <c r="U158" s="99">
        <v>5.407508103368122</v>
      </c>
      <c r="V158" s="99">
        <v>5.804520817518692</v>
      </c>
      <c r="W158" s="99">
        <v>5.3265577882300565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4.8085452626527116</v>
      </c>
      <c r="P159" s="110">
        <v>4.9852354255815507</v>
      </c>
      <c r="Q159" s="110">
        <v>3.7299103785048939</v>
      </c>
      <c r="R159" s="110">
        <v>3.5310558243202173</v>
      </c>
      <c r="S159" s="110">
        <v>2.2625083678302835</v>
      </c>
      <c r="T159" s="110">
        <v>5.2420675327049402</v>
      </c>
      <c r="U159" s="110">
        <v>4.9520964817594182</v>
      </c>
      <c r="V159" s="110">
        <v>5.2158594082126397</v>
      </c>
      <c r="W159" s="110">
        <v>6.1269370102794163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99.653126309082495</v>
      </c>
      <c r="D161" s="118">
        <f t="shared" si="54"/>
        <v>100.11148425175054</v>
      </c>
      <c r="E161" s="118">
        <f t="shared" si="54"/>
        <v>93.295535546555399</v>
      </c>
      <c r="F161" s="118">
        <f t="shared" si="54"/>
        <v>78.865107115430661</v>
      </c>
      <c r="G161" s="118">
        <f t="shared" si="54"/>
        <v>82.631261102997044</v>
      </c>
      <c r="H161" s="118">
        <f t="shared" si="54"/>
        <v>102.22898746361939</v>
      </c>
      <c r="I161" s="118">
        <f t="shared" si="54"/>
        <v>103.85860535320471</v>
      </c>
      <c r="J161" s="118">
        <f t="shared" si="54"/>
        <v>112.44375598696057</v>
      </c>
      <c r="K161" s="118">
        <f t="shared" si="54"/>
        <v>109.99952601654525</v>
      </c>
      <c r="L161" s="118">
        <f t="shared" si="54"/>
        <v>104.7424615734849</v>
      </c>
      <c r="M161" s="118">
        <f t="shared" si="54"/>
        <v>106.67346326591966</v>
      </c>
      <c r="N161" s="118">
        <f t="shared" si="54"/>
        <v>108.78321551265884</v>
      </c>
      <c r="O161" s="118">
        <f t="shared" si="54"/>
        <v>69.042613455831997</v>
      </c>
      <c r="P161" s="118">
        <f t="shared" si="54"/>
        <v>81.213780689970378</v>
      </c>
      <c r="Q161" s="118">
        <f t="shared" si="54"/>
        <v>96.848700292080238</v>
      </c>
      <c r="R161" s="118">
        <f t="shared" ref="R161:V161" si="55">R162+R164+R166+R175</f>
        <v>105.58748920915535</v>
      </c>
      <c r="S161" s="118">
        <f t="shared" si="55"/>
        <v>111.0498724519155</v>
      </c>
      <c r="T161" s="118">
        <f t="shared" si="55"/>
        <v>79.087348663067061</v>
      </c>
      <c r="U161" s="118">
        <f t="shared" si="55"/>
        <v>73.554517412966163</v>
      </c>
      <c r="V161" s="118">
        <f t="shared" si="55"/>
        <v>96.907627260646038</v>
      </c>
      <c r="W161" s="118">
        <f t="shared" ref="W161" si="56">W162+W164+W166+W175</f>
        <v>60.38967513691334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86.885650339316541</v>
      </c>
      <c r="D162" s="123">
        <f t="shared" si="57"/>
        <v>89.084808988839768</v>
      </c>
      <c r="E162" s="123">
        <f t="shared" si="57"/>
        <v>82.376009999478683</v>
      </c>
      <c r="F162" s="123">
        <f t="shared" si="57"/>
        <v>66.266204849635159</v>
      </c>
      <c r="G162" s="123">
        <f t="shared" si="57"/>
        <v>72.460441630013165</v>
      </c>
      <c r="H162" s="123">
        <f t="shared" si="57"/>
        <v>89.785658657599726</v>
      </c>
      <c r="I162" s="123">
        <f t="shared" si="57"/>
        <v>90.473828421550408</v>
      </c>
      <c r="J162" s="123">
        <f t="shared" si="57"/>
        <v>97.997451766754622</v>
      </c>
      <c r="K162" s="123">
        <f t="shared" si="57"/>
        <v>95.806625716762767</v>
      </c>
      <c r="L162" s="123">
        <f t="shared" si="57"/>
        <v>90.765627326507158</v>
      </c>
      <c r="M162" s="123">
        <f t="shared" si="57"/>
        <v>91.490471673525718</v>
      </c>
      <c r="N162" s="123">
        <f t="shared" si="57"/>
        <v>96.300215247796089</v>
      </c>
      <c r="O162" s="123">
        <f t="shared" si="57"/>
        <v>59.58515834901759</v>
      </c>
      <c r="P162" s="123">
        <f t="shared" si="57"/>
        <v>70.799364519243838</v>
      </c>
      <c r="Q162" s="123">
        <f t="shared" si="57"/>
        <v>87.751522811183492</v>
      </c>
      <c r="R162" s="123">
        <f t="shared" si="57"/>
        <v>96.101902272384848</v>
      </c>
      <c r="S162" s="123">
        <f t="shared" si="57"/>
        <v>101.7055655909283</v>
      </c>
      <c r="T162" s="123">
        <f t="shared" si="57"/>
        <v>68.149993888843269</v>
      </c>
      <c r="U162" s="123">
        <f t="shared" si="57"/>
        <v>62.391904805855816</v>
      </c>
      <c r="V162" s="123">
        <f t="shared" si="57"/>
        <v>84.687151749417026</v>
      </c>
      <c r="W162" s="123">
        <f t="shared" si="57"/>
        <v>43.782820084829495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86.885650339316541</v>
      </c>
      <c r="D163" s="110">
        <v>89.084808988839768</v>
      </c>
      <c r="E163" s="110">
        <v>82.376009999478683</v>
      </c>
      <c r="F163" s="110">
        <v>66.266204849635159</v>
      </c>
      <c r="G163" s="110">
        <v>72.460441630013165</v>
      </c>
      <c r="H163" s="110">
        <v>89.785658657599726</v>
      </c>
      <c r="I163" s="110">
        <v>90.473828421550408</v>
      </c>
      <c r="J163" s="110">
        <v>97.997451766754622</v>
      </c>
      <c r="K163" s="110">
        <v>95.806625716762767</v>
      </c>
      <c r="L163" s="110">
        <v>90.765627326507158</v>
      </c>
      <c r="M163" s="110">
        <v>91.490471673525718</v>
      </c>
      <c r="N163" s="110">
        <v>96.300215247796089</v>
      </c>
      <c r="O163" s="110">
        <v>59.58515834901759</v>
      </c>
      <c r="P163" s="110">
        <v>70.799364519243838</v>
      </c>
      <c r="Q163" s="110">
        <v>87.751522811183492</v>
      </c>
      <c r="R163" s="110">
        <v>96.101902272384848</v>
      </c>
      <c r="S163" s="110">
        <v>101.7055655909283</v>
      </c>
      <c r="T163" s="110">
        <v>68.149993888843269</v>
      </c>
      <c r="U163" s="110">
        <v>62.391904805855816</v>
      </c>
      <c r="V163" s="110">
        <v>84.687151749417026</v>
      </c>
      <c r="W163" s="110">
        <v>43.782820084829495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9.0610770400119146E-3</v>
      </c>
      <c r="G164" s="123">
        <f t="shared" si="58"/>
        <v>2.1052839071504893E-2</v>
      </c>
      <c r="H164" s="123">
        <f t="shared" si="58"/>
        <v>4.9050748249912443E-2</v>
      </c>
      <c r="I164" s="123">
        <f t="shared" si="58"/>
        <v>5.2741366045505805E-2</v>
      </c>
      <c r="J164" s="123">
        <f t="shared" si="58"/>
        <v>6.4825780928935262E-2</v>
      </c>
      <c r="K164" s="123">
        <f t="shared" si="58"/>
        <v>8.6530462030954686E-2</v>
      </c>
      <c r="L164" s="123">
        <f t="shared" si="58"/>
        <v>0.26871964552211752</v>
      </c>
      <c r="M164" s="123">
        <f t="shared" si="58"/>
        <v>0.12447012859233028</v>
      </c>
      <c r="N164" s="123">
        <f t="shared" si="58"/>
        <v>0.20180544294097064</v>
      </c>
      <c r="O164" s="123">
        <f t="shared" si="58"/>
        <v>0.14728017483152142</v>
      </c>
      <c r="P164" s="123">
        <f t="shared" si="58"/>
        <v>0.24991199471186329</v>
      </c>
      <c r="Q164" s="123">
        <f t="shared" si="58"/>
        <v>0.18092393071039711</v>
      </c>
      <c r="R164" s="123">
        <f t="shared" si="58"/>
        <v>0.17237166739358042</v>
      </c>
      <c r="S164" s="123">
        <f t="shared" si="58"/>
        <v>0.14003163102801369</v>
      </c>
      <c r="T164" s="123">
        <f t="shared" si="58"/>
        <v>0.12543493308009346</v>
      </c>
      <c r="U164" s="123">
        <f t="shared" si="58"/>
        <v>9.4238368966710048E-2</v>
      </c>
      <c r="V164" s="123">
        <f t="shared" si="58"/>
        <v>0.10975383842309148</v>
      </c>
      <c r="W164" s="123">
        <f t="shared" si="58"/>
        <v>0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9.0610770400119146E-3</v>
      </c>
      <c r="G165" s="99">
        <f>RES_hhdet_in_tesh!G165/RES_summary!G$21</f>
        <v>2.1052839071504893E-2</v>
      </c>
      <c r="H165" s="99">
        <f>RES_hhdet_in_tesh!H165/RES_summary!H$21</f>
        <v>4.9050748249912443E-2</v>
      </c>
      <c r="I165" s="99">
        <f>RES_hhdet_in_tesh!I165/RES_summary!I$21</f>
        <v>5.2741366045505805E-2</v>
      </c>
      <c r="J165" s="99">
        <f>RES_hhdet_in_tesh!J165/RES_summary!J$21</f>
        <v>6.4825780928935262E-2</v>
      </c>
      <c r="K165" s="99">
        <f>RES_hhdet_in_tesh!K165/RES_summary!K$21</f>
        <v>8.6530462030954686E-2</v>
      </c>
      <c r="L165" s="99">
        <f>RES_hhdet_in_tesh!L165/RES_summary!L$21</f>
        <v>0.26871964552211752</v>
      </c>
      <c r="M165" s="99">
        <f>RES_hhdet_in_tesh!M165/RES_summary!M$21</f>
        <v>0.12447012859233028</v>
      </c>
      <c r="N165" s="99">
        <f>RES_hhdet_in_tesh!N165/RES_summary!N$21</f>
        <v>0.20180544294097064</v>
      </c>
      <c r="O165" s="99">
        <f>RES_hhdet_in_tesh!O165/RES_summary!O$21</f>
        <v>0.14728017483152142</v>
      </c>
      <c r="P165" s="99">
        <f>RES_hhdet_in_tesh!P165/RES_summary!P$21</f>
        <v>0.24991199471186329</v>
      </c>
      <c r="Q165" s="99">
        <f>RES_hhdet_in_tesh!Q165/RES_summary!Q$21</f>
        <v>0.18092393071039711</v>
      </c>
      <c r="R165" s="99">
        <f>RES_hhdet_in_tesh!R165/RES_summary!R$21</f>
        <v>0.17237166739358042</v>
      </c>
      <c r="S165" s="99">
        <f>RES_hhdet_in_tesh!S165/RES_summary!S$21</f>
        <v>0.14003163102801369</v>
      </c>
      <c r="T165" s="99">
        <f>RES_hhdet_in_tesh!T165/RES_summary!T$21</f>
        <v>0.12543493308009346</v>
      </c>
      <c r="U165" s="99">
        <f>RES_hhdet_in_tesh!U165/RES_summary!U$21</f>
        <v>9.4238368966710048E-2</v>
      </c>
      <c r="V165" s="99">
        <f>RES_hhdet_in_tesh!V165/RES_summary!V$21</f>
        <v>0.10975383842309148</v>
      </c>
      <c r="W165" s="99">
        <f>RES_hhdet_in_tesh!W165/RES_summary!W$21</f>
        <v>0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5.2845352998896686</v>
      </c>
      <c r="D166" s="123">
        <v>4.099006771083527</v>
      </c>
      <c r="E166" s="123">
        <v>4.2200965923882681</v>
      </c>
      <c r="F166" s="123">
        <v>5.5962596947178636</v>
      </c>
      <c r="G166" s="123">
        <v>4.7415031845257625</v>
      </c>
      <c r="H166" s="123">
        <v>5.8952024557559319</v>
      </c>
      <c r="I166" s="123">
        <v>5.4367636552104281</v>
      </c>
      <c r="J166" s="123">
        <v>6.454630752554273</v>
      </c>
      <c r="K166" s="123">
        <v>7.0199714577413515</v>
      </c>
      <c r="L166" s="123">
        <v>6.2801172373341485</v>
      </c>
      <c r="M166" s="123">
        <v>7.100407332692888</v>
      </c>
      <c r="N166" s="123">
        <v>5.9915642225029986</v>
      </c>
      <c r="O166" s="123">
        <v>4.5689361064240366</v>
      </c>
      <c r="P166" s="123">
        <v>5.39304353201066</v>
      </c>
      <c r="Q166" s="123">
        <v>5.2526132490826605</v>
      </c>
      <c r="R166" s="123">
        <v>5.5186488288657696</v>
      </c>
      <c r="S166" s="123">
        <v>5.532456258575869</v>
      </c>
      <c r="T166" s="123">
        <v>6.1315846622673513</v>
      </c>
      <c r="U166" s="123">
        <v>5.9443366339401207</v>
      </c>
      <c r="V166" s="123">
        <v>6.8075779866616912</v>
      </c>
      <c r="W166" s="123">
        <v>10.47991804180443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4.7928299804154868</v>
      </c>
      <c r="D167" s="99">
        <v>4.9873130107783785</v>
      </c>
      <c r="E167" s="99">
        <v>5.0530748298764383</v>
      </c>
      <c r="F167" s="99">
        <v>4.9064970117499076</v>
      </c>
      <c r="G167" s="99">
        <v>4.8442251761563879</v>
      </c>
      <c r="H167" s="99">
        <v>5.3880301322092778</v>
      </c>
      <c r="I167" s="99">
        <v>5.45097749082265</v>
      </c>
      <c r="J167" s="99">
        <v>5.5288061333780254</v>
      </c>
      <c r="K167" s="99">
        <v>6.0638407788766466</v>
      </c>
      <c r="L167" s="99">
        <v>7.2187311600646114</v>
      </c>
      <c r="M167" s="99">
        <v>7.6930788733049598</v>
      </c>
      <c r="N167" s="99">
        <v>6.2515326690292632</v>
      </c>
      <c r="O167" s="99">
        <v>5.0031101267194638</v>
      </c>
      <c r="P167" s="99">
        <v>5.2437977936051725</v>
      </c>
      <c r="Q167" s="99">
        <v>4.9407295322947506</v>
      </c>
      <c r="R167" s="99">
        <v>5.3829755962075581</v>
      </c>
      <c r="S167" s="99">
        <v>5.6314553650285291</v>
      </c>
      <c r="T167" s="99">
        <v>6.0911387284628775</v>
      </c>
      <c r="U167" s="99">
        <v>6.0066974415580097</v>
      </c>
      <c r="V167" s="99">
        <v>6.3812979646126893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5.3068855416839495</v>
      </c>
      <c r="D171" s="102">
        <v>4.0708065729979763</v>
      </c>
      <c r="E171" s="102">
        <v>4.2126592866964092</v>
      </c>
      <c r="F171" s="102">
        <v>5.5989646464157774</v>
      </c>
      <c r="G171" s="102">
        <v>4.7409071188103038</v>
      </c>
      <c r="H171" s="102">
        <v>5.898567580177569</v>
      </c>
      <c r="I171" s="102">
        <v>5.436662006803191</v>
      </c>
      <c r="J171" s="102">
        <v>6.4564568366157653</v>
      </c>
      <c r="K171" s="102">
        <v>7.0526198223855125</v>
      </c>
      <c r="L171" s="102">
        <v>6.2654894878889991</v>
      </c>
      <c r="M171" s="102">
        <v>7.0918796846265275</v>
      </c>
      <c r="N171" s="102">
        <v>5.9901037256124017</v>
      </c>
      <c r="O171" s="102">
        <v>4.567257598613617</v>
      </c>
      <c r="P171" s="102">
        <v>5.3935352807368719</v>
      </c>
      <c r="Q171" s="102">
        <v>5.2544286374225209</v>
      </c>
      <c r="R171" s="102">
        <v>5.5204108189002925</v>
      </c>
      <c r="S171" s="102">
        <v>5.5304603088490021</v>
      </c>
      <c r="T171" s="102">
        <v>6.1320549638232178</v>
      </c>
      <c r="U171" s="102">
        <v>5.9434764848695298</v>
      </c>
      <c r="V171" s="102">
        <v>6.8135399450120264</v>
      </c>
      <c r="W171" s="102">
        <v>10.47991804180443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7.4829406698762799</v>
      </c>
      <c r="D175" s="123">
        <v>6.9276684918272444</v>
      </c>
      <c r="E175" s="123">
        <v>6.6994289546884422</v>
      </c>
      <c r="F175" s="123">
        <v>6.9935814940376257</v>
      </c>
      <c r="G175" s="123">
        <v>5.4082634493866077</v>
      </c>
      <c r="H175" s="123">
        <v>6.4990756020138196</v>
      </c>
      <c r="I175" s="123">
        <v>7.8952719103983631</v>
      </c>
      <c r="J175" s="123">
        <v>7.9268476867227253</v>
      </c>
      <c r="K175" s="123">
        <v>7.0863983800101744</v>
      </c>
      <c r="L175" s="123">
        <v>7.4279973641214871</v>
      </c>
      <c r="M175" s="123">
        <v>7.9581141311087276</v>
      </c>
      <c r="N175" s="123">
        <v>6.2896305994187847</v>
      </c>
      <c r="O175" s="123">
        <v>4.741238825558856</v>
      </c>
      <c r="P175" s="123">
        <v>4.7714606440040015</v>
      </c>
      <c r="Q175" s="123">
        <v>3.6636403011036944</v>
      </c>
      <c r="R175" s="123">
        <v>3.7945664405111588</v>
      </c>
      <c r="S175" s="123">
        <v>3.6718189713833351</v>
      </c>
      <c r="T175" s="123">
        <v>4.6803351788763541</v>
      </c>
      <c r="U175" s="123">
        <v>5.1240376042035205</v>
      </c>
      <c r="V175" s="123">
        <v>5.3031436861442272</v>
      </c>
      <c r="W175" s="123">
        <v>6.1269370102794154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7.4151668404256066</v>
      </c>
      <c r="D176" s="99">
        <v>7.5152973528874893</v>
      </c>
      <c r="E176" s="99">
        <v>7.1647219213745768</v>
      </c>
      <c r="F176" s="99">
        <v>6.4646895029158875</v>
      </c>
      <c r="G176" s="99">
        <v>6.0239887555445781</v>
      </c>
      <c r="H176" s="99">
        <v>6.7900381667062231</v>
      </c>
      <c r="I176" s="99">
        <v>6.4067769251950812</v>
      </c>
      <c r="J176" s="99">
        <v>6.6931920743181665</v>
      </c>
      <c r="K176" s="99">
        <v>6.8809580303193911</v>
      </c>
      <c r="L176" s="99">
        <v>7.5945027439981256</v>
      </c>
      <c r="M176" s="99">
        <v>8.1046538201527358</v>
      </c>
      <c r="N176" s="99">
        <v>6.4537570506506725</v>
      </c>
      <c r="O176" s="99">
        <v>4.6420953753634642</v>
      </c>
      <c r="P176" s="99">
        <v>4.4914724345042023</v>
      </c>
      <c r="Q176" s="99">
        <v>3.6434189179691887</v>
      </c>
      <c r="R176" s="99">
        <v>3.9188639009785837</v>
      </c>
      <c r="S176" s="99">
        <v>4.2324287142331674</v>
      </c>
      <c r="T176" s="99">
        <v>4.46634190122737</v>
      </c>
      <c r="U176" s="99">
        <v>5.4075081033681238</v>
      </c>
      <c r="V176" s="99">
        <v>5.804520817518692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8.4543655586692701</v>
      </c>
      <c r="D177" s="110">
        <v>4.3323076888111647</v>
      </c>
      <c r="E177" s="110">
        <v>5.7436920501439532</v>
      </c>
      <c r="F177" s="110">
        <v>7.5061998854325402</v>
      </c>
      <c r="G177" s="110">
        <v>4.8292978629992618</v>
      </c>
      <c r="H177" s="110">
        <v>6.3974050743258752</v>
      </c>
      <c r="I177" s="110">
        <v>8.0509315166941313</v>
      </c>
      <c r="J177" s="110">
        <v>8.2697884292905339</v>
      </c>
      <c r="K177" s="110">
        <v>8.0270989285942864</v>
      </c>
      <c r="L177" s="110">
        <v>6.6228071688971495</v>
      </c>
      <c r="M177" s="110">
        <v>7.5815627782488102</v>
      </c>
      <c r="N177" s="110">
        <v>6.146127367189858</v>
      </c>
      <c r="O177" s="110">
        <v>4.8085452626527116</v>
      </c>
      <c r="P177" s="110">
        <v>4.9852354255815499</v>
      </c>
      <c r="Q177" s="110">
        <v>3.7299103785048935</v>
      </c>
      <c r="R177" s="110">
        <v>3.5310558243202177</v>
      </c>
      <c r="S177" s="110">
        <v>2.2625083678302835</v>
      </c>
      <c r="T177" s="110">
        <v>5.2420675327049411</v>
      </c>
      <c r="U177" s="110">
        <v>4.9520964817594164</v>
      </c>
      <c r="V177" s="110">
        <v>5.2158594082126406</v>
      </c>
      <c r="W177" s="110">
        <v>6.1269370102794154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53.061163970266314</v>
      </c>
      <c r="D3" s="118">
        <f t="shared" si="0"/>
        <v>59.498183565127704</v>
      </c>
      <c r="E3" s="118">
        <f t="shared" si="0"/>
        <v>60.936470034672055</v>
      </c>
      <c r="F3" s="118">
        <f t="shared" si="0"/>
        <v>50.339143652845408</v>
      </c>
      <c r="G3" s="118">
        <f t="shared" si="0"/>
        <v>50.512618717177283</v>
      </c>
      <c r="H3" s="118">
        <f t="shared" si="0"/>
        <v>57.125243540668393</v>
      </c>
      <c r="I3" s="118">
        <f t="shared" si="0"/>
        <v>56.8484321738229</v>
      </c>
      <c r="J3" s="118">
        <f t="shared" si="0"/>
        <v>54.867538489260809</v>
      </c>
      <c r="K3" s="118">
        <f t="shared" si="0"/>
        <v>50.67415586877263</v>
      </c>
      <c r="L3" s="118">
        <f t="shared" si="0"/>
        <v>60.425925664975807</v>
      </c>
      <c r="M3" s="118">
        <f t="shared" si="0"/>
        <v>55.882428990444012</v>
      </c>
      <c r="N3" s="118">
        <f t="shared" si="0"/>
        <v>50.079985472670579</v>
      </c>
      <c r="O3" s="118">
        <f t="shared" si="0"/>
        <v>48.700364588167368</v>
      </c>
      <c r="P3" s="118">
        <f t="shared" si="0"/>
        <v>44.276798788734538</v>
      </c>
      <c r="Q3" s="118">
        <f t="shared" si="0"/>
        <v>0</v>
      </c>
      <c r="R3" s="118">
        <f t="shared" ref="R3:V3" si="1">R4+R7+R9+R19</f>
        <v>38.830772867471964</v>
      </c>
      <c r="S3" s="118">
        <f t="shared" si="1"/>
        <v>41.741260269223851</v>
      </c>
      <c r="T3" s="118">
        <f t="shared" si="1"/>
        <v>42.327319190309204</v>
      </c>
      <c r="U3" s="118">
        <f t="shared" si="1"/>
        <v>0</v>
      </c>
      <c r="V3" s="118">
        <f t="shared" si="1"/>
        <v>0</v>
      </c>
      <c r="W3" s="118">
        <f t="shared" ref="W3" si="2">W4+W7+W9+W19</f>
        <v>36.363558890747768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47.889422147264831</v>
      </c>
      <c r="D4" s="123">
        <f t="shared" si="3"/>
        <v>54.403383850689373</v>
      </c>
      <c r="E4" s="123">
        <f t="shared" si="3"/>
        <v>56.772691486309363</v>
      </c>
      <c r="F4" s="123">
        <f t="shared" si="3"/>
        <v>48.151665782836112</v>
      </c>
      <c r="G4" s="123">
        <f t="shared" si="3"/>
        <v>47.96733603839111</v>
      </c>
      <c r="H4" s="123">
        <f t="shared" si="3"/>
        <v>54.597506591918503</v>
      </c>
      <c r="I4" s="123">
        <f t="shared" si="3"/>
        <v>53.706889578567029</v>
      </c>
      <c r="J4" s="123">
        <f t="shared" si="3"/>
        <v>51.636956093084692</v>
      </c>
      <c r="K4" s="123">
        <f t="shared" si="3"/>
        <v>45.688199191248096</v>
      </c>
      <c r="L4" s="123">
        <f t="shared" si="3"/>
        <v>55.347639631788546</v>
      </c>
      <c r="M4" s="123">
        <f t="shared" si="3"/>
        <v>51.95521594542187</v>
      </c>
      <c r="N4" s="123">
        <f t="shared" si="3"/>
        <v>46.697733095508767</v>
      </c>
      <c r="O4" s="123">
        <f t="shared" si="3"/>
        <v>45.986237835646683</v>
      </c>
      <c r="P4" s="123">
        <f t="shared" si="3"/>
        <v>40.313893144097847</v>
      </c>
      <c r="Q4" s="123">
        <f t="shared" si="3"/>
        <v>0</v>
      </c>
      <c r="R4" s="123">
        <f t="shared" ref="R4:V4" si="4">SUM(R5:R6)</f>
        <v>35.715876961031405</v>
      </c>
      <c r="S4" s="123">
        <f t="shared" si="4"/>
        <v>38.10900598013005</v>
      </c>
      <c r="T4" s="123">
        <f t="shared" si="4"/>
        <v>39.515513744828844</v>
      </c>
      <c r="U4" s="123">
        <f t="shared" si="4"/>
        <v>0</v>
      </c>
      <c r="V4" s="123">
        <f t="shared" si="4"/>
        <v>0</v>
      </c>
      <c r="W4" s="123">
        <f t="shared" ref="W4" si="5">SUM(W5:W6)</f>
        <v>33.628086416627553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47.889422147264831</v>
      </c>
      <c r="D5" s="99">
        <v>54.403383850689373</v>
      </c>
      <c r="E5" s="99">
        <v>56.772691486309363</v>
      </c>
      <c r="F5" s="99">
        <v>48.151665782836112</v>
      </c>
      <c r="G5" s="99">
        <v>47.96733603839111</v>
      </c>
      <c r="H5" s="99">
        <v>54.597506591918503</v>
      </c>
      <c r="I5" s="99">
        <v>53.706889578567029</v>
      </c>
      <c r="J5" s="99">
        <v>51.636956093084692</v>
      </c>
      <c r="K5" s="99">
        <v>45.688199191248096</v>
      </c>
      <c r="L5" s="99">
        <v>55.347639631788546</v>
      </c>
      <c r="M5" s="99">
        <v>51.95521594542187</v>
      </c>
      <c r="N5" s="99">
        <v>46.697733095508767</v>
      </c>
      <c r="O5" s="99">
        <v>45.986237835646683</v>
      </c>
      <c r="P5" s="99">
        <v>40.313893144097847</v>
      </c>
      <c r="Q5" s="99">
        <v>0</v>
      </c>
      <c r="R5" s="99">
        <v>35.715876961031405</v>
      </c>
      <c r="S5" s="99">
        <v>38.10900598013005</v>
      </c>
      <c r="T5" s="99">
        <v>39.515513744828844</v>
      </c>
      <c r="U5" s="99">
        <v>0</v>
      </c>
      <c r="V5" s="99">
        <v>0</v>
      </c>
      <c r="W5" s="99">
        <v>33.628086416627553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2.3781352021472109</v>
      </c>
      <c r="D9" s="123">
        <v>2.6032682465563286</v>
      </c>
      <c r="E9" s="123">
        <v>2.1414968579448219</v>
      </c>
      <c r="F9" s="123">
        <v>0.83527134315474372</v>
      </c>
      <c r="G9" s="123">
        <v>1.3142089194288318</v>
      </c>
      <c r="H9" s="123">
        <v>1.7004691822679114</v>
      </c>
      <c r="I9" s="123">
        <v>2.7579135896759159</v>
      </c>
      <c r="J9" s="123">
        <v>2.3836248114735241</v>
      </c>
      <c r="K9" s="123">
        <v>2.6626814574033792</v>
      </c>
      <c r="L9" s="123">
        <v>2.4475118857642841</v>
      </c>
      <c r="M9" s="123">
        <v>1.4710856538666399</v>
      </c>
      <c r="N9" s="123">
        <v>2.0084620259492327</v>
      </c>
      <c r="O9" s="123">
        <v>1.7666514479823305</v>
      </c>
      <c r="P9" s="123">
        <v>2.8773400695474418</v>
      </c>
      <c r="Q9" s="123">
        <v>0</v>
      </c>
      <c r="R9" s="123">
        <v>1.9763753293460531</v>
      </c>
      <c r="S9" s="123">
        <v>2.3136687765956983</v>
      </c>
      <c r="T9" s="123">
        <v>1.3756135596406682</v>
      </c>
      <c r="U9" s="123">
        <v>0</v>
      </c>
      <c r="V9" s="123">
        <v>0</v>
      </c>
      <c r="W9" s="123">
        <v>2.0112792972887394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2.5770706078276713</v>
      </c>
      <c r="D10" s="99">
        <v>2.8673268440500888</v>
      </c>
      <c r="E10" s="99">
        <v>3.0725339632277184</v>
      </c>
      <c r="F10" s="99">
        <v>2.7131181463090814</v>
      </c>
      <c r="G10" s="99">
        <v>2.4990193333186772</v>
      </c>
      <c r="H10" s="99">
        <v>3.0124708429906724</v>
      </c>
      <c r="I10" s="99">
        <v>3.4357555321434639</v>
      </c>
      <c r="J10" s="99">
        <v>3.3284427208672791</v>
      </c>
      <c r="K10" s="99">
        <v>3.0690787866848823</v>
      </c>
      <c r="L10" s="99">
        <v>4.1913911300624296</v>
      </c>
      <c r="M10" s="99">
        <v>4.4787216803998842</v>
      </c>
      <c r="N10" s="99">
        <v>3.4083199849450252</v>
      </c>
      <c r="O10" s="99">
        <v>3.0651031865452794</v>
      </c>
      <c r="P10" s="99">
        <v>2.8773400695474418</v>
      </c>
      <c r="Q10" s="99">
        <v>0</v>
      </c>
      <c r="R10" s="99">
        <v>2.6384206929489373</v>
      </c>
      <c r="S10" s="99">
        <v>2.8792954253520437</v>
      </c>
      <c r="T10" s="99">
        <v>3.042145302274466</v>
      </c>
      <c r="U10" s="99">
        <v>0</v>
      </c>
      <c r="V10" s="99">
        <v>0</v>
      </c>
      <c r="W10" s="99">
        <v>4.6274508409074828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2.0122101705566782</v>
      </c>
      <c r="D11" s="99">
        <v>2.0824268997817463</v>
      </c>
      <c r="E11" s="99">
        <v>2.0965408762967082</v>
      </c>
      <c r="F11" s="99">
        <v>2.0226843749349004</v>
      </c>
      <c r="G11" s="99">
        <v>1.9826823039375854</v>
      </c>
      <c r="H11" s="99">
        <v>2.1879546694635543</v>
      </c>
      <c r="I11" s="99">
        <v>2.1943369608259888</v>
      </c>
      <c r="J11" s="99">
        <v>2.2031026475445032</v>
      </c>
      <c r="K11" s="99">
        <v>2.3869866667368629</v>
      </c>
      <c r="L11" s="99">
        <v>2.8012558942083521</v>
      </c>
      <c r="M11" s="99">
        <v>2.8987663922051259</v>
      </c>
      <c r="N11" s="99">
        <v>2.2469640925233141</v>
      </c>
      <c r="O11" s="99">
        <v>1.6839683006167452</v>
      </c>
      <c r="P11" s="99">
        <v>0</v>
      </c>
      <c r="Q11" s="99">
        <v>0</v>
      </c>
      <c r="R11" s="99">
        <v>1.5159331247499424</v>
      </c>
      <c r="S11" s="99">
        <v>1.5274745532539322</v>
      </c>
      <c r="T11" s="99">
        <v>1.5988067473912568</v>
      </c>
      <c r="U11" s="99">
        <v>0</v>
      </c>
      <c r="V11" s="99">
        <v>0</v>
      </c>
      <c r="W11" s="99">
        <v>2.8554134056593954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2.7936066208542689</v>
      </c>
      <c r="D19" s="123">
        <v>2.491531467882008</v>
      </c>
      <c r="E19" s="123">
        <v>2.0222816904178735</v>
      </c>
      <c r="F19" s="123">
        <v>1.3522065268545542</v>
      </c>
      <c r="G19" s="123">
        <v>1.2310737593573424</v>
      </c>
      <c r="H19" s="123">
        <v>0.82726776648197742</v>
      </c>
      <c r="I19" s="123">
        <v>0.38362900557995722</v>
      </c>
      <c r="J19" s="123">
        <v>0.84695758470259097</v>
      </c>
      <c r="K19" s="123">
        <v>2.3232752201211557</v>
      </c>
      <c r="L19" s="123">
        <v>2.6307741474229758</v>
      </c>
      <c r="M19" s="123">
        <v>2.4561273911555084</v>
      </c>
      <c r="N19" s="123">
        <v>1.3737903512125753</v>
      </c>
      <c r="O19" s="123">
        <v>0.9474753045383485</v>
      </c>
      <c r="P19" s="123">
        <v>1.0855655750892452</v>
      </c>
      <c r="Q19" s="123">
        <v>0</v>
      </c>
      <c r="R19" s="123">
        <v>1.1385205770945035</v>
      </c>
      <c r="S19" s="123">
        <v>1.3185855124981003</v>
      </c>
      <c r="T19" s="123">
        <v>1.4361918858396909</v>
      </c>
      <c r="U19" s="123">
        <v>0</v>
      </c>
      <c r="V19" s="123">
        <v>0</v>
      </c>
      <c r="W19" s="123">
        <v>0.72419317683147688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4.1864975756887395</v>
      </c>
      <c r="D20" s="99">
        <v>4.5768335970964529</v>
      </c>
      <c r="E20" s="99">
        <v>4.6044305267684846</v>
      </c>
      <c r="F20" s="99">
        <v>3.8142592424869579</v>
      </c>
      <c r="G20" s="99">
        <v>3.3934987679412494</v>
      </c>
      <c r="H20" s="99">
        <v>4.1138403416468092</v>
      </c>
      <c r="I20" s="99">
        <v>4.4842283903508262</v>
      </c>
      <c r="J20" s="99">
        <v>4.4534859162619691</v>
      </c>
      <c r="K20" s="99">
        <v>3.8754527502014855</v>
      </c>
      <c r="L20" s="99">
        <v>4.7582860656174253</v>
      </c>
      <c r="M20" s="99">
        <v>4.81991760860525</v>
      </c>
      <c r="N20" s="99">
        <v>3.5981605043163354</v>
      </c>
      <c r="O20" s="99">
        <v>2.9869537703907452</v>
      </c>
      <c r="P20" s="99">
        <v>2.7498156867043448</v>
      </c>
      <c r="Q20" s="99">
        <v>0</v>
      </c>
      <c r="R20" s="99">
        <v>2.4605148851662886</v>
      </c>
      <c r="S20" s="99">
        <v>2.738420487223975</v>
      </c>
      <c r="T20" s="99">
        <v>3.1458154973891896</v>
      </c>
      <c r="U20" s="99">
        <v>0</v>
      </c>
      <c r="V20" s="99">
        <v>0</v>
      </c>
      <c r="W20" s="99">
        <v>3.6325820155816477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2.9187765061350337</v>
      </c>
      <c r="D21" s="99">
        <v>2.9540603543123578</v>
      </c>
      <c r="E21" s="99">
        <v>2.8123877678158209</v>
      </c>
      <c r="F21" s="99">
        <v>2.5341258610205739</v>
      </c>
      <c r="G21" s="99">
        <v>2.3581855247441577</v>
      </c>
      <c r="H21" s="99">
        <v>2.6545269896819357</v>
      </c>
      <c r="I21" s="99">
        <v>2.5014110525364242</v>
      </c>
      <c r="J21" s="99">
        <v>2.6099091014019935</v>
      </c>
      <c r="K21" s="99">
        <v>2.6798431718064761</v>
      </c>
      <c r="L21" s="99">
        <v>2.9542781358582779</v>
      </c>
      <c r="M21" s="99">
        <v>3.1507442177931062</v>
      </c>
      <c r="N21" s="99">
        <v>2.5089458675973271</v>
      </c>
      <c r="O21" s="99">
        <v>1.8046489692134586</v>
      </c>
      <c r="P21" s="99">
        <v>1.7460931850294072</v>
      </c>
      <c r="Q21" s="99">
        <v>0</v>
      </c>
      <c r="R21" s="99">
        <v>1.5174550323028195</v>
      </c>
      <c r="S21" s="99">
        <v>1.6283299232158612</v>
      </c>
      <c r="T21" s="99">
        <v>1.7055221763389257</v>
      </c>
      <c r="U21" s="99">
        <v>0</v>
      </c>
      <c r="V21" s="99">
        <v>0</v>
      </c>
      <c r="W21" s="99">
        <v>1.9910968780964016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37.899977245160613</v>
      </c>
      <c r="D24" s="118">
        <f t="shared" si="7"/>
        <v>39.099620171862099</v>
      </c>
      <c r="E24" s="118">
        <f t="shared" si="7"/>
        <v>38.2724900505116</v>
      </c>
      <c r="F24" s="118">
        <f t="shared" si="7"/>
        <v>34.820918260804859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27.812011792879783</v>
      </c>
      <c r="K24" s="118">
        <f t="shared" si="7"/>
        <v>30.492195077025286</v>
      </c>
      <c r="L24" s="118">
        <f t="shared" si="7"/>
        <v>35.479066016912633</v>
      </c>
      <c r="M24" s="118">
        <f t="shared" si="7"/>
        <v>37.059027859527262</v>
      </c>
      <c r="N24" s="118">
        <f t="shared" si="7"/>
        <v>33.813161770316206</v>
      </c>
      <c r="O24" s="118">
        <f t="shared" si="7"/>
        <v>28.481479400011168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35.065512809677301</v>
      </c>
      <c r="D25" s="123">
        <f t="shared" si="10"/>
        <v>36.641453033027204</v>
      </c>
      <c r="E25" s="123">
        <f t="shared" si="10"/>
        <v>36.339218651476017</v>
      </c>
      <c r="F25" s="123">
        <f t="shared" si="10"/>
        <v>33.807267916396633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27.251364652578616</v>
      </c>
      <c r="K25" s="123">
        <f t="shared" si="10"/>
        <v>28.218042938229239</v>
      </c>
      <c r="L25" s="123">
        <f t="shared" si="10"/>
        <v>32.997900003849544</v>
      </c>
      <c r="M25" s="123">
        <f t="shared" si="10"/>
        <v>34.741215997177271</v>
      </c>
      <c r="N25" s="123">
        <f t="shared" si="10"/>
        <v>32.621056369701435</v>
      </c>
      <c r="O25" s="123">
        <f t="shared" si="10"/>
        <v>27.744887984005675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35.065512809677301</v>
      </c>
      <c r="D26" s="99">
        <v>36.641453033027204</v>
      </c>
      <c r="E26" s="99">
        <v>36.339218651476017</v>
      </c>
      <c r="F26" s="99">
        <v>33.807267916396633</v>
      </c>
      <c r="G26" s="99">
        <v>0</v>
      </c>
      <c r="H26" s="99">
        <v>0</v>
      </c>
      <c r="I26" s="99">
        <v>0</v>
      </c>
      <c r="J26" s="99">
        <v>27.251364652578616</v>
      </c>
      <c r="K26" s="99">
        <v>28.218042938229239</v>
      </c>
      <c r="L26" s="99">
        <v>32.997900003849544</v>
      </c>
      <c r="M26" s="99">
        <v>34.741215997177271</v>
      </c>
      <c r="N26" s="99">
        <v>32.621056369701435</v>
      </c>
      <c r="O26" s="99">
        <v>27.744887984005675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8.1797161404743052E-2</v>
      </c>
      <c r="D30" s="123">
        <v>5.5531383994179909E-2</v>
      </c>
      <c r="E30" s="123">
        <v>4.031809377493669E-2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7.0725530866277392E-2</v>
      </c>
      <c r="L30" s="123">
        <v>3.4371237965746648E-2</v>
      </c>
      <c r="M30" s="123">
        <v>4.3590472063234978E-2</v>
      </c>
      <c r="N30" s="123">
        <v>1.5496304086367683E-2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2.0122101705566791</v>
      </c>
      <c r="D31" s="99">
        <v>2.0824268997817468</v>
      </c>
      <c r="E31" s="99">
        <v>2.0965408762967082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2.386986666736862</v>
      </c>
      <c r="L31" s="99">
        <v>2.8012558942083521</v>
      </c>
      <c r="M31" s="99">
        <v>2.8987663922051259</v>
      </c>
      <c r="N31" s="99">
        <v>2.2469640925233141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2.7526672740785689</v>
      </c>
      <c r="D39" s="123">
        <v>2.402635754840718</v>
      </c>
      <c r="E39" s="123">
        <v>1.8929533052606486</v>
      </c>
      <c r="F39" s="123">
        <v>1.0136503444082297</v>
      </c>
      <c r="G39" s="123">
        <v>0</v>
      </c>
      <c r="H39" s="123">
        <v>0</v>
      </c>
      <c r="I39" s="123">
        <v>0</v>
      </c>
      <c r="J39" s="123">
        <v>0.56064714030116891</v>
      </c>
      <c r="K39" s="123">
        <v>2.20342660792977</v>
      </c>
      <c r="L39" s="123">
        <v>2.446794775097346</v>
      </c>
      <c r="M39" s="123">
        <v>2.274221390286753</v>
      </c>
      <c r="N39" s="123">
        <v>1.1766090965284017</v>
      </c>
      <c r="O39" s="123">
        <v>0.73659141600549316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2.9187765061350341</v>
      </c>
      <c r="D40" s="99">
        <v>2.9540603543123582</v>
      </c>
      <c r="E40" s="99">
        <v>2.8123877678158204</v>
      </c>
      <c r="F40" s="99">
        <v>2.5341258610205739</v>
      </c>
      <c r="G40" s="99">
        <v>0</v>
      </c>
      <c r="H40" s="99">
        <v>0</v>
      </c>
      <c r="I40" s="99">
        <v>0</v>
      </c>
      <c r="J40" s="99">
        <v>2.6099091014019935</v>
      </c>
      <c r="K40" s="99">
        <v>2.6798431718064766</v>
      </c>
      <c r="L40" s="99">
        <v>2.954278135858277</v>
      </c>
      <c r="M40" s="99">
        <v>3.1507442177931058</v>
      </c>
      <c r="N40" s="99">
        <v>2.5089458675973271</v>
      </c>
      <c r="O40" s="99">
        <v>1.8046489692134584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63.021017885502005</v>
      </c>
      <c r="H43" s="118">
        <f t="shared" si="14"/>
        <v>44.329255880742139</v>
      </c>
      <c r="I43" s="118">
        <f t="shared" si="14"/>
        <v>32.337998228305771</v>
      </c>
      <c r="J43" s="118">
        <f t="shared" si="14"/>
        <v>38.186859187286515</v>
      </c>
      <c r="K43" s="118">
        <f t="shared" si="14"/>
        <v>37.18593786156503</v>
      </c>
      <c r="L43" s="118">
        <f t="shared" si="14"/>
        <v>53.797270438778696</v>
      </c>
      <c r="M43" s="118">
        <f t="shared" si="14"/>
        <v>45.738277079471906</v>
      </c>
      <c r="N43" s="118">
        <f t="shared" si="14"/>
        <v>50.98834577161297</v>
      </c>
      <c r="O43" s="118">
        <f t="shared" si="14"/>
        <v>35.144828662896913</v>
      </c>
      <c r="P43" s="118">
        <f t="shared" si="14"/>
        <v>33.796208119014715</v>
      </c>
      <c r="Q43" s="118">
        <f t="shared" si="14"/>
        <v>24.636517969525425</v>
      </c>
      <c r="R43" s="118">
        <f t="shared" ref="R43:V43" si="15">R44+R47+R49+R58</f>
        <v>29.948795079252744</v>
      </c>
      <c r="S43" s="118">
        <f t="shared" si="15"/>
        <v>32.108179548429078</v>
      </c>
      <c r="T43" s="118">
        <f t="shared" si="15"/>
        <v>32.632272065272012</v>
      </c>
      <c r="U43" s="118">
        <f t="shared" si="15"/>
        <v>28.350800365494869</v>
      </c>
      <c r="V43" s="118">
        <f t="shared" si="15"/>
        <v>27.642636824042064</v>
      </c>
      <c r="W43" s="118">
        <f t="shared" ref="W43" si="16">W44+W47+W49+W58</f>
        <v>30.259406297843086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58.812669527319279</v>
      </c>
      <c r="H44" s="123">
        <f t="shared" si="17"/>
        <v>41.282933012014375</v>
      </c>
      <c r="I44" s="123">
        <f t="shared" si="17"/>
        <v>30.270365171638073</v>
      </c>
      <c r="J44" s="123">
        <f t="shared" si="17"/>
        <v>35.324437354748682</v>
      </c>
      <c r="K44" s="123">
        <f t="shared" si="17"/>
        <v>32.790997284628098</v>
      </c>
      <c r="L44" s="123">
        <f t="shared" si="17"/>
        <v>48.127010892262497</v>
      </c>
      <c r="M44" s="123">
        <f t="shared" si="17"/>
        <v>40.486931355296534</v>
      </c>
      <c r="N44" s="123">
        <f t="shared" si="17"/>
        <v>46.888893955247582</v>
      </c>
      <c r="O44" s="123">
        <f t="shared" si="17"/>
        <v>32.587832747978247</v>
      </c>
      <c r="P44" s="123">
        <f t="shared" si="17"/>
        <v>31.055448442277829</v>
      </c>
      <c r="Q44" s="123">
        <f t="shared" si="17"/>
        <v>22.101108061549173</v>
      </c>
      <c r="R44" s="123">
        <f t="shared" ref="R44:V44" si="18">SUM(R45:R46)</f>
        <v>27.07766439019829</v>
      </c>
      <c r="S44" s="123">
        <f t="shared" si="18"/>
        <v>29.002311274527557</v>
      </c>
      <c r="T44" s="123">
        <f t="shared" si="18"/>
        <v>29.341114396216796</v>
      </c>
      <c r="U44" s="123">
        <f t="shared" si="18"/>
        <v>25.671763713710632</v>
      </c>
      <c r="V44" s="123">
        <f t="shared" si="18"/>
        <v>25.192957711618511</v>
      </c>
      <c r="W44" s="123">
        <f t="shared" ref="W44" si="19">SUM(W45:W46)</f>
        <v>26.669940541314137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58.812669527319279</v>
      </c>
      <c r="H45" s="99">
        <v>41.282933012014375</v>
      </c>
      <c r="I45" s="99">
        <v>30.270365171638073</v>
      </c>
      <c r="J45" s="99">
        <v>35.324437354748682</v>
      </c>
      <c r="K45" s="99">
        <v>32.790997284628098</v>
      </c>
      <c r="L45" s="99">
        <v>48.127010892262497</v>
      </c>
      <c r="M45" s="99">
        <v>40.486931355296534</v>
      </c>
      <c r="N45" s="99">
        <v>46.888893955247582</v>
      </c>
      <c r="O45" s="99">
        <v>32.587832747978247</v>
      </c>
      <c r="P45" s="99">
        <v>31.055448442277829</v>
      </c>
      <c r="Q45" s="99">
        <v>22.101108061549173</v>
      </c>
      <c r="R45" s="99">
        <v>27.07766439019829</v>
      </c>
      <c r="S45" s="99">
        <v>29.002311274527557</v>
      </c>
      <c r="T45" s="99">
        <v>29.341114396216796</v>
      </c>
      <c r="U45" s="99">
        <v>25.671763713710632</v>
      </c>
      <c r="V45" s="99">
        <v>25.192957711618511</v>
      </c>
      <c r="W45" s="99">
        <v>26.669940541314137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3.0646789835214001</v>
      </c>
      <c r="H49" s="123">
        <v>2.3612836455840354</v>
      </c>
      <c r="I49" s="123">
        <v>1.8294034326166129</v>
      </c>
      <c r="J49" s="123">
        <v>2.2931034256143619</v>
      </c>
      <c r="K49" s="123">
        <v>2.1910792823612839</v>
      </c>
      <c r="L49" s="123">
        <v>3.2224290910907651</v>
      </c>
      <c r="M49" s="123">
        <v>2.9891113757999221</v>
      </c>
      <c r="N49" s="123">
        <v>2.9311068750364861</v>
      </c>
      <c r="O49" s="123">
        <v>1.8289133997532354</v>
      </c>
      <c r="P49" s="123">
        <v>1.9855290603746889</v>
      </c>
      <c r="Q49" s="123">
        <v>1.4498631498727277</v>
      </c>
      <c r="R49" s="123">
        <v>1.8383553237856691</v>
      </c>
      <c r="S49" s="123">
        <v>1.9427754716044798</v>
      </c>
      <c r="T49" s="123">
        <v>2.059048972043644</v>
      </c>
      <c r="U49" s="123">
        <v>1.9031971770667861</v>
      </c>
      <c r="V49" s="123">
        <v>2.127303406267341</v>
      </c>
      <c r="W49" s="123">
        <v>3.2690278820622662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3.1736453473799386</v>
      </c>
      <c r="H50" s="99">
        <v>2.4604972441379864</v>
      </c>
      <c r="I50" s="99">
        <v>1.9049986157825882</v>
      </c>
      <c r="J50" s="99">
        <v>2.3806264571263602</v>
      </c>
      <c r="K50" s="99">
        <v>2.2740747097234535</v>
      </c>
      <c r="L50" s="99">
        <v>3.3471682817136337</v>
      </c>
      <c r="M50" s="99">
        <v>3.1136576831249188</v>
      </c>
      <c r="N50" s="99">
        <v>3.1073443137253891</v>
      </c>
      <c r="O50" s="99">
        <v>1.907859301900857</v>
      </c>
      <c r="P50" s="99">
        <v>2.1135097548739781</v>
      </c>
      <c r="Q50" s="99">
        <v>1.5453273901935658</v>
      </c>
      <c r="R50" s="99">
        <v>1.9290494392112738</v>
      </c>
      <c r="S50" s="99">
        <v>2.0405724943764381</v>
      </c>
      <c r="T50" s="99">
        <v>2.1668012969365082</v>
      </c>
      <c r="U50" s="99">
        <v>2.0010758890302212</v>
      </c>
      <c r="V50" s="99">
        <v>2.2052434017555842</v>
      </c>
      <c r="W50" s="99">
        <v>3.404847092061988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1.14366937466133</v>
      </c>
      <c r="H58" s="123">
        <v>0.68503922314372534</v>
      </c>
      <c r="I58" s="123">
        <v>0.23822962405108802</v>
      </c>
      <c r="J58" s="123">
        <v>0.56931840692347402</v>
      </c>
      <c r="K58" s="123">
        <v>2.2038612945756424</v>
      </c>
      <c r="L58" s="123">
        <v>2.4478304554254295</v>
      </c>
      <c r="M58" s="123">
        <v>2.2622343483754501</v>
      </c>
      <c r="N58" s="123">
        <v>1.1683449413289042</v>
      </c>
      <c r="O58" s="123">
        <v>0.72808251516542966</v>
      </c>
      <c r="P58" s="123">
        <v>0.75523061636220046</v>
      </c>
      <c r="Q58" s="123">
        <v>1.0855467581035259</v>
      </c>
      <c r="R58" s="123">
        <v>1.0327753652687848</v>
      </c>
      <c r="S58" s="123">
        <v>1.1630928022970437</v>
      </c>
      <c r="T58" s="123">
        <v>1.2321086970115749</v>
      </c>
      <c r="U58" s="123">
        <v>0.77583947471744918</v>
      </c>
      <c r="V58" s="123">
        <v>0.32237570615621119</v>
      </c>
      <c r="W58" s="123">
        <v>0.32043787446668365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2.3581855247441581</v>
      </c>
      <c r="H59" s="99">
        <v>2.6545269896819357</v>
      </c>
      <c r="I59" s="99">
        <v>2.5014110525364242</v>
      </c>
      <c r="J59" s="99">
        <v>2.6099091014019935</v>
      </c>
      <c r="K59" s="99">
        <v>2.6798431718064761</v>
      </c>
      <c r="L59" s="99">
        <v>2.9542781358582775</v>
      </c>
      <c r="M59" s="99">
        <v>3.1507442177931062</v>
      </c>
      <c r="N59" s="99">
        <v>2.5089458675973266</v>
      </c>
      <c r="O59" s="99">
        <v>1.8046489692134582</v>
      </c>
      <c r="P59" s="99">
        <v>1.7460931850294072</v>
      </c>
      <c r="Q59" s="99">
        <v>1.4164060974751294</v>
      </c>
      <c r="R59" s="99">
        <v>1.5174550323028198</v>
      </c>
      <c r="S59" s="99">
        <v>1.6283299232158612</v>
      </c>
      <c r="T59" s="99">
        <v>1.7055221763389261</v>
      </c>
      <c r="U59" s="99">
        <v>2.049107129397282</v>
      </c>
      <c r="V59" s="99">
        <v>2.1839818966357409</v>
      </c>
      <c r="W59" s="99">
        <v>1.991096878096402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35.101138416952942</v>
      </c>
      <c r="D62" s="118">
        <f t="shared" si="21"/>
        <v>34.998162303980649</v>
      </c>
      <c r="E62" s="118">
        <f t="shared" si="21"/>
        <v>34.814409609887925</v>
      </c>
      <c r="F62" s="118">
        <f t="shared" si="21"/>
        <v>34.905706866561466</v>
      </c>
      <c r="G62" s="118">
        <f t="shared" si="21"/>
        <v>33.385558475507835</v>
      </c>
      <c r="H62" s="118">
        <f t="shared" si="21"/>
        <v>33.719491868881491</v>
      </c>
      <c r="I62" s="118">
        <f t="shared" si="21"/>
        <v>35.167859359972276</v>
      </c>
      <c r="J62" s="118">
        <f t="shared" si="21"/>
        <v>33.608692005215175</v>
      </c>
      <c r="K62" s="118">
        <f t="shared" si="21"/>
        <v>32.916033870585416</v>
      </c>
      <c r="L62" s="118">
        <f t="shared" si="21"/>
        <v>36.305420881379092</v>
      </c>
      <c r="M62" s="118">
        <f t="shared" si="21"/>
        <v>33.236978715266297</v>
      </c>
      <c r="N62" s="118">
        <f t="shared" si="21"/>
        <v>29.259905275398935</v>
      </c>
      <c r="O62" s="118">
        <f t="shared" si="21"/>
        <v>25.178444539728627</v>
      </c>
      <c r="P62" s="118">
        <f t="shared" si="21"/>
        <v>22.914145162135895</v>
      </c>
      <c r="Q62" s="118">
        <f t="shared" si="21"/>
        <v>21.169170385228437</v>
      </c>
      <c r="R62" s="118">
        <f t="shared" ref="R62:V62" si="22">R63+R66+R68+R77</f>
        <v>22.63829575515361</v>
      </c>
      <c r="S62" s="118">
        <f t="shared" si="22"/>
        <v>21.964375288965954</v>
      </c>
      <c r="T62" s="118">
        <f t="shared" si="22"/>
        <v>22.417098478159382</v>
      </c>
      <c r="U62" s="118">
        <f t="shared" si="22"/>
        <v>20.471092131964546</v>
      </c>
      <c r="V62" s="118">
        <f t="shared" si="22"/>
        <v>20.937051315066554</v>
      </c>
      <c r="W62" s="118">
        <f t="shared" ref="W62" si="23">W63+W66+W68+W77</f>
        <v>24.057371351143487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30.984359804462191</v>
      </c>
      <c r="D63" s="123">
        <f t="shared" si="24"/>
        <v>31.020713182630196</v>
      </c>
      <c r="E63" s="123">
        <f t="shared" si="24"/>
        <v>30.825432332351166</v>
      </c>
      <c r="F63" s="123">
        <f t="shared" si="24"/>
        <v>30.736715955508956</v>
      </c>
      <c r="G63" s="123">
        <f t="shared" si="24"/>
        <v>29.836362355299922</v>
      </c>
      <c r="H63" s="123">
        <f t="shared" si="24"/>
        <v>29.943659082767375</v>
      </c>
      <c r="I63" s="123">
        <f t="shared" si="24"/>
        <v>30.797605838983912</v>
      </c>
      <c r="J63" s="123">
        <f t="shared" si="24"/>
        <v>29.105706938252496</v>
      </c>
      <c r="K63" s="123">
        <f t="shared" si="24"/>
        <v>28.534069924526182</v>
      </c>
      <c r="L63" s="123">
        <f t="shared" si="24"/>
        <v>31.552209410397833</v>
      </c>
      <c r="M63" s="123">
        <f t="shared" si="24"/>
        <v>28.413033085507056</v>
      </c>
      <c r="N63" s="123">
        <f t="shared" si="24"/>
        <v>25.57713700706493</v>
      </c>
      <c r="O63" s="123">
        <f t="shared" si="24"/>
        <v>22.404000341951331</v>
      </c>
      <c r="P63" s="123">
        <f t="shared" si="24"/>
        <v>20.163724097767048</v>
      </c>
      <c r="Q63" s="123">
        <f t="shared" si="24"/>
        <v>18.703947501033902</v>
      </c>
      <c r="R63" s="123">
        <f t="shared" ref="R63:V63" si="25">SUM(R64:R65)</f>
        <v>19.947073745821722</v>
      </c>
      <c r="S63" s="123">
        <f t="shared" si="25"/>
        <v>19.44666399438406</v>
      </c>
      <c r="T63" s="123">
        <f t="shared" si="25"/>
        <v>19.474122393679043</v>
      </c>
      <c r="U63" s="123">
        <f t="shared" si="25"/>
        <v>17.517563346069565</v>
      </c>
      <c r="V63" s="123">
        <f t="shared" si="25"/>
        <v>17.63442727427066</v>
      </c>
      <c r="W63" s="123">
        <f t="shared" ref="W63" si="26">SUM(W64:W65)</f>
        <v>19.685096442316325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30.984359804462191</v>
      </c>
      <c r="D64" s="99">
        <v>31.020713182630196</v>
      </c>
      <c r="E64" s="99">
        <v>30.825432332351166</v>
      </c>
      <c r="F64" s="99">
        <v>30.736715955508956</v>
      </c>
      <c r="G64" s="99">
        <v>29.836362355299922</v>
      </c>
      <c r="H64" s="99">
        <v>29.943659082767375</v>
      </c>
      <c r="I64" s="99">
        <v>30.797605838983912</v>
      </c>
      <c r="J64" s="99">
        <v>29.105706938252496</v>
      </c>
      <c r="K64" s="99">
        <v>28.534069924526182</v>
      </c>
      <c r="L64" s="99">
        <v>31.552209410397833</v>
      </c>
      <c r="M64" s="99">
        <v>28.413033085507056</v>
      </c>
      <c r="N64" s="99">
        <v>25.57713700706493</v>
      </c>
      <c r="O64" s="99">
        <v>22.404000341951331</v>
      </c>
      <c r="P64" s="99">
        <v>20.163724097767048</v>
      </c>
      <c r="Q64" s="99">
        <v>18.703947501033902</v>
      </c>
      <c r="R64" s="99">
        <v>19.947073745821722</v>
      </c>
      <c r="S64" s="99">
        <v>19.44666399438406</v>
      </c>
      <c r="T64" s="99">
        <v>19.474122393679043</v>
      </c>
      <c r="U64" s="99">
        <v>17.517563346069565</v>
      </c>
      <c r="V64" s="99">
        <v>17.63442727427066</v>
      </c>
      <c r="W64" s="99">
        <v>19.685096442316325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1.6796733062741858</v>
      </c>
      <c r="D68" s="123">
        <v>1.6058422859389716</v>
      </c>
      <c r="E68" s="123">
        <v>1.6380653204312134</v>
      </c>
      <c r="F68" s="123">
        <v>1.8228418666615767</v>
      </c>
      <c r="G68" s="123">
        <v>1.5712915634110154</v>
      </c>
      <c r="H68" s="123">
        <v>1.6820350468677896</v>
      </c>
      <c r="I68" s="123">
        <v>1.913026563367596</v>
      </c>
      <c r="J68" s="123">
        <v>1.9767029408499976</v>
      </c>
      <c r="K68" s="123">
        <v>1.9809655484104591</v>
      </c>
      <c r="L68" s="123">
        <v>2.2454849367305405</v>
      </c>
      <c r="M68" s="123">
        <v>2.1644333122638972</v>
      </c>
      <c r="N68" s="123">
        <v>1.6449869286145475</v>
      </c>
      <c r="O68" s="123">
        <v>1.2673038465159623</v>
      </c>
      <c r="P68" s="123">
        <v>1.301134415968944</v>
      </c>
      <c r="Q68" s="123">
        <v>1.2855950724279799</v>
      </c>
      <c r="R68" s="123">
        <v>1.4028942250429168</v>
      </c>
      <c r="S68" s="123">
        <v>1.3430810680451843</v>
      </c>
      <c r="T68" s="123">
        <v>1.4107118786466106</v>
      </c>
      <c r="U68" s="123">
        <v>1.3457970835523601</v>
      </c>
      <c r="V68" s="123">
        <v>1.5338290343250573</v>
      </c>
      <c r="W68" s="123">
        <v>2.464423374341556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1.834590926071396</v>
      </c>
      <c r="D69" s="99">
        <v>1.6936119864528878</v>
      </c>
      <c r="E69" s="99">
        <v>1.7196598503934575</v>
      </c>
      <c r="F69" s="99">
        <v>1.9245125210985758</v>
      </c>
      <c r="G69" s="99">
        <v>1.6797940526843833</v>
      </c>
      <c r="H69" s="99">
        <v>1.8579720460229261</v>
      </c>
      <c r="I69" s="99">
        <v>2.037888472252825</v>
      </c>
      <c r="J69" s="99">
        <v>2.0772962452030939</v>
      </c>
      <c r="K69" s="99">
        <v>2.1130757899161234</v>
      </c>
      <c r="L69" s="99">
        <v>2.3732916774104647</v>
      </c>
      <c r="M69" s="99">
        <v>2.3576005868062961</v>
      </c>
      <c r="N69" s="99">
        <v>1.8029234694281144</v>
      </c>
      <c r="O69" s="99">
        <v>1.3785184392110703</v>
      </c>
      <c r="P69" s="99">
        <v>1.4222175014041774</v>
      </c>
      <c r="Q69" s="99">
        <v>1.3484308288611513</v>
      </c>
      <c r="R69" s="99">
        <v>1.462967353827868</v>
      </c>
      <c r="S69" s="99">
        <v>1.4104291753158504</v>
      </c>
      <c r="T69" s="99">
        <v>1.4867566285171423</v>
      </c>
      <c r="U69" s="99">
        <v>1.4128716645814052</v>
      </c>
      <c r="V69" s="99">
        <v>1.5932401547716339</v>
      </c>
      <c r="W69" s="99">
        <v>2.5694063279762198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2.4371053062165666</v>
      </c>
      <c r="D77" s="123">
        <v>2.3716068354114808</v>
      </c>
      <c r="E77" s="123">
        <v>2.3509119571055459</v>
      </c>
      <c r="F77" s="123">
        <v>2.3461490443909359</v>
      </c>
      <c r="G77" s="123">
        <v>1.9779045567968996</v>
      </c>
      <c r="H77" s="123">
        <v>2.0937977392463276</v>
      </c>
      <c r="I77" s="123">
        <v>2.4572269576207693</v>
      </c>
      <c r="J77" s="123">
        <v>2.5262821261126849</v>
      </c>
      <c r="K77" s="123">
        <v>2.4009983976487739</v>
      </c>
      <c r="L77" s="123">
        <v>2.5077265342507218</v>
      </c>
      <c r="M77" s="123">
        <v>2.6595123174953423</v>
      </c>
      <c r="N77" s="123">
        <v>2.0377813397194591</v>
      </c>
      <c r="O77" s="123">
        <v>1.5071403512613331</v>
      </c>
      <c r="P77" s="123">
        <v>1.4492866483999061</v>
      </c>
      <c r="Q77" s="123">
        <v>1.1796278117665557</v>
      </c>
      <c r="R77" s="123">
        <v>1.2883277842889718</v>
      </c>
      <c r="S77" s="123">
        <v>1.1746302265367101</v>
      </c>
      <c r="T77" s="123">
        <v>1.5322642058337281</v>
      </c>
      <c r="U77" s="123">
        <v>1.6077317023426207</v>
      </c>
      <c r="V77" s="123">
        <v>1.7687950064708406</v>
      </c>
      <c r="W77" s="123">
        <v>1.9078515344856044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2.6272650924415362</v>
      </c>
      <c r="D78" s="99">
        <v>2.4815298423239183</v>
      </c>
      <c r="E78" s="99">
        <v>2.4217188165797947</v>
      </c>
      <c r="F78" s="99">
        <v>2.3927798802828053</v>
      </c>
      <c r="G78" s="99">
        <v>2.0474326668317957</v>
      </c>
      <c r="H78" s="99">
        <v>2.2372021652387382</v>
      </c>
      <c r="I78" s="99">
        <v>2.5942062147902676</v>
      </c>
      <c r="J78" s="99">
        <v>2.6423484272899822</v>
      </c>
      <c r="K78" s="99">
        <v>2.5242951315232403</v>
      </c>
      <c r="L78" s="99">
        <v>2.615556753406894</v>
      </c>
      <c r="M78" s="99">
        <v>2.7709128864678405</v>
      </c>
      <c r="N78" s="99">
        <v>2.1229071668928303</v>
      </c>
      <c r="O78" s="99">
        <v>1.5798859870276598</v>
      </c>
      <c r="P78" s="99">
        <v>1.5676072066558084</v>
      </c>
      <c r="Q78" s="99">
        <v>1.2562693754284691</v>
      </c>
      <c r="R78" s="99">
        <v>1.3451221785582204</v>
      </c>
      <c r="S78" s="99">
        <v>1.222723764034338</v>
      </c>
      <c r="T78" s="99">
        <v>1.5922499741432636</v>
      </c>
      <c r="U78" s="99">
        <v>1.670979690632812</v>
      </c>
      <c r="V78" s="99">
        <v>1.8233844362654763</v>
      </c>
      <c r="W78" s="99">
        <v>1.9836570473510462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2.6772914205699827</v>
      </c>
      <c r="D81" s="118">
        <f t="shared" si="28"/>
        <v>2.2697707685029815</v>
      </c>
      <c r="E81" s="118">
        <f t="shared" si="28"/>
        <v>1.7531561427087516</v>
      </c>
      <c r="F81" s="118">
        <f t="shared" si="28"/>
        <v>1.1495761591592342</v>
      </c>
      <c r="G81" s="118">
        <f t="shared" si="28"/>
        <v>1.0562058658237841</v>
      </c>
      <c r="H81" s="118">
        <f t="shared" si="28"/>
        <v>0.64173203324405337</v>
      </c>
      <c r="I81" s="118">
        <f t="shared" si="28"/>
        <v>0.22532001678884347</v>
      </c>
      <c r="J81" s="118">
        <f t="shared" si="28"/>
        <v>0.47641360153357726</v>
      </c>
      <c r="K81" s="118">
        <f t="shared" si="28"/>
        <v>1.7118540207245543</v>
      </c>
      <c r="L81" s="118">
        <f t="shared" si="28"/>
        <v>1.9872666145310334</v>
      </c>
      <c r="M81" s="118">
        <f t="shared" si="28"/>
        <v>1.8529271371582603</v>
      </c>
      <c r="N81" s="118">
        <f t="shared" si="28"/>
        <v>0.97728796352928726</v>
      </c>
      <c r="O81" s="118">
        <f t="shared" si="28"/>
        <v>0.57021620016462893</v>
      </c>
      <c r="P81" s="118">
        <f t="shared" si="28"/>
        <v>0.54300261091572866</v>
      </c>
      <c r="Q81" s="118">
        <f t="shared" si="28"/>
        <v>0.68078365077582748</v>
      </c>
      <c r="R81" s="118">
        <f t="shared" ref="R81:V81" si="29">R82+R85+R87+R100</f>
        <v>0.78138472659258396</v>
      </c>
      <c r="S81" s="118">
        <f t="shared" si="29"/>
        <v>0.92436873473914716</v>
      </c>
      <c r="T81" s="118">
        <f t="shared" si="29"/>
        <v>1.1503111019208452</v>
      </c>
      <c r="U81" s="118">
        <f t="shared" si="29"/>
        <v>0.67249542419877129</v>
      </c>
      <c r="V81" s="118">
        <f t="shared" si="29"/>
        <v>0.24909877096433866</v>
      </c>
      <c r="W81" s="118">
        <f t="shared" ref="W81" si="30">W82+W85+W87+W100</f>
        <v>0.21848531308325814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4.0998956936556544E-2</v>
      </c>
      <c r="D87" s="123">
        <v>3.5613061292397101E-2</v>
      </c>
      <c r="E87" s="123">
        <v>1.8598346483277246E-2</v>
      </c>
      <c r="F87" s="123">
        <v>6.6030540633313633E-3</v>
      </c>
      <c r="G87" s="123">
        <v>1.1690003393430225E-2</v>
      </c>
      <c r="H87" s="123">
        <v>1.3129186815316359E-2</v>
      </c>
      <c r="I87" s="123">
        <v>3.9695550659398305E-3</v>
      </c>
      <c r="J87" s="123">
        <v>2.3114086529993287E-3</v>
      </c>
      <c r="K87" s="123">
        <v>1.5742851231582349E-2</v>
      </c>
      <c r="L87" s="123">
        <v>1.5960364848764372E-2</v>
      </c>
      <c r="M87" s="123">
        <v>1.200317346668789E-2</v>
      </c>
      <c r="N87" s="123">
        <v>5.628496664131572E-3</v>
      </c>
      <c r="O87" s="123">
        <v>2.8463903143957467E-3</v>
      </c>
      <c r="P87" s="123">
        <v>4.1537936724311431E-3</v>
      </c>
      <c r="Q87" s="123">
        <v>6.1787210881790377E-3</v>
      </c>
      <c r="R87" s="123">
        <v>1.3150263250842871E-2</v>
      </c>
      <c r="S87" s="123">
        <v>1.2503977738264749E-2</v>
      </c>
      <c r="T87" s="123">
        <v>1.1837167428859258E-2</v>
      </c>
      <c r="U87" s="123">
        <v>7.7428931315706691E-3</v>
      </c>
      <c r="V87" s="123">
        <v>4.6855751462879461E-3</v>
      </c>
      <c r="W87" s="123">
        <v>1.1853168989916047E-2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2.0122101705566782</v>
      </c>
      <c r="D92" s="102">
        <v>2.0824268997817463</v>
      </c>
      <c r="E92" s="102">
        <v>2.0965408762967082</v>
      </c>
      <c r="F92" s="102">
        <v>2.0226843749349004</v>
      </c>
      <c r="G92" s="102">
        <v>1.9826823039375854</v>
      </c>
      <c r="H92" s="102">
        <v>2.1879546694635534</v>
      </c>
      <c r="I92" s="102">
        <v>2.1943369608259888</v>
      </c>
      <c r="J92" s="102">
        <v>2.2031026475445028</v>
      </c>
      <c r="K92" s="102">
        <v>2.3869866667368624</v>
      </c>
      <c r="L92" s="102">
        <v>2.8012558942083521</v>
      </c>
      <c r="M92" s="102">
        <v>2.8987663922051259</v>
      </c>
      <c r="N92" s="102">
        <v>2.2469640925233132</v>
      </c>
      <c r="O92" s="102">
        <v>1.683968300616745</v>
      </c>
      <c r="P92" s="102">
        <v>1.6381331490387707</v>
      </c>
      <c r="Q92" s="102">
        <v>1.4489100951779843</v>
      </c>
      <c r="R92" s="102">
        <v>1.5159331247499424</v>
      </c>
      <c r="S92" s="102">
        <v>1.5274745532539324</v>
      </c>
      <c r="T92" s="102">
        <v>1.5988067473912571</v>
      </c>
      <c r="U92" s="102">
        <v>1.5353263669158685</v>
      </c>
      <c r="V92" s="102">
        <v>1.600664555743444</v>
      </c>
      <c r="W92" s="102">
        <v>2.8554134056593963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2.636292463633426</v>
      </c>
      <c r="D100" s="123">
        <v>2.2341577072105845</v>
      </c>
      <c r="E100" s="123">
        <v>1.7345577962254743</v>
      </c>
      <c r="F100" s="123">
        <v>1.1429731050959029</v>
      </c>
      <c r="G100" s="123">
        <v>1.0445158624303539</v>
      </c>
      <c r="H100" s="123">
        <v>0.62860284642873698</v>
      </c>
      <c r="I100" s="123">
        <v>0.22135046172290365</v>
      </c>
      <c r="J100" s="123">
        <v>0.47410219288057792</v>
      </c>
      <c r="K100" s="123">
        <v>1.696111169492972</v>
      </c>
      <c r="L100" s="123">
        <v>1.9713062496822691</v>
      </c>
      <c r="M100" s="123">
        <v>1.8409239636915724</v>
      </c>
      <c r="N100" s="123">
        <v>0.9716594668651557</v>
      </c>
      <c r="O100" s="123">
        <v>0.56736980985023322</v>
      </c>
      <c r="P100" s="123">
        <v>0.53884881724329747</v>
      </c>
      <c r="Q100" s="123">
        <v>0.6746049296876484</v>
      </c>
      <c r="R100" s="123">
        <v>0.76823446334174106</v>
      </c>
      <c r="S100" s="123">
        <v>0.91186475700088243</v>
      </c>
      <c r="T100" s="123">
        <v>1.1384739344919859</v>
      </c>
      <c r="U100" s="123">
        <v>0.66475253106720067</v>
      </c>
      <c r="V100" s="123">
        <v>0.24441319581805071</v>
      </c>
      <c r="W100" s="123">
        <v>0.2066321440933421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2.9187765061350337</v>
      </c>
      <c r="D102" s="99">
        <v>2.9540603543123582</v>
      </c>
      <c r="E102" s="99">
        <v>2.8123877678158209</v>
      </c>
      <c r="F102" s="99">
        <v>2.5341258610205744</v>
      </c>
      <c r="G102" s="99">
        <v>2.3581855247441577</v>
      </c>
      <c r="H102" s="99">
        <v>2.6545269896819357</v>
      </c>
      <c r="I102" s="99">
        <v>2.5014110525364246</v>
      </c>
      <c r="J102" s="99">
        <v>2.6099091014019935</v>
      </c>
      <c r="K102" s="99">
        <v>2.6798431718064761</v>
      </c>
      <c r="L102" s="99">
        <v>2.9542781358582775</v>
      </c>
      <c r="M102" s="99">
        <v>3.1507442177931062</v>
      </c>
      <c r="N102" s="99">
        <v>2.5089458675973271</v>
      </c>
      <c r="O102" s="99">
        <v>1.8046489692134586</v>
      </c>
      <c r="P102" s="99">
        <v>1.746093185029407</v>
      </c>
      <c r="Q102" s="99">
        <v>1.4164060974751298</v>
      </c>
      <c r="R102" s="99">
        <v>1.5174550323028202</v>
      </c>
      <c r="S102" s="99">
        <v>1.6283299232158612</v>
      </c>
      <c r="T102" s="99">
        <v>1.7055221763389261</v>
      </c>
      <c r="U102" s="99">
        <v>2.0491071293972816</v>
      </c>
      <c r="V102" s="99">
        <v>2.1839818966357409</v>
      </c>
      <c r="W102" s="99">
        <v>1.9910968780964016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2.7581085968957981</v>
      </c>
      <c r="D124" s="118">
        <f t="shared" si="42"/>
        <v>2.3917725066269315</v>
      </c>
      <c r="E124" s="118">
        <f t="shared" si="42"/>
        <v>1.8800131708872834</v>
      </c>
      <c r="F124" s="118">
        <f t="shared" si="42"/>
        <v>1.2449047436172391</v>
      </c>
      <c r="G124" s="118">
        <f t="shared" si="42"/>
        <v>1.142197669360699</v>
      </c>
      <c r="H124" s="118">
        <f t="shared" si="42"/>
        <v>0.68771922879827585</v>
      </c>
      <c r="I124" s="118">
        <f t="shared" si="42"/>
        <v>0.23579939835943622</v>
      </c>
      <c r="J124" s="118">
        <f t="shared" si="42"/>
        <v>0.56816188284108304</v>
      </c>
      <c r="K124" s="118">
        <f t="shared" si="42"/>
        <v>2.2010412158960038</v>
      </c>
      <c r="L124" s="118">
        <f t="shared" si="42"/>
        <v>2.448419973755986</v>
      </c>
      <c r="M124" s="118">
        <f t="shared" si="42"/>
        <v>2.2626730062049689</v>
      </c>
      <c r="N124" s="118">
        <f t="shared" si="42"/>
        <v>1.1691521176924333</v>
      </c>
      <c r="O124" s="118">
        <f t="shared" si="42"/>
        <v>0.72897231964470321</v>
      </c>
      <c r="P124" s="118">
        <f t="shared" si="42"/>
        <v>0.755835993717073</v>
      </c>
      <c r="Q124" s="118">
        <f t="shared" si="42"/>
        <v>1.0856249837338228</v>
      </c>
      <c r="R124" s="118">
        <f t="shared" ref="R124:V124" si="43">R125+R128+R130+R139</f>
        <v>1.0330540220884723</v>
      </c>
      <c r="S124" s="118">
        <f t="shared" si="43"/>
        <v>1.1636991370912495</v>
      </c>
      <c r="T124" s="118">
        <f t="shared" si="43"/>
        <v>1.232408397478806</v>
      </c>
      <c r="U124" s="118">
        <f t="shared" si="43"/>
        <v>0.77569061654815674</v>
      </c>
      <c r="V124" s="118">
        <f t="shared" si="43"/>
        <v>0.32099733920333001</v>
      </c>
      <c r="W124" s="118">
        <f t="shared" ref="W124" si="44">W125+W128+W130+W139</f>
        <v>0.3193280904303174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2.7581085968957981</v>
      </c>
      <c r="D139" s="123">
        <v>2.3917725066269315</v>
      </c>
      <c r="E139" s="123">
        <v>1.8800131708872834</v>
      </c>
      <c r="F139" s="123">
        <v>1.2449047436172391</v>
      </c>
      <c r="G139" s="123">
        <v>1.142197669360699</v>
      </c>
      <c r="H139" s="123">
        <v>0.68771922879827585</v>
      </c>
      <c r="I139" s="123">
        <v>0.23579939835943622</v>
      </c>
      <c r="J139" s="123">
        <v>0.56816188284108304</v>
      </c>
      <c r="K139" s="123">
        <v>2.2010412158960038</v>
      </c>
      <c r="L139" s="123">
        <v>2.448419973755986</v>
      </c>
      <c r="M139" s="123">
        <v>2.2626730062049689</v>
      </c>
      <c r="N139" s="123">
        <v>1.1691521176924333</v>
      </c>
      <c r="O139" s="123">
        <v>0.72897231964470321</v>
      </c>
      <c r="P139" s="123">
        <v>0.755835993717073</v>
      </c>
      <c r="Q139" s="123">
        <v>1.0856249837338228</v>
      </c>
      <c r="R139" s="123">
        <v>1.0330540220884723</v>
      </c>
      <c r="S139" s="123">
        <v>1.1636991370912495</v>
      </c>
      <c r="T139" s="123">
        <v>1.232408397478806</v>
      </c>
      <c r="U139" s="123">
        <v>0.77569061654815674</v>
      </c>
      <c r="V139" s="123">
        <v>0.32099733920333001</v>
      </c>
      <c r="W139" s="123">
        <v>0.3193280904303174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2.9187765061350337</v>
      </c>
      <c r="D140" s="99">
        <v>2.9540603543123582</v>
      </c>
      <c r="E140" s="99">
        <v>2.8123877678158213</v>
      </c>
      <c r="F140" s="99">
        <v>2.5341258610205744</v>
      </c>
      <c r="G140" s="99">
        <v>2.3581855247441577</v>
      </c>
      <c r="H140" s="99">
        <v>2.6545269896819357</v>
      </c>
      <c r="I140" s="99">
        <v>2.5014110525364242</v>
      </c>
      <c r="J140" s="99">
        <v>2.6099091014019931</v>
      </c>
      <c r="K140" s="99">
        <v>2.6798431718064761</v>
      </c>
      <c r="L140" s="99">
        <v>2.9542781358582779</v>
      </c>
      <c r="M140" s="99">
        <v>3.1507442177931066</v>
      </c>
      <c r="N140" s="99">
        <v>2.5089458675973275</v>
      </c>
      <c r="O140" s="99">
        <v>1.8046489692134586</v>
      </c>
      <c r="P140" s="99">
        <v>1.746093185029407</v>
      </c>
      <c r="Q140" s="99">
        <v>1.4164060974751298</v>
      </c>
      <c r="R140" s="99">
        <v>1.5174550323028198</v>
      </c>
      <c r="S140" s="99">
        <v>1.6283299232158612</v>
      </c>
      <c r="T140" s="99">
        <v>1.7055221763389261</v>
      </c>
      <c r="U140" s="99">
        <v>2.0491071293972825</v>
      </c>
      <c r="V140" s="99">
        <v>2.1839818966357409</v>
      </c>
      <c r="W140" s="99">
        <v>1.991096878096402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0.73598354424340051</v>
      </c>
      <c r="P143" s="118">
        <f t="shared" si="49"/>
        <v>0.76051930639233178</v>
      </c>
      <c r="Q143" s="118">
        <f t="shared" si="49"/>
        <v>1.0946361725043317</v>
      </c>
      <c r="R143" s="118">
        <f t="shared" ref="R143:V143" si="50">R144+R146+R148+R157</f>
        <v>1.0526526381240104</v>
      </c>
      <c r="S143" s="118">
        <f t="shared" si="50"/>
        <v>1.1911741857675144</v>
      </c>
      <c r="T143" s="118">
        <f t="shared" si="50"/>
        <v>1.2536352277514615</v>
      </c>
      <c r="U143" s="118">
        <f t="shared" si="50"/>
        <v>0.7956341786591179</v>
      </c>
      <c r="V143" s="118">
        <f t="shared" si="50"/>
        <v>0.34397106795758836</v>
      </c>
      <c r="W143" s="118">
        <f t="shared" ref="W143" si="51">W144+W146+W148+W157</f>
        <v>0.3465102354093314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6.8176854275981595E-3</v>
      </c>
      <c r="P148" s="123">
        <v>4.961891840446298E-3</v>
      </c>
      <c r="Q148" s="123">
        <v>8.913627161968531E-3</v>
      </c>
      <c r="R148" s="123">
        <v>1.951529162296501E-2</v>
      </c>
      <c r="S148" s="123">
        <v>2.7665993183936016E-2</v>
      </c>
      <c r="T148" s="123">
        <v>2.1312606890213324E-2</v>
      </c>
      <c r="U148" s="123">
        <v>1.9768150646985432E-2</v>
      </c>
      <c r="V148" s="123">
        <v>2.2732099594652288E-2</v>
      </c>
      <c r="W148" s="123">
        <v>2.7216178415408961E-2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1.6839683006167452</v>
      </c>
      <c r="P149" s="99">
        <v>1.6381331490387707</v>
      </c>
      <c r="Q149" s="99">
        <v>1.4489100951779845</v>
      </c>
      <c r="R149" s="99">
        <v>1.5159331247499424</v>
      </c>
      <c r="S149" s="99">
        <v>1.5274745532539322</v>
      </c>
      <c r="T149" s="99">
        <v>1.5988067473912571</v>
      </c>
      <c r="U149" s="99">
        <v>1.5353263669158685</v>
      </c>
      <c r="V149" s="99">
        <v>1.6006645557434445</v>
      </c>
      <c r="W149" s="99">
        <v>2.8554134056593954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0.72916585881580231</v>
      </c>
      <c r="P157" s="123">
        <v>0.75555741455188552</v>
      </c>
      <c r="Q157" s="123">
        <v>1.0857225453423631</v>
      </c>
      <c r="R157" s="123">
        <v>1.0331373465010454</v>
      </c>
      <c r="S157" s="123">
        <v>1.1635081925835784</v>
      </c>
      <c r="T157" s="123">
        <v>1.2323226208612481</v>
      </c>
      <c r="U157" s="123">
        <v>0.77586602801213245</v>
      </c>
      <c r="V157" s="123">
        <v>0.32123896836293608</v>
      </c>
      <c r="W157" s="123">
        <v>0.31929405699392244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1.8046489692134586</v>
      </c>
      <c r="P158" s="99">
        <v>1.7460931850294072</v>
      </c>
      <c r="Q158" s="99">
        <v>1.4164060974751298</v>
      </c>
      <c r="R158" s="99">
        <v>1.5174550323028198</v>
      </c>
      <c r="S158" s="99">
        <v>1.6283299232158612</v>
      </c>
      <c r="T158" s="99">
        <v>1.7055221763389257</v>
      </c>
      <c r="U158" s="99">
        <v>2.049107129397282</v>
      </c>
      <c r="V158" s="99">
        <v>2.1839818966357405</v>
      </c>
      <c r="W158" s="99">
        <v>1.991096878096402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2.8159089153243442</v>
      </c>
      <c r="D161" s="118">
        <f t="shared" si="54"/>
        <v>2.4727700396633612</v>
      </c>
      <c r="E161" s="118">
        <f t="shared" si="54"/>
        <v>1.9100708958433548</v>
      </c>
      <c r="F161" s="118">
        <f t="shared" si="54"/>
        <v>1.2551661830606538</v>
      </c>
      <c r="G161" s="118">
        <f t="shared" si="54"/>
        <v>1.1542515368218089</v>
      </c>
      <c r="H161" s="118">
        <f t="shared" si="54"/>
        <v>0.70179906294611782</v>
      </c>
      <c r="I161" s="118">
        <f t="shared" si="54"/>
        <v>0.25240107215132535</v>
      </c>
      <c r="J161" s="118">
        <f t="shared" si="54"/>
        <v>0.57204342195367086</v>
      </c>
      <c r="K161" s="118">
        <f t="shared" si="54"/>
        <v>2.2783095215164386</v>
      </c>
      <c r="L161" s="118">
        <f t="shared" si="54"/>
        <v>2.4910323564791104</v>
      </c>
      <c r="M161" s="118">
        <f t="shared" si="54"/>
        <v>2.3092061765277339</v>
      </c>
      <c r="N161" s="118">
        <f t="shared" si="54"/>
        <v>1.18292706165866</v>
      </c>
      <c r="O161" s="118">
        <f t="shared" si="54"/>
        <v>0.73622121977418442</v>
      </c>
      <c r="P161" s="118">
        <f t="shared" si="54"/>
        <v>0.76135112657498283</v>
      </c>
      <c r="Q161" s="118">
        <f t="shared" si="54"/>
        <v>1.0936404942180853</v>
      </c>
      <c r="R161" s="118">
        <f t="shared" ref="R161:V161" si="55">R162+R164+R166+R175</f>
        <v>1.0505262799589667</v>
      </c>
      <c r="S161" s="118">
        <f t="shared" si="55"/>
        <v>1.1951189283333619</v>
      </c>
      <c r="T161" s="118">
        <f t="shared" si="55"/>
        <v>1.253410389157972</v>
      </c>
      <c r="U161" s="118">
        <f t="shared" si="55"/>
        <v>0.79453128173728493</v>
      </c>
      <c r="V161" s="118">
        <f t="shared" si="55"/>
        <v>0.34590993027003669</v>
      </c>
      <c r="W161" s="118">
        <f t="shared" ref="W161" si="56">W162+W164+W166+W175</f>
        <v>0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8.74873987198556E-2</v>
      </c>
      <c r="D166" s="123">
        <v>6.4074673839438365E-2</v>
      </c>
      <c r="E166" s="123">
        <v>1.8553459082271753E-2</v>
      </c>
      <c r="F166" s="123">
        <v>7.9011108395894529E-3</v>
      </c>
      <c r="G166" s="123">
        <v>1.143855175348607E-2</v>
      </c>
      <c r="H166" s="123">
        <v>1.4421546785541315E-2</v>
      </c>
      <c r="I166" s="123">
        <v>1.5581090846101696E-2</v>
      </c>
      <c r="J166" s="123">
        <v>4.3368162353238249E-3</v>
      </c>
      <c r="K166" s="123">
        <v>7.8815597486594502E-2</v>
      </c>
      <c r="L166" s="123">
        <v>4.2986023952046329E-2</v>
      </c>
      <c r="M166" s="123">
        <v>4.1117253790143631E-2</v>
      </c>
      <c r="N166" s="123">
        <v>1.2552872025269909E-2</v>
      </c>
      <c r="O166" s="123">
        <v>6.4851154067397119E-3</v>
      </c>
      <c r="P166" s="123">
        <v>5.379747615890872E-3</v>
      </c>
      <c r="Q166" s="123">
        <v>8.3848963841318559E-3</v>
      </c>
      <c r="R166" s="123">
        <v>1.9435040060896695E-2</v>
      </c>
      <c r="S166" s="123">
        <v>3.0187244135453206E-2</v>
      </c>
      <c r="T166" s="123">
        <v>1.8377089050474218E-2</v>
      </c>
      <c r="U166" s="123">
        <v>2.0888794107698894E-2</v>
      </c>
      <c r="V166" s="123">
        <v>2.207813180335785E-2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2.0122101705566791</v>
      </c>
      <c r="D167" s="99">
        <v>2.0824268997817468</v>
      </c>
      <c r="E167" s="99">
        <v>2.0965408762967082</v>
      </c>
      <c r="F167" s="99">
        <v>2.0226843749348999</v>
      </c>
      <c r="G167" s="99">
        <v>1.9826823039375854</v>
      </c>
      <c r="H167" s="99">
        <v>2.1879546694635534</v>
      </c>
      <c r="I167" s="99">
        <v>2.1943369608259888</v>
      </c>
      <c r="J167" s="99">
        <v>2.2031026475445032</v>
      </c>
      <c r="K167" s="99">
        <v>2.386986666736862</v>
      </c>
      <c r="L167" s="99">
        <v>2.8012558942083525</v>
      </c>
      <c r="M167" s="99">
        <v>2.8987663922051259</v>
      </c>
      <c r="N167" s="99">
        <v>2.2469640925233141</v>
      </c>
      <c r="O167" s="99">
        <v>1.6839683006167452</v>
      </c>
      <c r="P167" s="99">
        <v>1.6381331490387707</v>
      </c>
      <c r="Q167" s="99">
        <v>1.4489100951779845</v>
      </c>
      <c r="R167" s="99">
        <v>1.5159331247499424</v>
      </c>
      <c r="S167" s="99">
        <v>1.5274745532539322</v>
      </c>
      <c r="T167" s="99">
        <v>1.5988067473912568</v>
      </c>
      <c r="U167" s="99">
        <v>1.5353263669158688</v>
      </c>
      <c r="V167" s="99">
        <v>1.6006645557434442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2.7284215166044885</v>
      </c>
      <c r="D175" s="123">
        <v>2.408695365823923</v>
      </c>
      <c r="E175" s="123">
        <v>1.891517436761083</v>
      </c>
      <c r="F175" s="123">
        <v>1.2472650722210643</v>
      </c>
      <c r="G175" s="123">
        <v>1.1428129850683229</v>
      </c>
      <c r="H175" s="123">
        <v>0.68737751616057652</v>
      </c>
      <c r="I175" s="123">
        <v>0.23681998130522364</v>
      </c>
      <c r="J175" s="123">
        <v>0.56770660571834708</v>
      </c>
      <c r="K175" s="123">
        <v>2.1994939240298441</v>
      </c>
      <c r="L175" s="123">
        <v>2.4480463325270638</v>
      </c>
      <c r="M175" s="123">
        <v>2.2680889227375904</v>
      </c>
      <c r="N175" s="123">
        <v>1.1703741896333901</v>
      </c>
      <c r="O175" s="123">
        <v>0.72973610436744474</v>
      </c>
      <c r="P175" s="123">
        <v>0.75597137895909194</v>
      </c>
      <c r="Q175" s="123">
        <v>1.0852555978339535</v>
      </c>
      <c r="R175" s="123">
        <v>1.0310912398980701</v>
      </c>
      <c r="S175" s="123">
        <v>1.1649316841979087</v>
      </c>
      <c r="T175" s="123">
        <v>1.2350333001074978</v>
      </c>
      <c r="U175" s="123">
        <v>0.7736424876295861</v>
      </c>
      <c r="V175" s="123">
        <v>0.32383179846667887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2.9187765061350337</v>
      </c>
      <c r="D176" s="99">
        <v>2.9540603543123582</v>
      </c>
      <c r="E176" s="99">
        <v>2.8123877678158209</v>
      </c>
      <c r="F176" s="99">
        <v>2.5341258610205748</v>
      </c>
      <c r="G176" s="99">
        <v>2.3581855247441581</v>
      </c>
      <c r="H176" s="99">
        <v>2.6545269896819361</v>
      </c>
      <c r="I176" s="99">
        <v>2.5014110525364246</v>
      </c>
      <c r="J176" s="99">
        <v>2.6099091014019935</v>
      </c>
      <c r="K176" s="99">
        <v>2.6798431718064761</v>
      </c>
      <c r="L176" s="99">
        <v>2.9542781358582779</v>
      </c>
      <c r="M176" s="99">
        <v>3.1507442177931058</v>
      </c>
      <c r="N176" s="99">
        <v>2.5089458675973275</v>
      </c>
      <c r="O176" s="99">
        <v>1.8046489692134586</v>
      </c>
      <c r="P176" s="99">
        <v>1.746093185029407</v>
      </c>
      <c r="Q176" s="99">
        <v>1.4164060974751298</v>
      </c>
      <c r="R176" s="99">
        <v>1.5174550323028198</v>
      </c>
      <c r="S176" s="99">
        <v>1.6283299232158612</v>
      </c>
      <c r="T176" s="99">
        <v>1.7055221763389257</v>
      </c>
      <c r="U176" s="99">
        <v>2.049107129397282</v>
      </c>
      <c r="V176" s="99">
        <v>2.1839818966357414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26475</v>
      </c>
      <c r="C5" s="120">
        <v>27562</v>
      </c>
      <c r="D5" s="120">
        <v>31611</v>
      </c>
      <c r="E5" s="120">
        <v>34704</v>
      </c>
      <c r="F5" s="120">
        <v>36878</v>
      </c>
      <c r="G5" s="120">
        <v>40518</v>
      </c>
      <c r="H5" s="120">
        <v>45347</v>
      </c>
      <c r="I5" s="120">
        <v>48979</v>
      </c>
      <c r="J5" s="120">
        <v>51683</v>
      </c>
      <c r="K5" s="120">
        <v>53499</v>
      </c>
      <c r="L5" s="120">
        <v>58725</v>
      </c>
      <c r="M5" s="120">
        <v>62668</v>
      </c>
      <c r="N5" s="120">
        <v>64178</v>
      </c>
      <c r="O5" s="120">
        <v>63474</v>
      </c>
      <c r="P5" s="120">
        <v>59098</v>
      </c>
      <c r="Q5" s="120">
        <v>54532</v>
      </c>
      <c r="R5" s="120">
        <v>53062</v>
      </c>
      <c r="S5" s="120">
        <v>53114</v>
      </c>
      <c r="T5" s="120">
        <v>50957</v>
      </c>
      <c r="U5" s="120">
        <v>45294</v>
      </c>
      <c r="V5" s="120">
        <v>37591</v>
      </c>
      <c r="W5" s="120">
        <v>35994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26475</v>
      </c>
      <c r="C7" s="52">
        <v>27562</v>
      </c>
      <c r="D7" s="52">
        <v>31611</v>
      </c>
      <c r="E7" s="52">
        <v>34704</v>
      </c>
      <c r="F7" s="52">
        <v>36878</v>
      </c>
      <c r="G7" s="52">
        <v>40518</v>
      </c>
      <c r="H7" s="52">
        <v>45347</v>
      </c>
      <c r="I7" s="52">
        <v>48979</v>
      </c>
      <c r="J7" s="52">
        <v>51683</v>
      </c>
      <c r="K7" s="52">
        <v>53499</v>
      </c>
      <c r="L7" s="52">
        <v>58725</v>
      </c>
      <c r="M7" s="52">
        <v>62668</v>
      </c>
      <c r="N7" s="52">
        <v>64178</v>
      </c>
      <c r="O7" s="52">
        <v>63474</v>
      </c>
      <c r="P7" s="52">
        <v>59098</v>
      </c>
      <c r="Q7" s="52">
        <v>54532</v>
      </c>
      <c r="R7" s="52">
        <v>53062</v>
      </c>
      <c r="S7" s="52">
        <v>53114</v>
      </c>
      <c r="T7" s="52">
        <v>50957</v>
      </c>
      <c r="U7" s="52">
        <v>45294</v>
      </c>
      <c r="V7" s="52">
        <v>37591</v>
      </c>
      <c r="W7" s="52">
        <v>35994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</v>
      </c>
      <c r="C9" s="52">
        <v>3</v>
      </c>
      <c r="D9" s="52">
        <v>4</v>
      </c>
      <c r="E9" s="52">
        <v>21</v>
      </c>
      <c r="F9" s="52">
        <v>48</v>
      </c>
      <c r="G9" s="52">
        <v>97</v>
      </c>
      <c r="H9" s="52">
        <v>182</v>
      </c>
      <c r="I9" s="52">
        <v>320</v>
      </c>
      <c r="J9" s="52">
        <v>424</v>
      </c>
      <c r="K9" s="52">
        <v>509</v>
      </c>
      <c r="L9" s="52">
        <v>605</v>
      </c>
      <c r="M9" s="52">
        <v>670</v>
      </c>
      <c r="N9" s="52">
        <v>741</v>
      </c>
      <c r="O9" s="52">
        <v>766</v>
      </c>
      <c r="P9" s="52">
        <v>734</v>
      </c>
      <c r="Q9" s="52">
        <v>656</v>
      </c>
      <c r="R9" s="52">
        <v>578</v>
      </c>
      <c r="S9" s="52">
        <v>519</v>
      </c>
      <c r="T9" s="52">
        <v>480</v>
      </c>
      <c r="U9" s="52">
        <v>457</v>
      </c>
      <c r="V9" s="52">
        <v>409</v>
      </c>
      <c r="W9" s="52">
        <v>344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24684</v>
      </c>
      <c r="C11" s="52">
        <v>25800</v>
      </c>
      <c r="D11" s="52">
        <v>29555</v>
      </c>
      <c r="E11" s="52">
        <v>31355</v>
      </c>
      <c r="F11" s="52">
        <v>30868</v>
      </c>
      <c r="G11" s="52">
        <v>32102</v>
      </c>
      <c r="H11" s="52">
        <v>34308</v>
      </c>
      <c r="I11" s="52">
        <v>37253</v>
      </c>
      <c r="J11" s="52">
        <v>39200</v>
      </c>
      <c r="K11" s="52">
        <v>41600</v>
      </c>
      <c r="L11" s="52">
        <v>45106</v>
      </c>
      <c r="M11" s="52">
        <v>45936</v>
      </c>
      <c r="N11" s="52">
        <v>47493</v>
      </c>
      <c r="O11" s="52">
        <v>47432</v>
      </c>
      <c r="P11" s="52">
        <v>46902</v>
      </c>
      <c r="Q11" s="52">
        <v>45696</v>
      </c>
      <c r="R11" s="52">
        <v>44595</v>
      </c>
      <c r="S11" s="52">
        <v>45033</v>
      </c>
      <c r="T11" s="52">
        <v>42969</v>
      </c>
      <c r="U11" s="52">
        <v>38627</v>
      </c>
      <c r="V11" s="52">
        <v>32371</v>
      </c>
      <c r="W11" s="52">
        <v>30044</v>
      </c>
      <c r="DA11" s="63" t="s">
        <v>1060</v>
      </c>
    </row>
    <row r="12" spans="1:105" ht="12" customHeight="1" x14ac:dyDescent="0.25">
      <c r="A12" s="97" t="s">
        <v>124</v>
      </c>
      <c r="B12" s="52">
        <v>60</v>
      </c>
      <c r="C12" s="52">
        <v>60</v>
      </c>
      <c r="D12" s="52">
        <v>66</v>
      </c>
      <c r="E12" s="52">
        <v>73</v>
      </c>
      <c r="F12" s="52">
        <v>74</v>
      </c>
      <c r="G12" s="52">
        <v>79</v>
      </c>
      <c r="H12" s="52">
        <v>87</v>
      </c>
      <c r="I12" s="52">
        <v>86</v>
      </c>
      <c r="J12" s="52">
        <v>81</v>
      </c>
      <c r="K12" s="52">
        <v>87</v>
      </c>
      <c r="L12" s="52">
        <v>123</v>
      </c>
      <c r="M12" s="52">
        <v>177</v>
      </c>
      <c r="N12" s="52">
        <v>177</v>
      </c>
      <c r="O12" s="52">
        <v>166</v>
      </c>
      <c r="P12" s="52">
        <v>135</v>
      </c>
      <c r="Q12" s="52">
        <v>87</v>
      </c>
      <c r="R12" s="52">
        <v>81</v>
      </c>
      <c r="S12" s="52">
        <v>85</v>
      </c>
      <c r="T12" s="52">
        <v>82</v>
      </c>
      <c r="U12" s="52">
        <v>72</v>
      </c>
      <c r="V12" s="52">
        <v>66</v>
      </c>
      <c r="W12" s="52">
        <v>72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1731</v>
      </c>
      <c r="C14" s="52">
        <v>1702</v>
      </c>
      <c r="D14" s="52">
        <v>1990</v>
      </c>
      <c r="E14" s="52">
        <v>3276</v>
      </c>
      <c r="F14" s="52">
        <v>5936</v>
      </c>
      <c r="G14" s="52">
        <v>8337</v>
      </c>
      <c r="H14" s="52">
        <v>10952</v>
      </c>
      <c r="I14" s="52">
        <v>11640</v>
      </c>
      <c r="J14" s="52">
        <v>12402</v>
      </c>
      <c r="K14" s="52">
        <v>11812</v>
      </c>
      <c r="L14" s="52">
        <v>13496</v>
      </c>
      <c r="M14" s="52">
        <v>16555</v>
      </c>
      <c r="N14" s="52">
        <v>16508</v>
      </c>
      <c r="O14" s="52">
        <v>15876</v>
      </c>
      <c r="P14" s="52">
        <v>12061</v>
      </c>
      <c r="Q14" s="52">
        <v>8749</v>
      </c>
      <c r="R14" s="52">
        <v>8386</v>
      </c>
      <c r="S14" s="52">
        <v>7996</v>
      </c>
      <c r="T14" s="52">
        <v>7906</v>
      </c>
      <c r="U14" s="52">
        <v>6595</v>
      </c>
      <c r="V14" s="52">
        <v>5154</v>
      </c>
      <c r="W14" s="52">
        <v>5878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3174</v>
      </c>
      <c r="C17" s="52">
        <v>3368</v>
      </c>
      <c r="D17" s="52">
        <v>3912</v>
      </c>
      <c r="E17" s="52">
        <v>4276</v>
      </c>
      <c r="F17" s="52">
        <v>4457</v>
      </c>
      <c r="G17" s="52">
        <v>4756</v>
      </c>
      <c r="H17" s="52">
        <v>5114</v>
      </c>
      <c r="I17" s="52">
        <v>5389</v>
      </c>
      <c r="J17" s="52">
        <v>5745</v>
      </c>
      <c r="K17" s="52">
        <v>6242</v>
      </c>
      <c r="L17" s="52">
        <v>7305</v>
      </c>
      <c r="M17" s="52">
        <v>8044</v>
      </c>
      <c r="N17" s="52">
        <v>8606</v>
      </c>
      <c r="O17" s="52">
        <v>9179</v>
      </c>
      <c r="P17" s="52">
        <v>9467</v>
      </c>
      <c r="Q17" s="52">
        <v>9588</v>
      </c>
      <c r="R17" s="52">
        <v>9719</v>
      </c>
      <c r="S17" s="52">
        <v>9932</v>
      </c>
      <c r="T17" s="52">
        <v>9837</v>
      </c>
      <c r="U17" s="52">
        <v>8951</v>
      </c>
      <c r="V17" s="52">
        <v>7884</v>
      </c>
      <c r="W17" s="52">
        <v>7471</v>
      </c>
      <c r="DA17" s="63" t="s">
        <v>1065</v>
      </c>
    </row>
    <row r="18" spans="1:105" ht="12" customHeight="1" x14ac:dyDescent="0.25">
      <c r="A18" s="97" t="s">
        <v>50</v>
      </c>
      <c r="B18" s="52">
        <v>21948</v>
      </c>
      <c r="C18" s="52">
        <v>22803</v>
      </c>
      <c r="D18" s="52">
        <v>25157</v>
      </c>
      <c r="E18" s="52">
        <v>25966</v>
      </c>
      <c r="F18" s="52">
        <v>25195</v>
      </c>
      <c r="G18" s="52">
        <v>24892</v>
      </c>
      <c r="H18" s="52">
        <v>22791</v>
      </c>
      <c r="I18" s="52">
        <v>20178</v>
      </c>
      <c r="J18" s="52">
        <v>18435</v>
      </c>
      <c r="K18" s="52">
        <v>20261</v>
      </c>
      <c r="L18" s="52">
        <v>25363</v>
      </c>
      <c r="M18" s="52">
        <v>29445</v>
      </c>
      <c r="N18" s="52">
        <v>30459</v>
      </c>
      <c r="O18" s="52">
        <v>30261</v>
      </c>
      <c r="P18" s="52">
        <v>28691</v>
      </c>
      <c r="Q18" s="52">
        <v>27712</v>
      </c>
      <c r="R18" s="52">
        <v>27175</v>
      </c>
      <c r="S18" s="52">
        <v>26869</v>
      </c>
      <c r="T18" s="52">
        <v>25724</v>
      </c>
      <c r="U18" s="52">
        <v>22142</v>
      </c>
      <c r="V18" s="52">
        <v>18226</v>
      </c>
      <c r="W18" s="52">
        <v>16587</v>
      </c>
      <c r="DA18" s="63" t="s">
        <v>1066</v>
      </c>
    </row>
    <row r="19" spans="1:105" ht="12" customHeight="1" x14ac:dyDescent="0.25">
      <c r="A19" s="109" t="s">
        <v>120</v>
      </c>
      <c r="B19" s="36">
        <v>1353</v>
      </c>
      <c r="C19" s="36">
        <v>1391</v>
      </c>
      <c r="D19" s="36">
        <v>2542</v>
      </c>
      <c r="E19" s="36">
        <v>4462</v>
      </c>
      <c r="F19" s="36">
        <v>7226</v>
      </c>
      <c r="G19" s="36">
        <v>10870</v>
      </c>
      <c r="H19" s="36">
        <v>17442</v>
      </c>
      <c r="I19" s="36">
        <v>23412</v>
      </c>
      <c r="J19" s="36">
        <v>27503</v>
      </c>
      <c r="K19" s="36">
        <v>26996</v>
      </c>
      <c r="L19" s="36">
        <v>26057</v>
      </c>
      <c r="M19" s="36">
        <v>25179</v>
      </c>
      <c r="N19" s="36">
        <v>25113</v>
      </c>
      <c r="O19" s="36">
        <v>24034</v>
      </c>
      <c r="P19" s="36">
        <v>20940</v>
      </c>
      <c r="Q19" s="36">
        <v>17232</v>
      </c>
      <c r="R19" s="36">
        <v>16168</v>
      </c>
      <c r="S19" s="36">
        <v>16313</v>
      </c>
      <c r="T19" s="36">
        <v>15396</v>
      </c>
      <c r="U19" s="36">
        <v>14201</v>
      </c>
      <c r="V19" s="36">
        <v>11481</v>
      </c>
      <c r="W19" s="36">
        <v>11936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2068</v>
      </c>
      <c r="D23" s="52">
        <v>2070</v>
      </c>
      <c r="E23" s="52">
        <v>2074</v>
      </c>
      <c r="F23" s="52">
        <v>2095</v>
      </c>
      <c r="G23" s="52">
        <v>2136</v>
      </c>
      <c r="H23" s="52">
        <v>2203</v>
      </c>
      <c r="I23" s="52">
        <v>2307</v>
      </c>
      <c r="J23" s="52">
        <v>2457</v>
      </c>
      <c r="K23" s="52">
        <v>2665</v>
      </c>
      <c r="L23" s="52">
        <v>2928</v>
      </c>
      <c r="M23" s="52">
        <v>3266</v>
      </c>
      <c r="N23" s="52">
        <v>3683</v>
      </c>
      <c r="O23" s="52">
        <v>3777</v>
      </c>
      <c r="P23" s="52">
        <v>4451</v>
      </c>
      <c r="Q23" s="52">
        <v>4566</v>
      </c>
      <c r="R23" s="52">
        <v>2531</v>
      </c>
      <c r="S23" s="52">
        <v>4601</v>
      </c>
      <c r="T23" s="52">
        <v>5238</v>
      </c>
      <c r="U23" s="52">
        <v>5663</v>
      </c>
      <c r="V23" s="52">
        <v>7703</v>
      </c>
      <c r="W23" s="52">
        <v>3413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</v>
      </c>
      <c r="D25" s="52">
        <v>0</v>
      </c>
      <c r="E25" s="52">
        <v>1</v>
      </c>
      <c r="F25" s="52">
        <v>0</v>
      </c>
      <c r="G25" s="52">
        <v>1</v>
      </c>
      <c r="H25" s="52">
        <v>1</v>
      </c>
      <c r="I25" s="52">
        <v>2</v>
      </c>
      <c r="J25" s="52">
        <v>9</v>
      </c>
      <c r="K25" s="52">
        <v>15</v>
      </c>
      <c r="L25" s="52">
        <v>31</v>
      </c>
      <c r="M25" s="52">
        <v>43</v>
      </c>
      <c r="N25" s="52">
        <v>71</v>
      </c>
      <c r="O25" s="52">
        <v>91</v>
      </c>
      <c r="P25" s="52">
        <v>111</v>
      </c>
      <c r="Q25" s="52">
        <v>120</v>
      </c>
      <c r="R25" s="52">
        <v>115</v>
      </c>
      <c r="S25" s="52">
        <v>111</v>
      </c>
      <c r="T25" s="52">
        <v>115</v>
      </c>
      <c r="U25" s="52">
        <v>106</v>
      </c>
      <c r="V25" s="52">
        <v>97</v>
      </c>
      <c r="W25" s="52">
        <v>88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1928</v>
      </c>
      <c r="D27" s="52">
        <v>1930</v>
      </c>
      <c r="E27" s="52">
        <v>1934</v>
      </c>
      <c r="F27" s="52">
        <v>1954</v>
      </c>
      <c r="G27" s="52">
        <v>1988</v>
      </c>
      <c r="H27" s="52">
        <v>2044</v>
      </c>
      <c r="I27" s="52">
        <v>2151</v>
      </c>
      <c r="J27" s="52">
        <v>2369</v>
      </c>
      <c r="K27" s="52">
        <v>2511</v>
      </c>
      <c r="L27" s="52">
        <v>2714</v>
      </c>
      <c r="M27" s="52">
        <v>2993</v>
      </c>
      <c r="N27" s="52">
        <v>3374</v>
      </c>
      <c r="O27" s="52">
        <v>3478</v>
      </c>
      <c r="P27" s="52">
        <v>3057</v>
      </c>
      <c r="Q27" s="52">
        <v>3756</v>
      </c>
      <c r="R27" s="52">
        <v>2721</v>
      </c>
      <c r="S27" s="52">
        <v>4664</v>
      </c>
      <c r="T27" s="52">
        <v>4904</v>
      </c>
      <c r="U27" s="52">
        <v>7579</v>
      </c>
      <c r="V27" s="52">
        <v>11395</v>
      </c>
      <c r="W27" s="52">
        <v>5223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9</v>
      </c>
      <c r="D28" s="52">
        <v>10</v>
      </c>
      <c r="E28" s="52">
        <v>9</v>
      </c>
      <c r="F28" s="52">
        <v>9</v>
      </c>
      <c r="G28" s="52">
        <v>12</v>
      </c>
      <c r="H28" s="52">
        <v>12</v>
      </c>
      <c r="I28" s="52">
        <v>9</v>
      </c>
      <c r="J28" s="52">
        <v>9</v>
      </c>
      <c r="K28" s="52">
        <v>13</v>
      </c>
      <c r="L28" s="52">
        <v>13</v>
      </c>
      <c r="M28" s="52">
        <v>17</v>
      </c>
      <c r="N28" s="52">
        <v>12</v>
      </c>
      <c r="O28" s="52">
        <v>17</v>
      </c>
      <c r="P28" s="52">
        <v>31</v>
      </c>
      <c r="Q28" s="52">
        <v>48</v>
      </c>
      <c r="R28" s="52">
        <v>9</v>
      </c>
      <c r="S28" s="52">
        <v>13</v>
      </c>
      <c r="T28" s="52">
        <v>31</v>
      </c>
      <c r="U28" s="52">
        <v>26</v>
      </c>
      <c r="V28" s="52">
        <v>6</v>
      </c>
      <c r="W28" s="52">
        <v>4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270</v>
      </c>
      <c r="D30" s="52">
        <v>271</v>
      </c>
      <c r="E30" s="52">
        <v>275</v>
      </c>
      <c r="F30" s="52">
        <v>291</v>
      </c>
      <c r="G30" s="52">
        <v>336</v>
      </c>
      <c r="H30" s="52">
        <v>443</v>
      </c>
      <c r="I30" s="52">
        <v>481</v>
      </c>
      <c r="J30" s="52">
        <v>703</v>
      </c>
      <c r="K30" s="52">
        <v>1180</v>
      </c>
      <c r="L30" s="52">
        <v>1706</v>
      </c>
      <c r="M30" s="52">
        <v>2251</v>
      </c>
      <c r="N30" s="52">
        <v>2519</v>
      </c>
      <c r="O30" s="52">
        <v>2316</v>
      </c>
      <c r="P30" s="52">
        <v>3815</v>
      </c>
      <c r="Q30" s="52">
        <v>3312</v>
      </c>
      <c r="R30" s="52">
        <v>734</v>
      </c>
      <c r="S30" s="52">
        <v>1355</v>
      </c>
      <c r="T30" s="52">
        <v>2334</v>
      </c>
      <c r="U30" s="52">
        <v>2627</v>
      </c>
      <c r="V30" s="52">
        <v>1441</v>
      </c>
      <c r="W30" s="52">
        <v>602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496</v>
      </c>
      <c r="D33" s="52">
        <v>497</v>
      </c>
      <c r="E33" s="52">
        <v>507</v>
      </c>
      <c r="F33" s="52">
        <v>537</v>
      </c>
      <c r="G33" s="52">
        <v>598</v>
      </c>
      <c r="H33" s="52">
        <v>695</v>
      </c>
      <c r="I33" s="52">
        <v>548</v>
      </c>
      <c r="J33" s="52">
        <v>708</v>
      </c>
      <c r="K33" s="52">
        <v>825</v>
      </c>
      <c r="L33" s="52">
        <v>921</v>
      </c>
      <c r="M33" s="52">
        <v>903</v>
      </c>
      <c r="N33" s="52">
        <v>975</v>
      </c>
      <c r="O33" s="52">
        <v>1080</v>
      </c>
      <c r="P33" s="52">
        <v>1028</v>
      </c>
      <c r="Q33" s="52">
        <v>1174</v>
      </c>
      <c r="R33" s="52">
        <v>1273</v>
      </c>
      <c r="S33" s="52">
        <v>1727</v>
      </c>
      <c r="T33" s="52">
        <v>1839</v>
      </c>
      <c r="U33" s="52">
        <v>1730</v>
      </c>
      <c r="V33" s="52">
        <v>1912</v>
      </c>
      <c r="W33" s="52">
        <v>1316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3429</v>
      </c>
      <c r="D34" s="52">
        <v>3439</v>
      </c>
      <c r="E34" s="52">
        <v>3498</v>
      </c>
      <c r="F34" s="52">
        <v>3676</v>
      </c>
      <c r="G34" s="52">
        <v>4019</v>
      </c>
      <c r="H34" s="52">
        <v>4562</v>
      </c>
      <c r="I34" s="52">
        <v>3300</v>
      </c>
      <c r="J34" s="52">
        <v>3241</v>
      </c>
      <c r="K34" s="52">
        <v>4284</v>
      </c>
      <c r="L34" s="52">
        <v>4182</v>
      </c>
      <c r="M34" s="52">
        <v>3380</v>
      </c>
      <c r="N34" s="52">
        <v>2980</v>
      </c>
      <c r="O34" s="52">
        <v>3006</v>
      </c>
      <c r="P34" s="52">
        <v>3011</v>
      </c>
      <c r="Q34" s="52">
        <v>3553</v>
      </c>
      <c r="R34" s="52">
        <v>4601</v>
      </c>
      <c r="S34" s="52">
        <v>6523</v>
      </c>
      <c r="T34" s="52">
        <v>6495</v>
      </c>
      <c r="U34" s="52">
        <v>4914</v>
      </c>
      <c r="V34" s="52">
        <v>4077</v>
      </c>
      <c r="W34" s="52">
        <v>2135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211</v>
      </c>
      <c r="D35" s="36">
        <v>212</v>
      </c>
      <c r="E35" s="36">
        <v>217</v>
      </c>
      <c r="F35" s="36">
        <v>245</v>
      </c>
      <c r="G35" s="36">
        <v>313</v>
      </c>
      <c r="H35" s="36">
        <v>467</v>
      </c>
      <c r="I35" s="36">
        <v>626</v>
      </c>
      <c r="J35" s="36">
        <v>1290</v>
      </c>
      <c r="K35" s="36">
        <v>1834</v>
      </c>
      <c r="L35" s="36">
        <v>2855</v>
      </c>
      <c r="M35" s="36">
        <v>3806</v>
      </c>
      <c r="N35" s="36">
        <v>4657</v>
      </c>
      <c r="O35" s="36">
        <v>5227</v>
      </c>
      <c r="P35" s="36">
        <v>4999</v>
      </c>
      <c r="Q35" s="36">
        <v>4488</v>
      </c>
      <c r="R35" s="36">
        <v>2976</v>
      </c>
      <c r="S35" s="36">
        <v>2336</v>
      </c>
      <c r="T35" s="36">
        <v>2971</v>
      </c>
      <c r="U35" s="36">
        <v>3381</v>
      </c>
      <c r="V35" s="36">
        <v>3670</v>
      </c>
      <c r="W35" s="36">
        <v>2198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3155</v>
      </c>
      <c r="D39" s="52">
        <v>6119</v>
      </c>
      <c r="E39" s="52">
        <v>5167</v>
      </c>
      <c r="F39" s="52">
        <v>4269</v>
      </c>
      <c r="G39" s="52">
        <v>5776</v>
      </c>
      <c r="H39" s="52">
        <v>7032</v>
      </c>
      <c r="I39" s="52">
        <v>5939</v>
      </c>
      <c r="J39" s="52">
        <v>5161</v>
      </c>
      <c r="K39" s="52">
        <v>4481</v>
      </c>
      <c r="L39" s="52">
        <v>8154</v>
      </c>
      <c r="M39" s="52">
        <v>7209</v>
      </c>
      <c r="N39" s="52">
        <v>5193</v>
      </c>
      <c r="O39" s="52">
        <v>3073</v>
      </c>
      <c r="P39" s="52">
        <v>75</v>
      </c>
      <c r="Q39" s="52">
        <v>0</v>
      </c>
      <c r="R39" s="52">
        <v>1061</v>
      </c>
      <c r="S39" s="52">
        <v>4653</v>
      </c>
      <c r="T39" s="52">
        <v>3081</v>
      </c>
      <c r="U39" s="52">
        <v>0</v>
      </c>
      <c r="V39" s="52">
        <v>0</v>
      </c>
      <c r="W39" s="52">
        <v>1816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1</v>
      </c>
      <c r="E41" s="52">
        <v>18</v>
      </c>
      <c r="F41" s="52">
        <v>27</v>
      </c>
      <c r="G41" s="52">
        <v>50</v>
      </c>
      <c r="H41" s="52">
        <v>86</v>
      </c>
      <c r="I41" s="52">
        <v>140</v>
      </c>
      <c r="J41" s="52">
        <v>113</v>
      </c>
      <c r="K41" s="52">
        <v>100</v>
      </c>
      <c r="L41" s="52">
        <v>127</v>
      </c>
      <c r="M41" s="52">
        <v>108</v>
      </c>
      <c r="N41" s="52">
        <v>142</v>
      </c>
      <c r="O41" s="52">
        <v>116</v>
      </c>
      <c r="P41" s="52">
        <v>79</v>
      </c>
      <c r="Q41" s="52">
        <v>42</v>
      </c>
      <c r="R41" s="52">
        <v>37</v>
      </c>
      <c r="S41" s="52">
        <v>52</v>
      </c>
      <c r="T41" s="52">
        <v>76</v>
      </c>
      <c r="U41" s="52">
        <v>83</v>
      </c>
      <c r="V41" s="52">
        <v>49</v>
      </c>
      <c r="W41" s="52">
        <v>23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3044</v>
      </c>
      <c r="D43" s="52">
        <v>5685</v>
      </c>
      <c r="E43" s="52">
        <v>3734</v>
      </c>
      <c r="F43" s="52">
        <v>1467</v>
      </c>
      <c r="G43" s="52">
        <v>3222</v>
      </c>
      <c r="H43" s="52">
        <v>4250</v>
      </c>
      <c r="I43" s="52">
        <v>5096</v>
      </c>
      <c r="J43" s="52">
        <v>4316</v>
      </c>
      <c r="K43" s="52">
        <v>4911</v>
      </c>
      <c r="L43" s="52">
        <v>6220</v>
      </c>
      <c r="M43" s="52">
        <v>3823</v>
      </c>
      <c r="N43" s="52">
        <v>4931</v>
      </c>
      <c r="O43" s="52">
        <v>3417</v>
      </c>
      <c r="P43" s="52">
        <v>2527</v>
      </c>
      <c r="Q43" s="52">
        <v>2550</v>
      </c>
      <c r="R43" s="52">
        <v>1620</v>
      </c>
      <c r="S43" s="52">
        <v>5102</v>
      </c>
      <c r="T43" s="52">
        <v>2840</v>
      </c>
      <c r="U43" s="52">
        <v>3237</v>
      </c>
      <c r="V43" s="52">
        <v>5139</v>
      </c>
      <c r="W43" s="52">
        <v>2896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9</v>
      </c>
      <c r="D44" s="52">
        <v>16</v>
      </c>
      <c r="E44" s="52">
        <v>16</v>
      </c>
      <c r="F44" s="52">
        <v>10</v>
      </c>
      <c r="G44" s="52">
        <v>17</v>
      </c>
      <c r="H44" s="52">
        <v>20</v>
      </c>
      <c r="I44" s="52">
        <v>8</v>
      </c>
      <c r="J44" s="52">
        <v>4</v>
      </c>
      <c r="K44" s="52">
        <v>19</v>
      </c>
      <c r="L44" s="52">
        <v>49</v>
      </c>
      <c r="M44" s="52">
        <v>71</v>
      </c>
      <c r="N44" s="52">
        <v>12</v>
      </c>
      <c r="O44" s="52">
        <v>6</v>
      </c>
      <c r="P44" s="52">
        <v>0</v>
      </c>
      <c r="Q44" s="52">
        <v>0</v>
      </c>
      <c r="R44" s="52">
        <v>3</v>
      </c>
      <c r="S44" s="52">
        <v>17</v>
      </c>
      <c r="T44" s="52">
        <v>28</v>
      </c>
      <c r="U44" s="52">
        <v>16</v>
      </c>
      <c r="V44" s="52">
        <v>0</v>
      </c>
      <c r="W44" s="52">
        <v>10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241</v>
      </c>
      <c r="D46" s="52">
        <v>559</v>
      </c>
      <c r="E46" s="52">
        <v>1561</v>
      </c>
      <c r="F46" s="52">
        <v>2951</v>
      </c>
      <c r="G46" s="52">
        <v>2737</v>
      </c>
      <c r="H46" s="52">
        <v>3058</v>
      </c>
      <c r="I46" s="52">
        <v>1169</v>
      </c>
      <c r="J46" s="52">
        <v>1465</v>
      </c>
      <c r="K46" s="52">
        <v>590</v>
      </c>
      <c r="L46" s="52">
        <v>3390</v>
      </c>
      <c r="M46" s="52">
        <v>5310</v>
      </c>
      <c r="N46" s="52">
        <v>2472</v>
      </c>
      <c r="O46" s="52">
        <v>1684</v>
      </c>
      <c r="P46" s="52">
        <v>0</v>
      </c>
      <c r="Q46" s="52">
        <v>0</v>
      </c>
      <c r="R46" s="52">
        <v>371</v>
      </c>
      <c r="S46" s="52">
        <v>965</v>
      </c>
      <c r="T46" s="52">
        <v>2244</v>
      </c>
      <c r="U46" s="52">
        <v>1316</v>
      </c>
      <c r="V46" s="52">
        <v>0</v>
      </c>
      <c r="W46" s="52">
        <v>1326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690</v>
      </c>
      <c r="D49" s="52">
        <v>1041</v>
      </c>
      <c r="E49" s="52">
        <v>871</v>
      </c>
      <c r="F49" s="52">
        <v>718</v>
      </c>
      <c r="G49" s="52">
        <v>897</v>
      </c>
      <c r="H49" s="52">
        <v>1053</v>
      </c>
      <c r="I49" s="52">
        <v>823</v>
      </c>
      <c r="J49" s="52">
        <v>1064</v>
      </c>
      <c r="K49" s="52">
        <v>1322</v>
      </c>
      <c r="L49" s="52">
        <v>1984</v>
      </c>
      <c r="M49" s="52">
        <v>1642</v>
      </c>
      <c r="N49" s="52">
        <v>1537</v>
      </c>
      <c r="O49" s="52">
        <v>1653</v>
      </c>
      <c r="P49" s="52">
        <v>1316</v>
      </c>
      <c r="Q49" s="52">
        <v>1295</v>
      </c>
      <c r="R49" s="52">
        <v>1404</v>
      </c>
      <c r="S49" s="52">
        <v>1940</v>
      </c>
      <c r="T49" s="52">
        <v>1744</v>
      </c>
      <c r="U49" s="52">
        <v>844</v>
      </c>
      <c r="V49" s="52">
        <v>845</v>
      </c>
      <c r="W49" s="52">
        <v>903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4284</v>
      </c>
      <c r="D50" s="52">
        <v>5793</v>
      </c>
      <c r="E50" s="52">
        <v>4307</v>
      </c>
      <c r="F50" s="52">
        <v>2905</v>
      </c>
      <c r="G50" s="52">
        <v>3716</v>
      </c>
      <c r="H50" s="52">
        <v>2461</v>
      </c>
      <c r="I50" s="52">
        <v>687</v>
      </c>
      <c r="J50" s="52">
        <v>1498</v>
      </c>
      <c r="K50" s="52">
        <v>6110</v>
      </c>
      <c r="L50" s="52">
        <v>9284</v>
      </c>
      <c r="M50" s="52">
        <v>7462</v>
      </c>
      <c r="N50" s="52">
        <v>3994</v>
      </c>
      <c r="O50" s="52">
        <v>2808</v>
      </c>
      <c r="P50" s="52">
        <v>1441</v>
      </c>
      <c r="Q50" s="52">
        <v>2574</v>
      </c>
      <c r="R50" s="52">
        <v>4064</v>
      </c>
      <c r="S50" s="52">
        <v>6217</v>
      </c>
      <c r="T50" s="52">
        <v>5350</v>
      </c>
      <c r="U50" s="52">
        <v>1332</v>
      </c>
      <c r="V50" s="52">
        <v>161</v>
      </c>
      <c r="W50" s="52">
        <v>496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249</v>
      </c>
      <c r="D51" s="36">
        <v>1363</v>
      </c>
      <c r="E51" s="36">
        <v>2137</v>
      </c>
      <c r="F51" s="36">
        <v>3009</v>
      </c>
      <c r="G51" s="36">
        <v>3957</v>
      </c>
      <c r="H51" s="36">
        <v>7039</v>
      </c>
      <c r="I51" s="36">
        <v>6596</v>
      </c>
      <c r="J51" s="36">
        <v>5381</v>
      </c>
      <c r="K51" s="36">
        <v>1327</v>
      </c>
      <c r="L51" s="36">
        <v>1916</v>
      </c>
      <c r="M51" s="36">
        <v>2928</v>
      </c>
      <c r="N51" s="36">
        <v>4591</v>
      </c>
      <c r="O51" s="36">
        <v>4148</v>
      </c>
      <c r="P51" s="36">
        <v>1905</v>
      </c>
      <c r="Q51" s="36">
        <v>780</v>
      </c>
      <c r="R51" s="36">
        <v>1912</v>
      </c>
      <c r="S51" s="36">
        <v>2481</v>
      </c>
      <c r="T51" s="36">
        <v>2054</v>
      </c>
      <c r="U51" s="36">
        <v>2186</v>
      </c>
      <c r="V51" s="36">
        <v>950</v>
      </c>
      <c r="W51" s="36">
        <v>2653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1006</v>
      </c>
      <c r="D55" s="52">
        <v>2002</v>
      </c>
      <c r="E55" s="52">
        <v>1619</v>
      </c>
      <c r="F55" s="52">
        <v>1378</v>
      </c>
      <c r="G55" s="52">
        <v>1922</v>
      </c>
      <c r="H55" s="52">
        <v>3149</v>
      </c>
      <c r="I55" s="52">
        <v>1962</v>
      </c>
      <c r="J55" s="52">
        <v>2257</v>
      </c>
      <c r="K55" s="52">
        <v>1309</v>
      </c>
      <c r="L55" s="52">
        <v>2804</v>
      </c>
      <c r="M55" s="52">
        <v>1915</v>
      </c>
      <c r="N55" s="52">
        <v>1215</v>
      </c>
      <c r="O55" s="52">
        <v>944</v>
      </c>
      <c r="P55" s="52">
        <v>46</v>
      </c>
      <c r="Q55" s="52">
        <v>0</v>
      </c>
      <c r="R55" s="52">
        <v>460</v>
      </c>
      <c r="S55" s="52">
        <v>1478</v>
      </c>
      <c r="T55" s="52">
        <v>1146</v>
      </c>
      <c r="U55" s="52">
        <v>0</v>
      </c>
      <c r="V55" s="52">
        <v>0</v>
      </c>
      <c r="W55" s="52">
        <v>932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4</v>
      </c>
      <c r="F57" s="52">
        <v>7</v>
      </c>
      <c r="G57" s="52">
        <v>17</v>
      </c>
      <c r="H57" s="52">
        <v>45</v>
      </c>
      <c r="I57" s="52">
        <v>44</v>
      </c>
      <c r="J57" s="52">
        <v>53</v>
      </c>
      <c r="K57" s="52">
        <v>52</v>
      </c>
      <c r="L57" s="52">
        <v>87</v>
      </c>
      <c r="M57" s="52">
        <v>48</v>
      </c>
      <c r="N57" s="52">
        <v>45</v>
      </c>
      <c r="O57" s="52">
        <v>14</v>
      </c>
      <c r="P57" s="52">
        <v>1</v>
      </c>
      <c r="Q57" s="52">
        <v>0</v>
      </c>
      <c r="R57" s="52">
        <v>7</v>
      </c>
      <c r="S57" s="52">
        <v>19</v>
      </c>
      <c r="T57" s="52">
        <v>12</v>
      </c>
      <c r="U57" s="52">
        <v>0</v>
      </c>
      <c r="V57" s="52">
        <v>0</v>
      </c>
      <c r="W57" s="52">
        <v>6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926</v>
      </c>
      <c r="D59" s="52">
        <v>1814</v>
      </c>
      <c r="E59" s="52">
        <v>1125</v>
      </c>
      <c r="F59" s="52">
        <v>422</v>
      </c>
      <c r="G59" s="52">
        <v>1006</v>
      </c>
      <c r="H59" s="52">
        <v>1771</v>
      </c>
      <c r="I59" s="52">
        <v>1573</v>
      </c>
      <c r="J59" s="52">
        <v>1615</v>
      </c>
      <c r="K59" s="52">
        <v>1131</v>
      </c>
      <c r="L59" s="52">
        <v>1626</v>
      </c>
      <c r="M59" s="52">
        <v>618</v>
      </c>
      <c r="N59" s="52">
        <v>714</v>
      </c>
      <c r="O59" s="52">
        <v>543</v>
      </c>
      <c r="P59" s="52">
        <v>46</v>
      </c>
      <c r="Q59" s="52">
        <v>0</v>
      </c>
      <c r="R59" s="52">
        <v>344</v>
      </c>
      <c r="S59" s="52">
        <v>1185</v>
      </c>
      <c r="T59" s="52">
        <v>514</v>
      </c>
      <c r="U59" s="52">
        <v>0</v>
      </c>
      <c r="V59" s="52">
        <v>0</v>
      </c>
      <c r="W59" s="52">
        <v>402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3</v>
      </c>
      <c r="D60" s="52">
        <v>5</v>
      </c>
      <c r="E60" s="52">
        <v>5</v>
      </c>
      <c r="F60" s="52">
        <v>3</v>
      </c>
      <c r="G60" s="52">
        <v>6</v>
      </c>
      <c r="H60" s="52">
        <v>9</v>
      </c>
      <c r="I60" s="52">
        <v>3</v>
      </c>
      <c r="J60" s="52">
        <v>2</v>
      </c>
      <c r="K60" s="52">
        <v>6</v>
      </c>
      <c r="L60" s="52">
        <v>17</v>
      </c>
      <c r="M60" s="52">
        <v>17</v>
      </c>
      <c r="N60" s="52">
        <v>3</v>
      </c>
      <c r="O60" s="52">
        <v>2</v>
      </c>
      <c r="P60" s="52">
        <v>0</v>
      </c>
      <c r="Q60" s="52">
        <v>0</v>
      </c>
      <c r="R60" s="52">
        <v>1</v>
      </c>
      <c r="S60" s="52">
        <v>5</v>
      </c>
      <c r="T60" s="52">
        <v>8</v>
      </c>
      <c r="U60" s="52">
        <v>0</v>
      </c>
      <c r="V60" s="52">
        <v>0</v>
      </c>
      <c r="W60" s="52">
        <v>5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77</v>
      </c>
      <c r="D62" s="52">
        <v>183</v>
      </c>
      <c r="E62" s="52">
        <v>489</v>
      </c>
      <c r="F62" s="52">
        <v>953</v>
      </c>
      <c r="G62" s="52">
        <v>910</v>
      </c>
      <c r="H62" s="52">
        <v>1369</v>
      </c>
      <c r="I62" s="52">
        <v>386</v>
      </c>
      <c r="J62" s="52">
        <v>640</v>
      </c>
      <c r="K62" s="52">
        <v>172</v>
      </c>
      <c r="L62" s="52">
        <v>1161</v>
      </c>
      <c r="M62" s="52">
        <v>1280</v>
      </c>
      <c r="N62" s="52">
        <v>498</v>
      </c>
      <c r="O62" s="52">
        <v>399</v>
      </c>
      <c r="P62" s="52">
        <v>0</v>
      </c>
      <c r="Q62" s="52">
        <v>0</v>
      </c>
      <c r="R62" s="52">
        <v>115</v>
      </c>
      <c r="S62" s="52">
        <v>288</v>
      </c>
      <c r="T62" s="52">
        <v>624</v>
      </c>
      <c r="U62" s="52">
        <v>0</v>
      </c>
      <c r="V62" s="52">
        <v>0</v>
      </c>
      <c r="W62" s="52">
        <v>525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25</v>
      </c>
      <c r="D65" s="52">
        <v>92</v>
      </c>
      <c r="E65" s="52">
        <v>85</v>
      </c>
      <c r="F65" s="52">
        <v>58</v>
      </c>
      <c r="G65" s="52">
        <v>76</v>
      </c>
      <c r="H65" s="52">
        <v>128</v>
      </c>
      <c r="I65" s="52">
        <v>68</v>
      </c>
      <c r="J65" s="52">
        <v>162</v>
      </c>
      <c r="K65" s="52">
        <v>96</v>
      </c>
      <c r="L65" s="52">
        <v>221</v>
      </c>
      <c r="M65" s="52">
        <v>145</v>
      </c>
      <c r="N65" s="52">
        <v>102</v>
      </c>
      <c r="O65" s="52">
        <v>91</v>
      </c>
      <c r="P65" s="52">
        <v>8</v>
      </c>
      <c r="Q65" s="52">
        <v>0</v>
      </c>
      <c r="R65" s="52">
        <v>34</v>
      </c>
      <c r="S65" s="52">
        <v>145</v>
      </c>
      <c r="T65" s="52">
        <v>122</v>
      </c>
      <c r="U65" s="52">
        <v>0</v>
      </c>
      <c r="V65" s="52">
        <v>0</v>
      </c>
      <c r="W65" s="52">
        <v>114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927</v>
      </c>
      <c r="D66" s="52">
        <v>1546</v>
      </c>
      <c r="E66" s="52">
        <v>1025</v>
      </c>
      <c r="F66" s="52">
        <v>648</v>
      </c>
      <c r="G66" s="52">
        <v>894</v>
      </c>
      <c r="H66" s="52">
        <v>783</v>
      </c>
      <c r="I66" s="52">
        <v>179</v>
      </c>
      <c r="J66" s="52">
        <v>456</v>
      </c>
      <c r="K66" s="52">
        <v>996</v>
      </c>
      <c r="L66" s="52">
        <v>2141</v>
      </c>
      <c r="M66" s="52">
        <v>1271</v>
      </c>
      <c r="N66" s="52">
        <v>519</v>
      </c>
      <c r="O66" s="52">
        <v>345</v>
      </c>
      <c r="P66" s="52">
        <v>16</v>
      </c>
      <c r="Q66" s="52">
        <v>0</v>
      </c>
      <c r="R66" s="52">
        <v>290</v>
      </c>
      <c r="S66" s="52">
        <v>953</v>
      </c>
      <c r="T66" s="52">
        <v>740</v>
      </c>
      <c r="U66" s="52">
        <v>0</v>
      </c>
      <c r="V66" s="52">
        <v>0</v>
      </c>
      <c r="W66" s="52">
        <v>131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54</v>
      </c>
      <c r="D67" s="36">
        <v>364</v>
      </c>
      <c r="E67" s="36">
        <v>509</v>
      </c>
      <c r="F67" s="36">
        <v>672</v>
      </c>
      <c r="G67" s="36">
        <v>952</v>
      </c>
      <c r="H67" s="36">
        <v>2238</v>
      </c>
      <c r="I67" s="36">
        <v>1715</v>
      </c>
      <c r="J67" s="36">
        <v>1639</v>
      </c>
      <c r="K67" s="36">
        <v>217</v>
      </c>
      <c r="L67" s="36">
        <v>442</v>
      </c>
      <c r="M67" s="36">
        <v>499</v>
      </c>
      <c r="N67" s="36">
        <v>594</v>
      </c>
      <c r="O67" s="36">
        <v>508</v>
      </c>
      <c r="P67" s="36">
        <v>22</v>
      </c>
      <c r="Q67" s="36">
        <v>0</v>
      </c>
      <c r="R67" s="36">
        <v>136</v>
      </c>
      <c r="S67" s="36">
        <v>380</v>
      </c>
      <c r="T67" s="36">
        <v>284</v>
      </c>
      <c r="U67" s="36">
        <v>0</v>
      </c>
      <c r="V67" s="36">
        <v>0</v>
      </c>
      <c r="W67" s="36">
        <v>687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2149</v>
      </c>
      <c r="D71" s="52">
        <v>4117</v>
      </c>
      <c r="E71" s="52">
        <v>3548</v>
      </c>
      <c r="F71" s="52">
        <v>2891</v>
      </c>
      <c r="G71" s="52">
        <v>3854</v>
      </c>
      <c r="H71" s="52">
        <v>3883</v>
      </c>
      <c r="I71" s="52">
        <v>3977</v>
      </c>
      <c r="J71" s="52">
        <v>2904</v>
      </c>
      <c r="K71" s="52">
        <v>3172</v>
      </c>
      <c r="L71" s="52">
        <v>5350</v>
      </c>
      <c r="M71" s="52">
        <v>5294</v>
      </c>
      <c r="N71" s="52">
        <v>3978</v>
      </c>
      <c r="O71" s="52">
        <v>2129</v>
      </c>
      <c r="P71" s="52">
        <v>29</v>
      </c>
      <c r="Q71" s="52">
        <v>0</v>
      </c>
      <c r="R71" s="52">
        <v>601</v>
      </c>
      <c r="S71" s="52">
        <v>3175</v>
      </c>
      <c r="T71" s="52">
        <v>1935</v>
      </c>
      <c r="U71" s="52">
        <v>0</v>
      </c>
      <c r="V71" s="52">
        <v>0</v>
      </c>
      <c r="W71" s="52">
        <v>884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1</v>
      </c>
      <c r="E73" s="52">
        <v>14</v>
      </c>
      <c r="F73" s="52">
        <v>20</v>
      </c>
      <c r="G73" s="52">
        <v>33</v>
      </c>
      <c r="H73" s="52">
        <v>41</v>
      </c>
      <c r="I73" s="52">
        <v>96</v>
      </c>
      <c r="J73" s="52">
        <v>60</v>
      </c>
      <c r="K73" s="52">
        <v>48</v>
      </c>
      <c r="L73" s="52">
        <v>40</v>
      </c>
      <c r="M73" s="52">
        <v>60</v>
      </c>
      <c r="N73" s="52">
        <v>97</v>
      </c>
      <c r="O73" s="52">
        <v>102</v>
      </c>
      <c r="P73" s="52">
        <v>78</v>
      </c>
      <c r="Q73" s="52">
        <v>42</v>
      </c>
      <c r="R73" s="52">
        <v>30</v>
      </c>
      <c r="S73" s="52">
        <v>33</v>
      </c>
      <c r="T73" s="52">
        <v>64</v>
      </c>
      <c r="U73" s="52">
        <v>83</v>
      </c>
      <c r="V73" s="52">
        <v>49</v>
      </c>
      <c r="W73" s="52">
        <v>17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2118</v>
      </c>
      <c r="D75" s="52">
        <f t="shared" si="0"/>
        <v>3871</v>
      </c>
      <c r="E75" s="52">
        <f t="shared" si="0"/>
        <v>2609</v>
      </c>
      <c r="F75" s="52">
        <f t="shared" si="0"/>
        <v>1045</v>
      </c>
      <c r="G75" s="52">
        <f t="shared" si="0"/>
        <v>2216</v>
      </c>
      <c r="H75" s="52">
        <f t="shared" si="0"/>
        <v>2479</v>
      </c>
      <c r="I75" s="52">
        <f t="shared" si="0"/>
        <v>3523</v>
      </c>
      <c r="J75" s="52">
        <f t="shared" si="0"/>
        <v>2701</v>
      </c>
      <c r="K75" s="52">
        <f t="shared" si="0"/>
        <v>3780</v>
      </c>
      <c r="L75" s="52">
        <f t="shared" si="0"/>
        <v>4594</v>
      </c>
      <c r="M75" s="52">
        <f t="shared" si="0"/>
        <v>3205</v>
      </c>
      <c r="N75" s="52">
        <f t="shared" si="0"/>
        <v>4217</v>
      </c>
      <c r="O75" s="52">
        <f t="shared" si="0"/>
        <v>2874</v>
      </c>
      <c r="P75" s="52">
        <f t="shared" si="0"/>
        <v>2481</v>
      </c>
      <c r="Q75" s="52">
        <f t="shared" si="0"/>
        <v>2550</v>
      </c>
      <c r="R75" s="52">
        <f t="shared" ref="R75:V75" si="1">R43-R59</f>
        <v>1276</v>
      </c>
      <c r="S75" s="52">
        <f t="shared" si="1"/>
        <v>3917</v>
      </c>
      <c r="T75" s="52">
        <f t="shared" si="1"/>
        <v>2326</v>
      </c>
      <c r="U75" s="52">
        <f t="shared" si="1"/>
        <v>3237</v>
      </c>
      <c r="V75" s="52">
        <f t="shared" si="1"/>
        <v>5139</v>
      </c>
      <c r="W75" s="52">
        <f t="shared" ref="W75" si="2">W43-W59</f>
        <v>2494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6</v>
      </c>
      <c r="D76" s="52">
        <f t="shared" si="3"/>
        <v>11</v>
      </c>
      <c r="E76" s="52">
        <f t="shared" si="3"/>
        <v>11</v>
      </c>
      <c r="F76" s="52">
        <f t="shared" si="3"/>
        <v>7</v>
      </c>
      <c r="G76" s="52">
        <f t="shared" si="3"/>
        <v>11</v>
      </c>
      <c r="H76" s="52">
        <f t="shared" si="3"/>
        <v>11</v>
      </c>
      <c r="I76" s="52">
        <f t="shared" si="3"/>
        <v>5</v>
      </c>
      <c r="J76" s="52">
        <f t="shared" si="3"/>
        <v>2</v>
      </c>
      <c r="K76" s="52">
        <f t="shared" si="3"/>
        <v>13</v>
      </c>
      <c r="L76" s="52">
        <f t="shared" si="3"/>
        <v>32</v>
      </c>
      <c r="M76" s="52">
        <f t="shared" si="3"/>
        <v>54</v>
      </c>
      <c r="N76" s="52">
        <f t="shared" si="3"/>
        <v>9</v>
      </c>
      <c r="O76" s="52">
        <f t="shared" si="3"/>
        <v>4</v>
      </c>
      <c r="P76" s="52">
        <f t="shared" si="3"/>
        <v>0</v>
      </c>
      <c r="Q76" s="52">
        <f t="shared" si="3"/>
        <v>0</v>
      </c>
      <c r="R76" s="52">
        <f t="shared" ref="R76:V76" si="4">R44-R60</f>
        <v>2</v>
      </c>
      <c r="S76" s="52">
        <f t="shared" si="4"/>
        <v>12</v>
      </c>
      <c r="T76" s="52">
        <f t="shared" si="4"/>
        <v>20</v>
      </c>
      <c r="U76" s="52">
        <f t="shared" si="4"/>
        <v>16</v>
      </c>
      <c r="V76" s="52">
        <f t="shared" si="4"/>
        <v>0</v>
      </c>
      <c r="W76" s="52">
        <f t="shared" ref="W76" si="5">W44-W60</f>
        <v>5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164</v>
      </c>
      <c r="D78" s="52">
        <f t="shared" si="9"/>
        <v>376</v>
      </c>
      <c r="E78" s="52">
        <f t="shared" si="9"/>
        <v>1072</v>
      </c>
      <c r="F78" s="52">
        <f t="shared" si="9"/>
        <v>1998</v>
      </c>
      <c r="G78" s="52">
        <f t="shared" si="9"/>
        <v>1827</v>
      </c>
      <c r="H78" s="52">
        <f t="shared" si="9"/>
        <v>1689</v>
      </c>
      <c r="I78" s="52">
        <f t="shared" si="9"/>
        <v>783</v>
      </c>
      <c r="J78" s="52">
        <f t="shared" si="9"/>
        <v>825</v>
      </c>
      <c r="K78" s="52">
        <f t="shared" si="9"/>
        <v>418</v>
      </c>
      <c r="L78" s="52">
        <f t="shared" si="9"/>
        <v>2229</v>
      </c>
      <c r="M78" s="52">
        <f t="shared" si="9"/>
        <v>4030</v>
      </c>
      <c r="N78" s="52">
        <f t="shared" si="9"/>
        <v>1974</v>
      </c>
      <c r="O78" s="52">
        <f t="shared" si="9"/>
        <v>1285</v>
      </c>
      <c r="P78" s="52">
        <f t="shared" si="9"/>
        <v>0</v>
      </c>
      <c r="Q78" s="52">
        <f t="shared" si="9"/>
        <v>0</v>
      </c>
      <c r="R78" s="52">
        <f t="shared" ref="R78:V78" si="10">R46-R62</f>
        <v>256</v>
      </c>
      <c r="S78" s="52">
        <f t="shared" si="10"/>
        <v>677</v>
      </c>
      <c r="T78" s="52">
        <f t="shared" si="10"/>
        <v>1620</v>
      </c>
      <c r="U78" s="52">
        <f t="shared" si="10"/>
        <v>1316</v>
      </c>
      <c r="V78" s="52">
        <f t="shared" si="10"/>
        <v>0</v>
      </c>
      <c r="W78" s="52">
        <f t="shared" ref="W78" si="11">W46-W62</f>
        <v>801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665</v>
      </c>
      <c r="D81" s="52">
        <v>949</v>
      </c>
      <c r="E81" s="52">
        <v>786</v>
      </c>
      <c r="F81" s="52">
        <v>660</v>
      </c>
      <c r="G81" s="52">
        <v>821</v>
      </c>
      <c r="H81" s="52">
        <v>925</v>
      </c>
      <c r="I81" s="52">
        <v>755</v>
      </c>
      <c r="J81" s="52">
        <v>902</v>
      </c>
      <c r="K81" s="52">
        <v>1226</v>
      </c>
      <c r="L81" s="52">
        <v>1763</v>
      </c>
      <c r="M81" s="52">
        <v>1497</v>
      </c>
      <c r="N81" s="52">
        <v>1435</v>
      </c>
      <c r="O81" s="52">
        <v>1562</v>
      </c>
      <c r="P81" s="52">
        <v>1308</v>
      </c>
      <c r="Q81" s="52">
        <v>1295</v>
      </c>
      <c r="R81" s="52">
        <v>1370</v>
      </c>
      <c r="S81" s="52">
        <v>1795</v>
      </c>
      <c r="T81" s="52">
        <v>1622</v>
      </c>
      <c r="U81" s="52">
        <v>844</v>
      </c>
      <c r="V81" s="52">
        <v>845</v>
      </c>
      <c r="W81" s="52">
        <v>789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3357</v>
      </c>
      <c r="D82" s="52">
        <v>4247</v>
      </c>
      <c r="E82" s="52">
        <v>3282</v>
      </c>
      <c r="F82" s="52">
        <v>2257</v>
      </c>
      <c r="G82" s="52">
        <v>2822</v>
      </c>
      <c r="H82" s="52">
        <v>1678</v>
      </c>
      <c r="I82" s="52">
        <v>508</v>
      </c>
      <c r="J82" s="52">
        <v>1042</v>
      </c>
      <c r="K82" s="52">
        <v>5114</v>
      </c>
      <c r="L82" s="52">
        <v>7143</v>
      </c>
      <c r="M82" s="52">
        <v>6191</v>
      </c>
      <c r="N82" s="52">
        <v>3475</v>
      </c>
      <c r="O82" s="52">
        <v>2463</v>
      </c>
      <c r="P82" s="52">
        <v>1425</v>
      </c>
      <c r="Q82" s="52">
        <v>2574</v>
      </c>
      <c r="R82" s="52">
        <v>3774</v>
      </c>
      <c r="S82" s="52">
        <v>5264</v>
      </c>
      <c r="T82" s="52">
        <v>4610</v>
      </c>
      <c r="U82" s="52">
        <v>1332</v>
      </c>
      <c r="V82" s="52">
        <v>161</v>
      </c>
      <c r="W82" s="52">
        <v>365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195</v>
      </c>
      <c r="D83" s="36">
        <v>999</v>
      </c>
      <c r="E83" s="36">
        <v>1628</v>
      </c>
      <c r="F83" s="36">
        <v>2337</v>
      </c>
      <c r="G83" s="36">
        <v>3005</v>
      </c>
      <c r="H83" s="36">
        <v>4801</v>
      </c>
      <c r="I83" s="36">
        <v>4881</v>
      </c>
      <c r="J83" s="36">
        <v>3742</v>
      </c>
      <c r="K83" s="36">
        <v>1110</v>
      </c>
      <c r="L83" s="36">
        <v>1474</v>
      </c>
      <c r="M83" s="36">
        <v>2429</v>
      </c>
      <c r="N83" s="36">
        <v>3997</v>
      </c>
      <c r="O83" s="36">
        <v>3640</v>
      </c>
      <c r="P83" s="36">
        <v>1883</v>
      </c>
      <c r="Q83" s="36">
        <v>780</v>
      </c>
      <c r="R83" s="36">
        <v>1776</v>
      </c>
      <c r="S83" s="36">
        <v>2101</v>
      </c>
      <c r="T83" s="36">
        <v>1770</v>
      </c>
      <c r="U83" s="36">
        <v>2186</v>
      </c>
      <c r="V83" s="36">
        <v>950</v>
      </c>
      <c r="W83" s="36">
        <v>1966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1237</v>
      </c>
      <c r="I89" s="52">
        <f>RES_hhdet_numvin!I5</f>
        <v>1961</v>
      </c>
      <c r="J89" s="52">
        <f>RES_hhdet_numvin!J5</f>
        <v>2391</v>
      </c>
      <c r="K89" s="52">
        <f>RES_hhdet_numvin!K5</f>
        <v>2590</v>
      </c>
      <c r="L89" s="52">
        <f>RES_hhdet_numvin!L5</f>
        <v>5504</v>
      </c>
      <c r="M89" s="52">
        <f>RES_hhdet_numvin!M5</f>
        <v>5449</v>
      </c>
      <c r="N89" s="52">
        <f>RES_hhdet_numvin!N5</f>
        <v>4237</v>
      </c>
      <c r="O89" s="52">
        <f>RES_hhdet_numvin!O5</f>
        <v>2626</v>
      </c>
      <c r="P89" s="52">
        <f>RES_hhdet_numvin!P5</f>
        <v>68</v>
      </c>
      <c r="Q89" s="52">
        <f>RES_hhdet_numvin!Q5</f>
        <v>0</v>
      </c>
      <c r="R89" s="52">
        <f>RES_hhdet_numvin!R5</f>
        <v>975</v>
      </c>
      <c r="S89" s="52">
        <f>RES_hhdet_numvin!S5</f>
        <v>4292</v>
      </c>
      <c r="T89" s="52">
        <f>RES_hhdet_numvin!T5</f>
        <v>2848</v>
      </c>
      <c r="U89" s="52">
        <f>RES_hhdet_numvin!U5</f>
        <v>0</v>
      </c>
      <c r="V89" s="52">
        <f>RES_hhdet_numvin!V5</f>
        <v>0</v>
      </c>
      <c r="W89" s="52">
        <f>RES_hhdet_numvin!W5</f>
        <v>1816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22</v>
      </c>
      <c r="Q92" s="52">
        <f>RES_hhdet_numvin!Q8</f>
        <v>26</v>
      </c>
      <c r="R92" s="52">
        <f>RES_hhdet_numvin!R8</f>
        <v>27</v>
      </c>
      <c r="S92" s="52">
        <f>RES_hhdet_numvin!S8</f>
        <v>45</v>
      </c>
      <c r="T92" s="52">
        <f>RES_hhdet_numvin!T8</f>
        <v>71</v>
      </c>
      <c r="U92" s="52">
        <f>RES_hhdet_numvin!U8</f>
        <v>81</v>
      </c>
      <c r="V92" s="52">
        <f>RES_hhdet_numvin!V8</f>
        <v>49</v>
      </c>
      <c r="W92" s="52">
        <f>RES_hhdet_numvin!W8</f>
        <v>23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451</v>
      </c>
      <c r="I94" s="52">
        <f>RES_hhdet_numvin!I10</f>
        <v>1226</v>
      </c>
      <c r="J94" s="52">
        <f>RES_hhdet_numvin!J10</f>
        <v>1362</v>
      </c>
      <c r="K94" s="52">
        <f>RES_hhdet_numvin!K10</f>
        <v>1769</v>
      </c>
      <c r="L94" s="52">
        <f>RES_hhdet_numvin!L10</f>
        <v>2398</v>
      </c>
      <c r="M94" s="52">
        <f>RES_hhdet_numvin!M10</f>
        <v>1382</v>
      </c>
      <c r="N94" s="52">
        <f>RES_hhdet_numvin!N10</f>
        <v>1966</v>
      </c>
      <c r="O94" s="52">
        <f>RES_hhdet_numvin!O10</f>
        <v>1458</v>
      </c>
      <c r="P94" s="52">
        <f>RES_hhdet_numvin!P10</f>
        <v>1200</v>
      </c>
      <c r="Q94" s="52">
        <f>RES_hhdet_numvin!Q10</f>
        <v>1493</v>
      </c>
      <c r="R94" s="52">
        <f>RES_hhdet_numvin!R10</f>
        <v>966</v>
      </c>
      <c r="S94" s="52">
        <f>RES_hhdet_numvin!S10</f>
        <v>3040</v>
      </c>
      <c r="T94" s="52">
        <f>RES_hhdet_numvin!T10</f>
        <v>1711</v>
      </c>
      <c r="U94" s="52">
        <f>RES_hhdet_numvin!U10</f>
        <v>2160</v>
      </c>
      <c r="V94" s="52">
        <f>RES_hhdet_numvin!V10</f>
        <v>4566</v>
      </c>
      <c r="W94" s="52">
        <f>RES_hhdet_numvin!W10</f>
        <v>2896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3</v>
      </c>
      <c r="S95" s="52">
        <f>RES_hhdet_numvin!S11</f>
        <v>15</v>
      </c>
      <c r="T95" s="52">
        <f>RES_hhdet_numvin!T11</f>
        <v>28</v>
      </c>
      <c r="U95" s="52">
        <f>RES_hhdet_numvin!U11</f>
        <v>16</v>
      </c>
      <c r="V95" s="52">
        <f>RES_hhdet_numvin!V11</f>
        <v>0</v>
      </c>
      <c r="W95" s="52">
        <f>RES_hhdet_numvin!W11</f>
        <v>10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283</v>
      </c>
      <c r="S99" s="138">
        <f>RES_hhdet_numvin!S15</f>
        <v>847</v>
      </c>
      <c r="T99" s="138">
        <f>RES_hhdet_numvin!T15</f>
        <v>2125</v>
      </c>
      <c r="U99" s="138">
        <f>RES_hhdet_numvin!U15</f>
        <v>1297</v>
      </c>
      <c r="V99" s="138">
        <f>RES_hhdet_numvin!V15</f>
        <v>0</v>
      </c>
      <c r="W99" s="138">
        <f>RES_hhdet_numvin!W15</f>
        <v>1326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419</v>
      </c>
      <c r="Q104" s="52">
        <f>RES_hhdet_numvin!Q20</f>
        <v>685</v>
      </c>
      <c r="R104" s="52">
        <f>RES_hhdet_numvin!R20</f>
        <v>901</v>
      </c>
      <c r="S104" s="52">
        <f>RES_hhdet_numvin!S20</f>
        <v>1500</v>
      </c>
      <c r="T104" s="52">
        <f>RES_hhdet_numvin!T20</f>
        <v>1456</v>
      </c>
      <c r="U104" s="52">
        <f>RES_hhdet_numvin!U20</f>
        <v>764</v>
      </c>
      <c r="V104" s="52">
        <f>RES_hhdet_numvin!V20</f>
        <v>843</v>
      </c>
      <c r="W104" s="52">
        <f>RES_hhdet_numvin!W20</f>
        <v>903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467</v>
      </c>
      <c r="Q105" s="52">
        <f>RES_hhdet_numvin!Q21</f>
        <v>1411</v>
      </c>
      <c r="R105" s="52">
        <f>RES_hhdet_numvin!R21</f>
        <v>2846</v>
      </c>
      <c r="S105" s="52">
        <f>RES_hhdet_numvin!S21</f>
        <v>5272</v>
      </c>
      <c r="T105" s="52">
        <f>RES_hhdet_numvin!T21</f>
        <v>4710</v>
      </c>
      <c r="U105" s="52">
        <f>RES_hhdet_numvin!U21</f>
        <v>1224</v>
      </c>
      <c r="V105" s="52">
        <f>RES_hhdet_numvin!V21</f>
        <v>161</v>
      </c>
      <c r="W105" s="52">
        <f>RES_hhdet_numvin!W21</f>
        <v>496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618</v>
      </c>
      <c r="Q106" s="36">
        <f>RES_hhdet_numvin!Q22</f>
        <v>434</v>
      </c>
      <c r="R106" s="36">
        <f>RES_hhdet_numvin!R22</f>
        <v>1347</v>
      </c>
      <c r="S106" s="36">
        <f>RES_hhdet_numvin!S22</f>
        <v>2118</v>
      </c>
      <c r="T106" s="36">
        <f>RES_hhdet_numvin!T22</f>
        <v>1825</v>
      </c>
      <c r="U106" s="36">
        <f>RES_hhdet_numvin!U22</f>
        <v>1993</v>
      </c>
      <c r="V106" s="36">
        <f>RES_hhdet_numvin!V22</f>
        <v>948</v>
      </c>
      <c r="W106" s="36">
        <f>RES_hhdet_numvin!W22</f>
        <v>2653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23.734174282984061</v>
      </c>
      <c r="C110" s="117">
        <f t="shared" si="15"/>
        <v>23.739285182124149</v>
      </c>
      <c r="D110" s="117">
        <f t="shared" si="15"/>
        <v>30.540646882734812</v>
      </c>
      <c r="E110" s="117">
        <f t="shared" si="15"/>
        <v>35.934494952436893</v>
      </c>
      <c r="F110" s="117">
        <f t="shared" si="15"/>
        <v>33.832130670378106</v>
      </c>
      <c r="G110" s="117">
        <f t="shared" si="15"/>
        <v>38.876306448557266</v>
      </c>
      <c r="H110" s="117">
        <f t="shared" si="15"/>
        <v>50.394867606338508</v>
      </c>
      <c r="I110" s="117">
        <f t="shared" si="15"/>
        <v>53.542242724193557</v>
      </c>
      <c r="J110" s="117">
        <f t="shared" si="15"/>
        <v>56.070755192892584</v>
      </c>
      <c r="K110" s="117">
        <f t="shared" si="15"/>
        <v>52.46201115029784</v>
      </c>
      <c r="L110" s="117">
        <f t="shared" si="15"/>
        <v>67.959093920738894</v>
      </c>
      <c r="M110" s="117">
        <f t="shared" si="15"/>
        <v>71.057649923054029</v>
      </c>
      <c r="N110" s="117">
        <f t="shared" si="15"/>
        <v>70.504193403823223</v>
      </c>
      <c r="O110" s="117">
        <f t="shared" si="15"/>
        <v>72.322603699134874</v>
      </c>
      <c r="P110" s="117">
        <f t="shared" si="15"/>
        <v>61.379261122093112</v>
      </c>
      <c r="Q110" s="117">
        <f t="shared" si="15"/>
        <v>49.292364221656655</v>
      </c>
      <c r="R110" s="117">
        <f t="shared" ref="R110:V110" si="16">R111+R114+R116+R126</f>
        <v>53.555285821008454</v>
      </c>
      <c r="S110" s="117">
        <f t="shared" si="16"/>
        <v>60.131370845007311</v>
      </c>
      <c r="T110" s="117">
        <f t="shared" si="16"/>
        <v>62.11704893541711</v>
      </c>
      <c r="U110" s="117">
        <f t="shared" si="16"/>
        <v>48.713407393393389</v>
      </c>
      <c r="V110" s="117">
        <f t="shared" si="16"/>
        <v>36.940728572437855</v>
      </c>
      <c r="W110" s="117">
        <f t="shared" ref="W110" si="17">W111+W114+W116+W126</f>
        <v>44.704504392985122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20.810531498463064</v>
      </c>
      <c r="C111" s="122">
        <f t="shared" si="18"/>
        <v>20.789696624150881</v>
      </c>
      <c r="D111" s="122">
        <f t="shared" si="18"/>
        <v>27.143347789061114</v>
      </c>
      <c r="E111" s="122">
        <f t="shared" si="18"/>
        <v>31.929893032678805</v>
      </c>
      <c r="F111" s="122">
        <f t="shared" si="18"/>
        <v>29.623375265485461</v>
      </c>
      <c r="G111" s="122">
        <f t="shared" si="18"/>
        <v>34.103951479419123</v>
      </c>
      <c r="H111" s="122">
        <f t="shared" si="18"/>
        <v>44.345571341451368</v>
      </c>
      <c r="I111" s="122">
        <f t="shared" si="18"/>
        <v>47.239611464184392</v>
      </c>
      <c r="J111" s="122">
        <f t="shared" si="18"/>
        <v>49.063684782419237</v>
      </c>
      <c r="K111" s="122">
        <f t="shared" si="18"/>
        <v>45.619210125840581</v>
      </c>
      <c r="L111" s="122">
        <f t="shared" si="18"/>
        <v>60.44925436459495</v>
      </c>
      <c r="M111" s="122">
        <f t="shared" si="18"/>
        <v>62.197023762690925</v>
      </c>
      <c r="N111" s="122">
        <f t="shared" si="18"/>
        <v>61.437942235788043</v>
      </c>
      <c r="O111" s="122">
        <f t="shared" si="18"/>
        <v>63.758112392439045</v>
      </c>
      <c r="P111" s="122">
        <f t="shared" si="18"/>
        <v>53.780470585305778</v>
      </c>
      <c r="Q111" s="122">
        <f t="shared" si="18"/>
        <v>43.35995921675773</v>
      </c>
      <c r="R111" s="122">
        <f t="shared" ref="R111:V111" si="19">SUM(R112:R113)</f>
        <v>47.333506707276484</v>
      </c>
      <c r="S111" s="122">
        <f t="shared" si="19"/>
        <v>53.564708367584927</v>
      </c>
      <c r="T111" s="122">
        <f t="shared" si="19"/>
        <v>55.517872382348358</v>
      </c>
      <c r="U111" s="122">
        <f t="shared" si="19"/>
        <v>43.160696007293453</v>
      </c>
      <c r="V111" s="122">
        <f t="shared" si="19"/>
        <v>32.802314300262388</v>
      </c>
      <c r="W111" s="122">
        <f t="shared" ref="W111" si="20">SUM(W112:W113)</f>
        <v>39.310754407100568</v>
      </c>
      <c r="DA111" s="130" t="s">
        <v>1572</v>
      </c>
    </row>
    <row r="112" spans="1:105" ht="12" customHeight="1" x14ac:dyDescent="0.25">
      <c r="A112" s="97" t="s">
        <v>51</v>
      </c>
      <c r="B112" s="98">
        <v>20.703970571886277</v>
      </c>
      <c r="C112" s="98">
        <v>20.68454209110774</v>
      </c>
      <c r="D112" s="98">
        <v>27.007341904463651</v>
      </c>
      <c r="E112" s="98">
        <v>31.771645810284927</v>
      </c>
      <c r="F112" s="98">
        <v>29.477743639808214</v>
      </c>
      <c r="G112" s="98">
        <v>33.93729275798264</v>
      </c>
      <c r="H112" s="98">
        <v>44.128834386789343</v>
      </c>
      <c r="I112" s="98">
        <v>47.011316997722538</v>
      </c>
      <c r="J112" s="98">
        <v>48.827244449623905</v>
      </c>
      <c r="K112" s="98">
        <v>45.400793503378281</v>
      </c>
      <c r="L112" s="98">
        <v>60.162564900056665</v>
      </c>
      <c r="M112" s="98">
        <v>61.90207409803584</v>
      </c>
      <c r="N112" s="98">
        <v>61.14686598592661</v>
      </c>
      <c r="O112" s="98">
        <v>63.456583201081642</v>
      </c>
      <c r="P112" s="98">
        <v>53.529805084829817</v>
      </c>
      <c r="Q112" s="98">
        <v>43.160992140027162</v>
      </c>
      <c r="R112" s="98">
        <v>47.119177610939516</v>
      </c>
      <c r="S112" s="98">
        <v>53.322246106811868</v>
      </c>
      <c r="T112" s="98">
        <v>55.264096684818973</v>
      </c>
      <c r="U112" s="98">
        <v>42.96283557848475</v>
      </c>
      <c r="V112" s="98">
        <v>32.653200535014797</v>
      </c>
      <c r="W112" s="98">
        <v>39.132105665424653</v>
      </c>
      <c r="DA112" s="63" t="s">
        <v>1573</v>
      </c>
    </row>
    <row r="113" spans="1:105" ht="12" customHeight="1" x14ac:dyDescent="0.25">
      <c r="A113" s="97" t="s">
        <v>53</v>
      </c>
      <c r="B113" s="98">
        <v>0.10656092657678699</v>
      </c>
      <c r="C113" s="98">
        <v>0.1051545330431413</v>
      </c>
      <c r="D113" s="98">
        <v>0.13600588459746296</v>
      </c>
      <c r="E113" s="98">
        <v>0.15824722239387731</v>
      </c>
      <c r="F113" s="98">
        <v>0.14563162567724677</v>
      </c>
      <c r="G113" s="98">
        <v>0.16665872143648042</v>
      </c>
      <c r="H113" s="98">
        <v>0.21673695466202242</v>
      </c>
      <c r="I113" s="98">
        <v>0.22829446646185733</v>
      </c>
      <c r="J113" s="98">
        <v>0.23644033279533425</v>
      </c>
      <c r="K113" s="98">
        <v>0.21841662246229654</v>
      </c>
      <c r="L113" s="98">
        <v>0.28668946453828276</v>
      </c>
      <c r="M113" s="98">
        <v>0.29494966465508804</v>
      </c>
      <c r="N113" s="98">
        <v>0.29107624986143099</v>
      </c>
      <c r="O113" s="98">
        <v>0.3015291913574053</v>
      </c>
      <c r="P113" s="98">
        <v>0.25066550047596181</v>
      </c>
      <c r="Q113" s="98">
        <v>0.19896707673057126</v>
      </c>
      <c r="R113" s="98">
        <v>0.21432909633696579</v>
      </c>
      <c r="S113" s="98">
        <v>0.24246226077305821</v>
      </c>
      <c r="T113" s="98">
        <v>0.25377569752938256</v>
      </c>
      <c r="U113" s="98">
        <v>0.19786042880870264</v>
      </c>
      <c r="V113" s="98">
        <v>0.14911376524759146</v>
      </c>
      <c r="W113" s="98">
        <v>0.17864874167591765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2.226944369629997E-5</v>
      </c>
      <c r="C114" s="122">
        <f t="shared" si="21"/>
        <v>2.2173724994706768E-5</v>
      </c>
      <c r="D114" s="122">
        <f t="shared" si="21"/>
        <v>3.8714417036312272E-5</v>
      </c>
      <c r="E114" s="122">
        <f t="shared" si="21"/>
        <v>1.0099568036202623E-4</v>
      </c>
      <c r="F114" s="122">
        <f t="shared" si="21"/>
        <v>2.1838682992645931E-4</v>
      </c>
      <c r="G114" s="122">
        <f t="shared" si="21"/>
        <v>4.3670442030307218E-4</v>
      </c>
      <c r="H114" s="122">
        <f t="shared" si="21"/>
        <v>1.3271397504736413E-3</v>
      </c>
      <c r="I114" s="122">
        <f t="shared" si="21"/>
        <v>1.548739785788851E-3</v>
      </c>
      <c r="J114" s="122">
        <f t="shared" si="21"/>
        <v>1.8554084020674271E-3</v>
      </c>
      <c r="K114" s="122">
        <f t="shared" si="21"/>
        <v>2.2237493068409061E-3</v>
      </c>
      <c r="L114" s="122">
        <f t="shared" si="21"/>
        <v>6.7965411356006797E-3</v>
      </c>
      <c r="M114" s="122">
        <f t="shared" si="21"/>
        <v>2.9584215915845679E-3</v>
      </c>
      <c r="N114" s="122">
        <f t="shared" si="21"/>
        <v>4.8940837113133351E-3</v>
      </c>
      <c r="O114" s="122">
        <f t="shared" si="21"/>
        <v>3.4698650133496468E-3</v>
      </c>
      <c r="P114" s="122">
        <f t="shared" si="21"/>
        <v>4.9007739102636489E-3</v>
      </c>
      <c r="Q114" s="122">
        <f t="shared" si="21"/>
        <v>3.4582118560060834E-3</v>
      </c>
      <c r="R114" s="122">
        <f t="shared" si="21"/>
        <v>2.44577565026503E-3</v>
      </c>
      <c r="S114" s="122">
        <f t="shared" si="21"/>
        <v>2.0597665176783062E-3</v>
      </c>
      <c r="T114" s="122">
        <f t="shared" si="21"/>
        <v>2.4733111358980404E-3</v>
      </c>
      <c r="U114" s="122">
        <f t="shared" si="21"/>
        <v>1.9874629977755559E-3</v>
      </c>
      <c r="V114" s="122">
        <f t="shared" si="21"/>
        <v>1.5070362289731152E-3</v>
      </c>
      <c r="W114" s="122">
        <f t="shared" si="21"/>
        <v>2.4789656603528697E-3</v>
      </c>
      <c r="DA114" s="130" t="s">
        <v>1575</v>
      </c>
    </row>
    <row r="115" spans="1:105" ht="12" customHeight="1" x14ac:dyDescent="0.25">
      <c r="A115" s="97" t="s">
        <v>53</v>
      </c>
      <c r="B115" s="98">
        <v>2.226944369629997E-5</v>
      </c>
      <c r="C115" s="98">
        <v>2.2173724994706768E-5</v>
      </c>
      <c r="D115" s="98">
        <v>3.8714417036312272E-5</v>
      </c>
      <c r="E115" s="98">
        <v>1.0099568036202623E-4</v>
      </c>
      <c r="F115" s="98">
        <v>2.1838682992645931E-4</v>
      </c>
      <c r="G115" s="98">
        <v>4.3670442030307218E-4</v>
      </c>
      <c r="H115" s="98">
        <v>1.3271397504736413E-3</v>
      </c>
      <c r="I115" s="98">
        <v>1.548739785788851E-3</v>
      </c>
      <c r="J115" s="98">
        <v>1.8554084020674271E-3</v>
      </c>
      <c r="K115" s="98">
        <v>2.2237493068409061E-3</v>
      </c>
      <c r="L115" s="98">
        <v>6.7965411356006797E-3</v>
      </c>
      <c r="M115" s="98">
        <v>2.9584215915845679E-3</v>
      </c>
      <c r="N115" s="98">
        <v>4.8940837113133351E-3</v>
      </c>
      <c r="O115" s="98">
        <v>3.4698650133496468E-3</v>
      </c>
      <c r="P115" s="98">
        <v>4.9007739102636489E-3</v>
      </c>
      <c r="Q115" s="98">
        <v>3.4582118560060834E-3</v>
      </c>
      <c r="R115" s="98">
        <v>2.44577565026503E-3</v>
      </c>
      <c r="S115" s="98">
        <v>2.0597665176783062E-3</v>
      </c>
      <c r="T115" s="98">
        <v>2.4733111358980404E-3</v>
      </c>
      <c r="U115" s="98">
        <v>1.9874629977755559E-3</v>
      </c>
      <c r="V115" s="98">
        <v>1.5070362289731152E-3</v>
      </c>
      <c r="W115" s="98">
        <v>2.4789656603528697E-3</v>
      </c>
      <c r="DA115" s="63" t="s">
        <v>1576</v>
      </c>
    </row>
    <row r="116" spans="1:105" ht="12" customHeight="1" x14ac:dyDescent="0.25">
      <c r="A116" s="121" t="s">
        <v>55</v>
      </c>
      <c r="B116" s="122">
        <v>1.1329495405549577</v>
      </c>
      <c r="C116" s="122">
        <v>1.1161978468503346</v>
      </c>
      <c r="D116" s="122">
        <v>1.3675591634774729</v>
      </c>
      <c r="E116" s="122">
        <v>1.7176555541729008</v>
      </c>
      <c r="F116" s="122">
        <v>1.8170548793595835</v>
      </c>
      <c r="G116" s="122">
        <v>2.1442460122141864</v>
      </c>
      <c r="H116" s="122">
        <v>2.8310444322768618</v>
      </c>
      <c r="I116" s="122">
        <v>2.9994217488649024</v>
      </c>
      <c r="J116" s="122">
        <v>3.3147672975660378</v>
      </c>
      <c r="K116" s="122">
        <v>3.2047347029707431</v>
      </c>
      <c r="L116" s="122">
        <v>3.9098013084235417</v>
      </c>
      <c r="M116" s="122">
        <v>4.57706501468118</v>
      </c>
      <c r="N116" s="122">
        <v>4.6417728436531931</v>
      </c>
      <c r="O116" s="122">
        <v>4.6845630090170438</v>
      </c>
      <c r="P116" s="122">
        <v>4.1789109661051427</v>
      </c>
      <c r="Q116" s="122">
        <v>3.3896713551691406</v>
      </c>
      <c r="R116" s="122">
        <v>3.6301166525287747</v>
      </c>
      <c r="S116" s="122">
        <v>3.9955428219125433</v>
      </c>
      <c r="T116" s="122">
        <v>3.7579591190515287</v>
      </c>
      <c r="U116" s="122">
        <v>2.9968545150642272</v>
      </c>
      <c r="V116" s="122">
        <v>2.212728140418168</v>
      </c>
      <c r="W116" s="122">
        <v>3.4589014989503588</v>
      </c>
      <c r="DA116" s="130" t="s">
        <v>1577</v>
      </c>
    </row>
    <row r="117" spans="1:105" ht="12" customHeight="1" x14ac:dyDescent="0.25">
      <c r="A117" s="97" t="s">
        <v>143</v>
      </c>
      <c r="B117" s="98">
        <v>1.0604609799615208</v>
      </c>
      <c r="C117" s="98">
        <v>1.0331273367025444</v>
      </c>
      <c r="D117" s="98">
        <v>1.2940895098700493</v>
      </c>
      <c r="E117" s="98">
        <v>1.5866359212381052</v>
      </c>
      <c r="F117" s="98">
        <v>1.4871280368134345</v>
      </c>
      <c r="G117" s="98">
        <v>1.6826525916926565</v>
      </c>
      <c r="H117" s="98">
        <v>2.1056498508439252</v>
      </c>
      <c r="I117" s="98">
        <v>2.3592809179511445</v>
      </c>
      <c r="J117" s="98">
        <v>2.4794575594333699</v>
      </c>
      <c r="K117" s="98">
        <v>2.3584345333833854</v>
      </c>
      <c r="L117" s="98">
        <v>3.1399237078503131</v>
      </c>
      <c r="M117" s="98">
        <v>3.4969349380152099</v>
      </c>
      <c r="N117" s="98">
        <v>3.4915911658283911</v>
      </c>
      <c r="O117" s="98">
        <v>3.6996986523901918</v>
      </c>
      <c r="P117" s="98">
        <v>3.3317330426082652</v>
      </c>
      <c r="Q117" s="98">
        <v>2.7866392665089497</v>
      </c>
      <c r="R117" s="98">
        <v>3.0221289985036623</v>
      </c>
      <c r="S117" s="98">
        <v>3.415854590618129</v>
      </c>
      <c r="T117" s="98">
        <v>3.2013232062673138</v>
      </c>
      <c r="U117" s="98">
        <v>2.5857934460685943</v>
      </c>
      <c r="V117" s="98">
        <v>1.8977739562434317</v>
      </c>
      <c r="W117" s="98">
        <v>2.9134900162415183</v>
      </c>
      <c r="DA117" s="63" t="s">
        <v>1578</v>
      </c>
    </row>
    <row r="118" spans="1:105" ht="12" customHeight="1" x14ac:dyDescent="0.25">
      <c r="A118" s="97" t="s">
        <v>124</v>
      </c>
      <c r="B118" s="98">
        <v>2.8264445829796355E-3</v>
      </c>
      <c r="C118" s="98">
        <v>2.8601875325834159E-3</v>
      </c>
      <c r="D118" s="98">
        <v>3.2004436509312597E-3</v>
      </c>
      <c r="E118" s="98">
        <v>3.8320729276299309E-3</v>
      </c>
      <c r="F118" s="98">
        <v>4.025642285463261E-3</v>
      </c>
      <c r="G118" s="98">
        <v>4.9703793640347819E-3</v>
      </c>
      <c r="H118" s="98">
        <v>5.8283418269909435E-3</v>
      </c>
      <c r="I118" s="98">
        <v>5.2275818959882916E-3</v>
      </c>
      <c r="J118" s="98">
        <v>5.1548011645915874E-3</v>
      </c>
      <c r="K118" s="98">
        <v>5.8506678833562826E-3</v>
      </c>
      <c r="L118" s="98">
        <v>8.659477746213444E-3</v>
      </c>
      <c r="M118" s="98">
        <v>1.3205814967730186E-2</v>
      </c>
      <c r="N118" s="98">
        <v>1.3562424325171006E-2</v>
      </c>
      <c r="O118" s="98">
        <v>1.1875068798844854E-2</v>
      </c>
      <c r="P118" s="98">
        <v>9.6818343612039455E-3</v>
      </c>
      <c r="Q118" s="98">
        <v>5.8740542806353076E-3</v>
      </c>
      <c r="R118" s="98">
        <v>5.9387174674921444E-3</v>
      </c>
      <c r="S118" s="98">
        <v>6.2389378757639743E-3</v>
      </c>
      <c r="T118" s="98">
        <v>5.2633918046740098E-3</v>
      </c>
      <c r="U118" s="98">
        <v>3.8672901352786327E-3</v>
      </c>
      <c r="V118" s="98">
        <v>3.2188957085548444E-3</v>
      </c>
      <c r="W118" s="98">
        <v>6.2588870060752057E-3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6.966211601045745E-2</v>
      </c>
      <c r="C122" s="101">
        <v>8.0210322615206789E-2</v>
      </c>
      <c r="D122" s="101">
        <v>7.0269209956492315E-2</v>
      </c>
      <c r="E122" s="101">
        <v>0.12718756000716569</v>
      </c>
      <c r="F122" s="101">
        <v>0.32590120026068581</v>
      </c>
      <c r="G122" s="101">
        <v>0.45662304115749536</v>
      </c>
      <c r="H122" s="101">
        <v>0.7195662396059459</v>
      </c>
      <c r="I122" s="101">
        <v>0.63491324901776969</v>
      </c>
      <c r="J122" s="101">
        <v>0.8301549369680763</v>
      </c>
      <c r="K122" s="101">
        <v>0.84044950170400146</v>
      </c>
      <c r="L122" s="101">
        <v>0.76121812282701518</v>
      </c>
      <c r="M122" s="101">
        <v>1.0669242616982393</v>
      </c>
      <c r="N122" s="101">
        <v>1.1366192534996316</v>
      </c>
      <c r="O122" s="101">
        <v>0.97298928782800687</v>
      </c>
      <c r="P122" s="101">
        <v>0.83749608913567375</v>
      </c>
      <c r="Q122" s="101">
        <v>0.59715803437955561</v>
      </c>
      <c r="R122" s="101">
        <v>0.60204893655762026</v>
      </c>
      <c r="S122" s="101">
        <v>0.57344929341865047</v>
      </c>
      <c r="T122" s="101">
        <v>0.55137252097954104</v>
      </c>
      <c r="U122" s="101">
        <v>0.40719377886035446</v>
      </c>
      <c r="V122" s="101">
        <v>0.31173528846618137</v>
      </c>
      <c r="W122" s="101">
        <v>0.5391525957027653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1.7906709745223408</v>
      </c>
      <c r="C126" s="122">
        <v>1.8333685373979414</v>
      </c>
      <c r="D126" s="122">
        <v>2.0297012157791863</v>
      </c>
      <c r="E126" s="122">
        <v>2.2868453699048268</v>
      </c>
      <c r="F126" s="122">
        <v>2.3914821387031369</v>
      </c>
      <c r="G126" s="122">
        <v>2.6276722525036535</v>
      </c>
      <c r="H126" s="122">
        <v>3.2169246928598061</v>
      </c>
      <c r="I126" s="122">
        <v>3.301660771358474</v>
      </c>
      <c r="J126" s="122">
        <v>3.6904477045052491</v>
      </c>
      <c r="K126" s="122">
        <v>3.6358425721796657</v>
      </c>
      <c r="L126" s="122">
        <v>3.5932417065848012</v>
      </c>
      <c r="M126" s="122">
        <v>4.2806027240903424</v>
      </c>
      <c r="N126" s="122">
        <v>4.4195842406706713</v>
      </c>
      <c r="O126" s="122">
        <v>3.8764584326654248</v>
      </c>
      <c r="P126" s="122">
        <v>3.4149787967719298</v>
      </c>
      <c r="Q126" s="122">
        <v>2.5392754378737736</v>
      </c>
      <c r="R126" s="122">
        <v>2.5892166855529286</v>
      </c>
      <c r="S126" s="122">
        <v>2.5690598889921641</v>
      </c>
      <c r="T126" s="122">
        <v>2.8387441228813244</v>
      </c>
      <c r="U126" s="122">
        <v>2.5538694080379303</v>
      </c>
      <c r="V126" s="122">
        <v>1.9241790955283247</v>
      </c>
      <c r="W126" s="122">
        <v>1.9323695212738405</v>
      </c>
      <c r="DA126" s="130" t="s">
        <v>1587</v>
      </c>
    </row>
    <row r="127" spans="1:105" ht="12" customHeight="1" x14ac:dyDescent="0.25">
      <c r="A127" s="97" t="s">
        <v>51</v>
      </c>
      <c r="B127" s="98">
        <v>0.21802760550387928</v>
      </c>
      <c r="C127" s="98">
        <v>0.20958766591284481</v>
      </c>
      <c r="D127" s="98">
        <v>0.26159524086836072</v>
      </c>
      <c r="E127" s="98">
        <v>0.30913013434112163</v>
      </c>
      <c r="F127" s="98">
        <v>0.28577320729924649</v>
      </c>
      <c r="G127" s="98">
        <v>0.31917760819228463</v>
      </c>
      <c r="H127" s="98">
        <v>0.40317698334694985</v>
      </c>
      <c r="I127" s="98">
        <v>0.4185680344553066</v>
      </c>
      <c r="J127" s="98">
        <v>0.45589472353087013</v>
      </c>
      <c r="K127" s="98">
        <v>0.41807204922286345</v>
      </c>
      <c r="L127" s="98">
        <v>0.53947183921253405</v>
      </c>
      <c r="M127" s="98">
        <v>0.61311478166173949</v>
      </c>
      <c r="N127" s="98">
        <v>0.61958240112547924</v>
      </c>
      <c r="O127" s="98">
        <v>0.64389011557371212</v>
      </c>
      <c r="P127" s="98">
        <v>0.58764501959546644</v>
      </c>
      <c r="Q127" s="98">
        <v>0.49166352037700639</v>
      </c>
      <c r="R127" s="98">
        <v>0.54381806811481337</v>
      </c>
      <c r="S127" s="98">
        <v>0.62544186490876019</v>
      </c>
      <c r="T127" s="98">
        <v>0.64954141587847425</v>
      </c>
      <c r="U127" s="98">
        <v>0.51714913537785456</v>
      </c>
      <c r="V127" s="98">
        <v>0.37955001433075375</v>
      </c>
      <c r="W127" s="98">
        <v>0.47762013948600462</v>
      </c>
      <c r="DA127" s="63" t="s">
        <v>1588</v>
      </c>
    </row>
    <row r="128" spans="1:105" ht="12" customHeight="1" x14ac:dyDescent="0.25">
      <c r="A128" s="97" t="s">
        <v>50</v>
      </c>
      <c r="B128" s="98">
        <v>1.5045823521707276</v>
      </c>
      <c r="C128" s="98">
        <v>1.5400740744813675</v>
      </c>
      <c r="D128" s="98">
        <v>1.6916420734504174</v>
      </c>
      <c r="E128" s="98">
        <v>1.787281719738828</v>
      </c>
      <c r="F128" s="98">
        <v>1.6749290555073857</v>
      </c>
      <c r="G128" s="98">
        <v>1.8172113209830845</v>
      </c>
      <c r="H128" s="98">
        <v>1.8074046430354169</v>
      </c>
      <c r="I128" s="98">
        <v>1.3564738012026112</v>
      </c>
      <c r="J128" s="98">
        <v>1.3354573749043064</v>
      </c>
      <c r="K128" s="98">
        <v>1.4617800496809761</v>
      </c>
      <c r="L128" s="98">
        <v>1.8033996981499791</v>
      </c>
      <c r="M128" s="98">
        <v>2.265714848062276</v>
      </c>
      <c r="N128" s="98">
        <v>2.3667817674359748</v>
      </c>
      <c r="O128" s="98">
        <v>1.9808270323778319</v>
      </c>
      <c r="P128" s="98">
        <v>1.7454041212516953</v>
      </c>
      <c r="Q128" s="98">
        <v>1.3785854617678113</v>
      </c>
      <c r="R128" s="98">
        <v>1.454586423896135</v>
      </c>
      <c r="S128" s="98">
        <v>1.5620773517293234</v>
      </c>
      <c r="T128" s="98">
        <v>1.4357505962513473</v>
      </c>
      <c r="U128" s="98">
        <v>1.4214129231021326</v>
      </c>
      <c r="V128" s="98">
        <v>1.0942205638384725</v>
      </c>
      <c r="W128" s="98">
        <v>0.91493177286385563</v>
      </c>
      <c r="DA128" s="63" t="s">
        <v>1589</v>
      </c>
    </row>
    <row r="129" spans="1:105" ht="12" customHeight="1" x14ac:dyDescent="0.25">
      <c r="A129" s="109" t="s">
        <v>120</v>
      </c>
      <c r="B129" s="33">
        <v>6.8061016847733982E-2</v>
      </c>
      <c r="C129" s="33">
        <v>8.3706797003729155E-2</v>
      </c>
      <c r="D129" s="33">
        <v>7.6463901460408129E-2</v>
      </c>
      <c r="E129" s="33">
        <v>0.19043351582487694</v>
      </c>
      <c r="F129" s="33">
        <v>0.43077987589650485</v>
      </c>
      <c r="G129" s="33">
        <v>0.49128332332828434</v>
      </c>
      <c r="H129" s="33">
        <v>1.0063430664774393</v>
      </c>
      <c r="I129" s="33">
        <v>1.5266189357005564</v>
      </c>
      <c r="J129" s="33">
        <v>1.8990956060700726</v>
      </c>
      <c r="K129" s="33">
        <v>1.7559904732758262</v>
      </c>
      <c r="L129" s="33">
        <v>1.2503701692222882</v>
      </c>
      <c r="M129" s="33">
        <v>1.4017730943663267</v>
      </c>
      <c r="N129" s="33">
        <v>1.433220072109217</v>
      </c>
      <c r="O129" s="33">
        <v>1.2517412847138807</v>
      </c>
      <c r="P129" s="33">
        <v>1.0819296559247682</v>
      </c>
      <c r="Q129" s="33">
        <v>0.66902645572895592</v>
      </c>
      <c r="R129" s="33">
        <v>0.59081219354198011</v>
      </c>
      <c r="S129" s="33">
        <v>0.38154067235408062</v>
      </c>
      <c r="T129" s="33">
        <v>0.75345211075150298</v>
      </c>
      <c r="U129" s="33">
        <v>0.61530734955794331</v>
      </c>
      <c r="V129" s="33">
        <v>0.45040851735909831</v>
      </c>
      <c r="W129" s="33">
        <v>0.53981760892398023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13.342163056193828</v>
      </c>
      <c r="C131" s="117">
        <f t="shared" si="22"/>
        <v>13.428638781659055</v>
      </c>
      <c r="D131" s="117">
        <f t="shared" si="22"/>
        <v>17.455646785163584</v>
      </c>
      <c r="E131" s="117">
        <f t="shared" si="22"/>
        <v>20.735992495104462</v>
      </c>
      <c r="F131" s="117">
        <f t="shared" si="22"/>
        <v>19.712370301152909</v>
      </c>
      <c r="G131" s="117">
        <f t="shared" si="22"/>
        <v>22.862110700705049</v>
      </c>
      <c r="H131" s="117">
        <f t="shared" si="22"/>
        <v>29.998945307855585</v>
      </c>
      <c r="I131" s="117">
        <f t="shared" si="22"/>
        <v>32.206757771549903</v>
      </c>
      <c r="J131" s="117">
        <f t="shared" si="22"/>
        <v>34.023026047554694</v>
      </c>
      <c r="K131" s="117">
        <f t="shared" si="22"/>
        <v>32.044606478856799</v>
      </c>
      <c r="L131" s="117">
        <f t="shared" si="22"/>
        <v>41.778466540313367</v>
      </c>
      <c r="M131" s="117">
        <f t="shared" si="22"/>
        <v>44.067079906370111</v>
      </c>
      <c r="N131" s="117">
        <f t="shared" si="22"/>
        <v>44.080191162836037</v>
      </c>
      <c r="O131" s="117">
        <f t="shared" si="22"/>
        <v>45.491861733105914</v>
      </c>
      <c r="P131" s="117">
        <f t="shared" si="22"/>
        <v>38.680070376352823</v>
      </c>
      <c r="Q131" s="117">
        <f t="shared" si="22"/>
        <v>31.090750913547307</v>
      </c>
      <c r="R131" s="117">
        <f t="shared" ref="R131:V131" si="23">R132+R135+R137+R147</f>
        <v>33.884417610281488</v>
      </c>
      <c r="S131" s="117">
        <f t="shared" si="23"/>
        <v>38.486018517166983</v>
      </c>
      <c r="T131" s="117">
        <f t="shared" si="23"/>
        <v>40.275970218916108</v>
      </c>
      <c r="U131" s="117">
        <f t="shared" si="23"/>
        <v>31.765381148774964</v>
      </c>
      <c r="V131" s="117">
        <f t="shared" si="23"/>
        <v>24.24205487648705</v>
      </c>
      <c r="W131" s="117">
        <f t="shared" ref="W131" si="24">W132+W135+W137+W147</f>
        <v>29.751983154810993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11.655891510522936</v>
      </c>
      <c r="C132" s="122">
        <f t="shared" si="25"/>
        <v>11.718562028225463</v>
      </c>
      <c r="D132" s="122">
        <f t="shared" si="25"/>
        <v>15.47597045089891</v>
      </c>
      <c r="E132" s="122">
        <f t="shared" si="25"/>
        <v>18.372590842155475</v>
      </c>
      <c r="F132" s="122">
        <f t="shared" si="25"/>
        <v>17.178471484528927</v>
      </c>
      <c r="G132" s="122">
        <f t="shared" si="25"/>
        <v>19.972725849337628</v>
      </c>
      <c r="H132" s="122">
        <f t="shared" si="25"/>
        <v>26.24693427753213</v>
      </c>
      <c r="I132" s="122">
        <f t="shared" si="25"/>
        <v>28.197199018834244</v>
      </c>
      <c r="J132" s="122">
        <f t="shared" si="25"/>
        <v>29.513091787937334</v>
      </c>
      <c r="K132" s="122">
        <f t="shared" si="25"/>
        <v>27.639306197215873</v>
      </c>
      <c r="L132" s="122">
        <f t="shared" si="25"/>
        <v>37.002525475809605</v>
      </c>
      <c r="M132" s="122">
        <f t="shared" si="25"/>
        <v>38.432227456873079</v>
      </c>
      <c r="N132" s="122">
        <f t="shared" si="25"/>
        <v>38.279114100352551</v>
      </c>
      <c r="O132" s="122">
        <f t="shared" si="25"/>
        <v>39.986917451768214</v>
      </c>
      <c r="P132" s="122">
        <f t="shared" si="25"/>
        <v>33.777179614106856</v>
      </c>
      <c r="Q132" s="122">
        <f t="shared" si="25"/>
        <v>27.273552106475609</v>
      </c>
      <c r="R132" s="122">
        <f t="shared" ref="R132:V132" si="26">SUM(R133:R134)</f>
        <v>29.884085016839663</v>
      </c>
      <c r="S132" s="122">
        <f t="shared" si="26"/>
        <v>34.255928514987296</v>
      </c>
      <c r="T132" s="122">
        <f t="shared" si="26"/>
        <v>35.920783655255086</v>
      </c>
      <c r="U132" s="122">
        <f t="shared" si="26"/>
        <v>28.071838957623665</v>
      </c>
      <c r="V132" s="122">
        <f t="shared" si="26"/>
        <v>21.451321823165021</v>
      </c>
      <c r="W132" s="122">
        <f t="shared" ref="W132" si="27">SUM(W133:W134)</f>
        <v>26.007797569584273</v>
      </c>
      <c r="DA132" s="130" t="s">
        <v>1740</v>
      </c>
    </row>
    <row r="133" spans="1:105" ht="12" customHeight="1" x14ac:dyDescent="0.25">
      <c r="A133" s="97" t="s">
        <v>51</v>
      </c>
      <c r="B133" s="98">
        <v>11.54933058394615</v>
      </c>
      <c r="C133" s="98">
        <v>11.613407495182322</v>
      </c>
      <c r="D133" s="98">
        <v>15.339964566301447</v>
      </c>
      <c r="E133" s="98">
        <v>18.214343619761596</v>
      </c>
      <c r="F133" s="98">
        <v>17.032839858851681</v>
      </c>
      <c r="G133" s="98">
        <v>19.806067127901148</v>
      </c>
      <c r="H133" s="98">
        <v>26.030197322870109</v>
      </c>
      <c r="I133" s="98">
        <v>27.968904552372386</v>
      </c>
      <c r="J133" s="98">
        <v>29.276651455142002</v>
      </c>
      <c r="K133" s="98">
        <v>27.420889574753577</v>
      </c>
      <c r="L133" s="98">
        <v>36.715836011271321</v>
      </c>
      <c r="M133" s="98">
        <v>38.137277792217994</v>
      </c>
      <c r="N133" s="98">
        <v>37.988037850491118</v>
      </c>
      <c r="O133" s="98">
        <v>39.685388260410811</v>
      </c>
      <c r="P133" s="98">
        <v>33.526514113630896</v>
      </c>
      <c r="Q133" s="98">
        <v>27.074585029745037</v>
      </c>
      <c r="R133" s="98">
        <v>29.669755920502698</v>
      </c>
      <c r="S133" s="98">
        <v>34.013466254214237</v>
      </c>
      <c r="T133" s="98">
        <v>35.667007957725701</v>
      </c>
      <c r="U133" s="98">
        <v>27.873978528814963</v>
      </c>
      <c r="V133" s="98">
        <v>21.302208057917429</v>
      </c>
      <c r="W133" s="98">
        <v>25.829148827908355</v>
      </c>
      <c r="DA133" s="63" t="s">
        <v>1741</v>
      </c>
    </row>
    <row r="134" spans="1:105" ht="12" customHeight="1" x14ac:dyDescent="0.25">
      <c r="A134" s="97" t="s">
        <v>53</v>
      </c>
      <c r="B134" s="98">
        <v>0.10656092657678699</v>
      </c>
      <c r="C134" s="98">
        <v>0.1051545330431413</v>
      </c>
      <c r="D134" s="98">
        <v>0.13600588459746296</v>
      </c>
      <c r="E134" s="98">
        <v>0.15824722239387731</v>
      </c>
      <c r="F134" s="98">
        <v>0.14563162567724677</v>
      </c>
      <c r="G134" s="98">
        <v>0.16665872143648042</v>
      </c>
      <c r="H134" s="98">
        <v>0.21673695466202242</v>
      </c>
      <c r="I134" s="98">
        <v>0.22829446646185733</v>
      </c>
      <c r="J134" s="98">
        <v>0.23644033279533425</v>
      </c>
      <c r="K134" s="98">
        <v>0.21841662246229654</v>
      </c>
      <c r="L134" s="98">
        <v>0.28668946453828276</v>
      </c>
      <c r="M134" s="98">
        <v>0.29494966465508804</v>
      </c>
      <c r="N134" s="98">
        <v>0.29107624986143099</v>
      </c>
      <c r="O134" s="98">
        <v>0.3015291913574053</v>
      </c>
      <c r="P134" s="98">
        <v>0.25066550047596181</v>
      </c>
      <c r="Q134" s="98">
        <v>0.19896707673057126</v>
      </c>
      <c r="R134" s="98">
        <v>0.21432909633696579</v>
      </c>
      <c r="S134" s="98">
        <v>0.24246226077305821</v>
      </c>
      <c r="T134" s="98">
        <v>0.25377569752938256</v>
      </c>
      <c r="U134" s="98">
        <v>0.19786042880870264</v>
      </c>
      <c r="V134" s="98">
        <v>0.14911376524759146</v>
      </c>
      <c r="W134" s="98">
        <v>0.17864874167591765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4.4065493793996184E-5</v>
      </c>
      <c r="C135" s="122">
        <f t="shared" si="28"/>
        <v>4.3876091134973969E-5</v>
      </c>
      <c r="D135" s="122">
        <f t="shared" si="28"/>
        <v>8.2347031880273408E-5</v>
      </c>
      <c r="E135" s="122">
        <f t="shared" si="28"/>
        <v>2.7505060436253017E-4</v>
      </c>
      <c r="F135" s="122">
        <f t="shared" si="28"/>
        <v>6.2058547499006073E-4</v>
      </c>
      <c r="G135" s="122">
        <f t="shared" si="28"/>
        <v>1.2912342675901406E-3</v>
      </c>
      <c r="H135" s="122">
        <f t="shared" si="28"/>
        <v>4.049714298861827E-3</v>
      </c>
      <c r="I135" s="122">
        <f t="shared" si="28"/>
        <v>4.8517641692085904E-3</v>
      </c>
      <c r="J135" s="122">
        <f t="shared" si="28"/>
        <v>5.9155179345670942E-3</v>
      </c>
      <c r="K135" s="122">
        <f t="shared" si="28"/>
        <v>7.2011357139205373E-3</v>
      </c>
      <c r="L135" s="122">
        <f t="shared" si="28"/>
        <v>2.2453507426354127E-2</v>
      </c>
      <c r="M135" s="122">
        <f t="shared" si="28"/>
        <v>9.9645396172102097E-3</v>
      </c>
      <c r="N135" s="122">
        <f t="shared" si="28"/>
        <v>1.6973044917379155E-2</v>
      </c>
      <c r="O135" s="122">
        <f t="shared" si="28"/>
        <v>1.2410259788068471E-2</v>
      </c>
      <c r="P135" s="122">
        <f t="shared" si="28"/>
        <v>1.8113513841170874E-2</v>
      </c>
      <c r="Q135" s="122">
        <f t="shared" si="28"/>
        <v>1.3175514334294102E-2</v>
      </c>
      <c r="R135" s="122">
        <f t="shared" si="28"/>
        <v>9.5808837460722024E-3</v>
      </c>
      <c r="S135" s="122">
        <f t="shared" si="28"/>
        <v>8.3322244515872945E-3</v>
      </c>
      <c r="T135" s="122">
        <f t="shared" si="28"/>
        <v>1.0412886404386715E-2</v>
      </c>
      <c r="U135" s="122">
        <f t="shared" si="28"/>
        <v>8.6975460431664604E-3</v>
      </c>
      <c r="V135" s="122">
        <f t="shared" si="28"/>
        <v>6.8093619199226215E-3</v>
      </c>
      <c r="W135" s="122">
        <f t="shared" si="28"/>
        <v>1.147021212816117E-2</v>
      </c>
      <c r="DA135" s="130" t="s">
        <v>1743</v>
      </c>
    </row>
    <row r="136" spans="1:105" ht="12" customHeight="1" x14ac:dyDescent="0.25">
      <c r="A136" s="97" t="s">
        <v>53</v>
      </c>
      <c r="B136" s="98">
        <v>4.4065493793996184E-5</v>
      </c>
      <c r="C136" s="98">
        <v>4.3876091134973969E-5</v>
      </c>
      <c r="D136" s="98">
        <v>8.2347031880273408E-5</v>
      </c>
      <c r="E136" s="98">
        <v>2.7505060436253017E-4</v>
      </c>
      <c r="F136" s="98">
        <v>6.2058547499006073E-4</v>
      </c>
      <c r="G136" s="98">
        <v>1.2912342675901406E-3</v>
      </c>
      <c r="H136" s="98">
        <v>4.049714298861827E-3</v>
      </c>
      <c r="I136" s="98">
        <v>4.8517641692085904E-3</v>
      </c>
      <c r="J136" s="98">
        <v>5.9155179345670942E-3</v>
      </c>
      <c r="K136" s="98">
        <v>7.2011357139205373E-3</v>
      </c>
      <c r="L136" s="98">
        <v>2.2453507426354127E-2</v>
      </c>
      <c r="M136" s="98">
        <v>9.9645396172102097E-3</v>
      </c>
      <c r="N136" s="98">
        <v>1.6973044917379155E-2</v>
      </c>
      <c r="O136" s="98">
        <v>1.2410259788068471E-2</v>
      </c>
      <c r="P136" s="98">
        <v>1.8113513841170874E-2</v>
      </c>
      <c r="Q136" s="98">
        <v>1.3175514334294102E-2</v>
      </c>
      <c r="R136" s="98">
        <v>9.5808837460722024E-3</v>
      </c>
      <c r="S136" s="98">
        <v>8.3322244515872945E-3</v>
      </c>
      <c r="T136" s="98">
        <v>1.0412886404386715E-2</v>
      </c>
      <c r="U136" s="98">
        <v>8.6975460431664604E-3</v>
      </c>
      <c r="V136" s="98">
        <v>6.8093619199226215E-3</v>
      </c>
      <c r="W136" s="98">
        <v>1.147021212816117E-2</v>
      </c>
      <c r="DA136" s="63" t="s">
        <v>1744</v>
      </c>
    </row>
    <row r="137" spans="1:105" ht="12" customHeight="1" x14ac:dyDescent="0.25">
      <c r="A137" s="121" t="s">
        <v>55</v>
      </c>
      <c r="B137" s="122">
        <v>0.65298313508558048</v>
      </c>
      <c r="C137" s="122">
        <v>0.6476230385180004</v>
      </c>
      <c r="D137" s="122">
        <v>0.80227228591947308</v>
      </c>
      <c r="E137" s="122">
        <v>1.0159795246904422</v>
      </c>
      <c r="F137" s="122">
        <v>1.0824693146904691</v>
      </c>
      <c r="G137" s="122">
        <v>1.287245578508925</v>
      </c>
      <c r="H137" s="122">
        <v>1.7144069111623637</v>
      </c>
      <c r="I137" s="122">
        <v>1.8302792548664018</v>
      </c>
      <c r="J137" s="122">
        <v>2.0379438154668401</v>
      </c>
      <c r="K137" s="122">
        <v>1.9852252449425372</v>
      </c>
      <c r="L137" s="122">
        <v>2.4475834877251876</v>
      </c>
      <c r="M137" s="122">
        <v>2.8888004403896357</v>
      </c>
      <c r="N137" s="122">
        <v>2.9567340420633892</v>
      </c>
      <c r="O137" s="122">
        <v>3.0086691978634796</v>
      </c>
      <c r="P137" s="122">
        <v>2.6967336635032448</v>
      </c>
      <c r="Q137" s="122">
        <v>2.1992062637864187</v>
      </c>
      <c r="R137" s="122">
        <v>2.3670929385975579</v>
      </c>
      <c r="S137" s="122">
        <v>2.6435412889487102</v>
      </c>
      <c r="T137" s="122">
        <v>2.5264261180933758</v>
      </c>
      <c r="U137" s="122">
        <v>2.0510379086939068</v>
      </c>
      <c r="V137" s="122">
        <v>1.5490640272987475</v>
      </c>
      <c r="W137" s="122">
        <v>2.462136470846664</v>
      </c>
      <c r="DA137" s="130" t="s">
        <v>1745</v>
      </c>
    </row>
    <row r="138" spans="1:105" ht="12" customHeight="1" x14ac:dyDescent="0.25">
      <c r="A138" s="97" t="s">
        <v>143</v>
      </c>
      <c r="B138" s="98">
        <v>0.61078646168268402</v>
      </c>
      <c r="C138" s="98">
        <v>0.59899588280533977</v>
      </c>
      <c r="D138" s="98">
        <v>0.75886565896115543</v>
      </c>
      <c r="E138" s="98">
        <v>0.93734709675653982</v>
      </c>
      <c r="F138" s="98">
        <v>0.88217599052810003</v>
      </c>
      <c r="G138" s="98">
        <v>1.0056213758917401</v>
      </c>
      <c r="H138" s="98">
        <v>1.2699879771923286</v>
      </c>
      <c r="I138" s="98">
        <v>1.4374684683761223</v>
      </c>
      <c r="J138" s="98">
        <v>1.5243696941797273</v>
      </c>
      <c r="K138" s="98">
        <v>1.4642012527508537</v>
      </c>
      <c r="L138" s="98">
        <v>1.9710141955235416</v>
      </c>
      <c r="M138" s="98">
        <v>2.2139755430796568</v>
      </c>
      <c r="N138" s="98">
        <v>2.2329201989684067</v>
      </c>
      <c r="O138" s="98">
        <v>2.3840516519953483</v>
      </c>
      <c r="P138" s="98">
        <v>2.1561085424766189</v>
      </c>
      <c r="Q138" s="98">
        <v>1.8124164842546753</v>
      </c>
      <c r="R138" s="98">
        <v>1.9750859357424588</v>
      </c>
      <c r="S138" s="98">
        <v>2.2637971810152866</v>
      </c>
      <c r="T138" s="98">
        <v>2.1457965209641623</v>
      </c>
      <c r="U138" s="98">
        <v>1.7561709128580878</v>
      </c>
      <c r="V138" s="98">
        <v>1.3171134720466942</v>
      </c>
      <c r="W138" s="98">
        <v>2.0524556716246249</v>
      </c>
      <c r="DA138" s="63" t="s">
        <v>1746</v>
      </c>
    </row>
    <row r="139" spans="1:105" ht="12" customHeight="1" x14ac:dyDescent="0.25">
      <c r="A139" s="97" t="s">
        <v>124</v>
      </c>
      <c r="B139" s="98">
        <v>1.4747762115018749E-3</v>
      </c>
      <c r="C139" s="98">
        <v>1.5004011737539864E-3</v>
      </c>
      <c r="D139" s="98">
        <v>1.6949550208526386E-3</v>
      </c>
      <c r="E139" s="98">
        <v>2.0479110665528981E-3</v>
      </c>
      <c r="F139" s="98">
        <v>2.1665607902056285E-3</v>
      </c>
      <c r="G139" s="98">
        <v>2.7028320337469645E-3</v>
      </c>
      <c r="H139" s="98">
        <v>3.2038131107776325E-3</v>
      </c>
      <c r="I139" s="98">
        <v>2.8896415383743951E-3</v>
      </c>
      <c r="J139" s="98">
        <v>2.857552964278046E-3</v>
      </c>
      <c r="K139" s="98">
        <v>3.2778529417549773E-3</v>
      </c>
      <c r="L139" s="98">
        <v>4.9474775659620268E-3</v>
      </c>
      <c r="M139" s="98">
        <v>7.7320026563810701E-3</v>
      </c>
      <c r="N139" s="98">
        <v>8.0075513227447891E-3</v>
      </c>
      <c r="O139" s="98">
        <v>7.0731710788696361E-3</v>
      </c>
      <c r="P139" s="98">
        <v>5.821269289943377E-3</v>
      </c>
      <c r="Q139" s="98">
        <v>3.5841565991110466E-3</v>
      </c>
      <c r="R139" s="98">
        <v>3.6591065218700221E-3</v>
      </c>
      <c r="S139" s="98">
        <v>4.0660765082026311E-3</v>
      </c>
      <c r="T139" s="98">
        <v>3.8741376852258836E-3</v>
      </c>
      <c r="U139" s="98">
        <v>3.2132128144351656E-3</v>
      </c>
      <c r="V139" s="98">
        <v>2.7471555990999977E-3</v>
      </c>
      <c r="W139" s="98">
        <v>5.4328566805406401E-3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4.0721897191394595E-2</v>
      </c>
      <c r="C143" s="101">
        <v>4.7126754538906718E-2</v>
      </c>
      <c r="D143" s="101">
        <v>4.1711671937465104E-2</v>
      </c>
      <c r="E143" s="101">
        <v>7.6584516867349364E-2</v>
      </c>
      <c r="F143" s="101">
        <v>0.19812676337216353</v>
      </c>
      <c r="G143" s="101">
        <v>0.27892137058343791</v>
      </c>
      <c r="H143" s="101">
        <v>0.44121512085925746</v>
      </c>
      <c r="I143" s="101">
        <v>0.38992114495190516</v>
      </c>
      <c r="J143" s="101">
        <v>0.51071656832283463</v>
      </c>
      <c r="K143" s="101">
        <v>0.51774613924992852</v>
      </c>
      <c r="L143" s="101">
        <v>0.47162181463568392</v>
      </c>
      <c r="M143" s="101">
        <v>0.66709289465359756</v>
      </c>
      <c r="N143" s="101">
        <v>0.71580629177223765</v>
      </c>
      <c r="O143" s="101">
        <v>0.61754437478926139</v>
      </c>
      <c r="P143" s="101">
        <v>0.53480385173668255</v>
      </c>
      <c r="Q143" s="101">
        <v>0.38320562293263233</v>
      </c>
      <c r="R143" s="101">
        <v>0.3883478963332288</v>
      </c>
      <c r="S143" s="101">
        <v>0.37567803142522099</v>
      </c>
      <c r="T143" s="101">
        <v>0.37675545944398742</v>
      </c>
      <c r="U143" s="101">
        <v>0.29165378302138401</v>
      </c>
      <c r="V143" s="101">
        <v>0.22920339965295325</v>
      </c>
      <c r="W143" s="101">
        <v>0.40424794254149821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1.0332443450915159</v>
      </c>
      <c r="C147" s="122">
        <v>1.0624098388244552</v>
      </c>
      <c r="D147" s="122">
        <v>1.1773217013133204</v>
      </c>
      <c r="E147" s="122">
        <v>1.3471470776541827</v>
      </c>
      <c r="F147" s="122">
        <v>1.4508089164585189</v>
      </c>
      <c r="G147" s="122">
        <v>1.6008480385909043</v>
      </c>
      <c r="H147" s="122">
        <v>2.0335544048622296</v>
      </c>
      <c r="I147" s="122">
        <v>2.1744277336800497</v>
      </c>
      <c r="J147" s="122">
        <v>2.4660749262159554</v>
      </c>
      <c r="K147" s="122">
        <v>2.41287390098447</v>
      </c>
      <c r="L147" s="122">
        <v>2.3059040693522195</v>
      </c>
      <c r="M147" s="122">
        <v>2.7360874694901862</v>
      </c>
      <c r="N147" s="122">
        <v>2.8273699755027168</v>
      </c>
      <c r="O147" s="122">
        <v>2.4838648236861567</v>
      </c>
      <c r="P147" s="122">
        <v>2.1880435849015498</v>
      </c>
      <c r="Q147" s="122">
        <v>1.6048170289509862</v>
      </c>
      <c r="R147" s="122">
        <v>1.623658771098202</v>
      </c>
      <c r="S147" s="122">
        <v>1.5782164887793872</v>
      </c>
      <c r="T147" s="122">
        <v>1.8183475591632599</v>
      </c>
      <c r="U147" s="122">
        <v>1.6338067364142255</v>
      </c>
      <c r="V147" s="122">
        <v>1.2348596641033562</v>
      </c>
      <c r="W147" s="122">
        <v>1.2705789022518967</v>
      </c>
      <c r="DA147" s="130" t="s">
        <v>1755</v>
      </c>
    </row>
    <row r="148" spans="1:105" ht="12" customHeight="1" x14ac:dyDescent="0.25">
      <c r="A148" s="97" t="s">
        <v>51</v>
      </c>
      <c r="B148" s="98">
        <v>0.12520765543238474</v>
      </c>
      <c r="C148" s="98">
        <v>0.12062438665064662</v>
      </c>
      <c r="D148" s="98">
        <v>0.15096618967590608</v>
      </c>
      <c r="E148" s="98">
        <v>0.17875725092054909</v>
      </c>
      <c r="F148" s="98">
        <v>0.16552680030082972</v>
      </c>
      <c r="G148" s="98">
        <v>0.18519850084037137</v>
      </c>
      <c r="H148" s="98">
        <v>0.23434253117180745</v>
      </c>
      <c r="I148" s="98">
        <v>0.24350269637865238</v>
      </c>
      <c r="J148" s="98">
        <v>0.26536758569948832</v>
      </c>
      <c r="K148" s="98">
        <v>0.2435259976488279</v>
      </c>
      <c r="L148" s="98">
        <v>0.31449984839971001</v>
      </c>
      <c r="M148" s="98">
        <v>0.35762755778411059</v>
      </c>
      <c r="N148" s="98">
        <v>0.36154030039458468</v>
      </c>
      <c r="O148" s="98">
        <v>0.37583858787683777</v>
      </c>
      <c r="P148" s="98">
        <v>0.34306338661090485</v>
      </c>
      <c r="Q148" s="98">
        <v>0.28706321988281713</v>
      </c>
      <c r="R148" s="98">
        <v>0.317631804861081</v>
      </c>
      <c r="S148" s="98">
        <v>0.36568313625077398</v>
      </c>
      <c r="T148" s="98">
        <v>0.38036247810041934</v>
      </c>
      <c r="U148" s="98">
        <v>0.30324210948880193</v>
      </c>
      <c r="V148" s="98">
        <v>0.22297125932534231</v>
      </c>
      <c r="W148" s="98">
        <v>0.28123989131547822</v>
      </c>
      <c r="DA148" s="63" t="s">
        <v>1756</v>
      </c>
    </row>
    <row r="149" spans="1:105" ht="12" customHeight="1" x14ac:dyDescent="0.25">
      <c r="A149" s="97" t="s">
        <v>50</v>
      </c>
      <c r="B149" s="98">
        <v>0.85841151570317153</v>
      </c>
      <c r="C149" s="98">
        <v>0.88054389189274762</v>
      </c>
      <c r="D149" s="98">
        <v>0.9698618532887473</v>
      </c>
      <c r="E149" s="98">
        <v>1.0269231173732871</v>
      </c>
      <c r="F149" s="98">
        <v>0.96419608454177896</v>
      </c>
      <c r="G149" s="98">
        <v>1.0485657151508021</v>
      </c>
      <c r="H149" s="98">
        <v>1.0454160777189863</v>
      </c>
      <c r="I149" s="98">
        <v>0.78555746044585573</v>
      </c>
      <c r="J149" s="98">
        <v>0.77399525987878814</v>
      </c>
      <c r="K149" s="98">
        <v>0.84927657925049826</v>
      </c>
      <c r="L149" s="98">
        <v>1.0503660565768651</v>
      </c>
      <c r="M149" s="98">
        <v>1.3214190867814877</v>
      </c>
      <c r="N149" s="98">
        <v>1.3812741607811008</v>
      </c>
      <c r="O149" s="98">
        <v>1.1565393049597248</v>
      </c>
      <c r="P149" s="98">
        <v>1.019281008817188</v>
      </c>
      <c r="Q149" s="98">
        <v>0.80518456425969576</v>
      </c>
      <c r="R149" s="98">
        <v>0.85023263394174198</v>
      </c>
      <c r="S149" s="98">
        <v>0.91542976076310512</v>
      </c>
      <c r="T149" s="98">
        <v>0.84465256223423879</v>
      </c>
      <c r="U149" s="98">
        <v>0.83823227257342869</v>
      </c>
      <c r="V149" s="98">
        <v>0.64614427992149459</v>
      </c>
      <c r="W149" s="98">
        <v>0.54129439213366803</v>
      </c>
      <c r="DA149" s="63" t="s">
        <v>1757</v>
      </c>
    </row>
    <row r="150" spans="1:105" ht="12" customHeight="1" x14ac:dyDescent="0.25">
      <c r="A150" s="109" t="s">
        <v>120</v>
      </c>
      <c r="B150" s="33">
        <v>4.9625173955959646E-2</v>
      </c>
      <c r="C150" s="33">
        <v>6.1241560281060911E-2</v>
      </c>
      <c r="D150" s="33">
        <v>5.6493658348667021E-2</v>
      </c>
      <c r="E150" s="33">
        <v>0.14146670936034667</v>
      </c>
      <c r="F150" s="33">
        <v>0.32108603161591037</v>
      </c>
      <c r="G150" s="33">
        <v>0.36708382259973077</v>
      </c>
      <c r="H150" s="33">
        <v>0.75379579597143598</v>
      </c>
      <c r="I150" s="33">
        <v>1.1453675768555418</v>
      </c>
      <c r="J150" s="33">
        <v>1.426712080637679</v>
      </c>
      <c r="K150" s="33">
        <v>1.3200713240851438</v>
      </c>
      <c r="L150" s="33">
        <v>0.94103816437564447</v>
      </c>
      <c r="M150" s="33">
        <v>1.057040824924588</v>
      </c>
      <c r="N150" s="33">
        <v>1.0845555143270313</v>
      </c>
      <c r="O150" s="33">
        <v>0.95148693084959413</v>
      </c>
      <c r="P150" s="33">
        <v>0.82569918947345688</v>
      </c>
      <c r="Q150" s="33">
        <v>0.51256924480847321</v>
      </c>
      <c r="R150" s="33">
        <v>0.45579433229537891</v>
      </c>
      <c r="S150" s="33">
        <v>0.29710359176550832</v>
      </c>
      <c r="T150" s="33">
        <v>0.59333251882860172</v>
      </c>
      <c r="U150" s="33">
        <v>0.49233235435199474</v>
      </c>
      <c r="V150" s="33">
        <v>0.36574412485651936</v>
      </c>
      <c r="W150" s="33">
        <v>0.44804461880275048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0.56214987288432172</v>
      </c>
      <c r="C152" s="119">
        <f t="shared" si="29"/>
        <v>0.56567157261209011</v>
      </c>
      <c r="D152" s="119">
        <f t="shared" si="29"/>
        <v>0.57155458599770459</v>
      </c>
      <c r="E152" s="119">
        <f t="shared" si="29"/>
        <v>0.57704978245974359</v>
      </c>
      <c r="F152" s="119">
        <f t="shared" si="29"/>
        <v>0.58265234587817949</v>
      </c>
      <c r="G152" s="119">
        <f t="shared" si="29"/>
        <v>0.58807311674418294</v>
      </c>
      <c r="H152" s="119">
        <f t="shared" si="29"/>
        <v>0.5952777878531903</v>
      </c>
      <c r="I152" s="119">
        <f t="shared" si="29"/>
        <v>0.60152052160857616</v>
      </c>
      <c r="J152" s="119">
        <f t="shared" si="29"/>
        <v>0.60678736946755774</v>
      </c>
      <c r="K152" s="119">
        <f t="shared" si="29"/>
        <v>0.61081544104461716</v>
      </c>
      <c r="L152" s="119">
        <f t="shared" si="29"/>
        <v>0.61475902826249929</v>
      </c>
      <c r="M152" s="119">
        <f t="shared" si="29"/>
        <v>0.62015954586295619</v>
      </c>
      <c r="N152" s="119">
        <f t="shared" si="29"/>
        <v>0.62521375020007963</v>
      </c>
      <c r="O152" s="119">
        <f t="shared" si="29"/>
        <v>0.62901305271522034</v>
      </c>
      <c r="P152" s="119">
        <f t="shared" si="29"/>
        <v>0.63018142723178128</v>
      </c>
      <c r="Q152" s="119">
        <f t="shared" si="29"/>
        <v>0.63074172652257465</v>
      </c>
      <c r="R152" s="119">
        <f t="shared" ref="R152:V152" si="30">IF(R131=0,"",R131/R110)</f>
        <v>0.63269978099882429</v>
      </c>
      <c r="S152" s="119">
        <f t="shared" si="30"/>
        <v>0.64003228225691555</v>
      </c>
      <c r="T152" s="119">
        <f t="shared" si="30"/>
        <v>0.6483883395811495</v>
      </c>
      <c r="U152" s="119">
        <f t="shared" si="30"/>
        <v>0.65208703000897139</v>
      </c>
      <c r="V152" s="119">
        <f t="shared" si="30"/>
        <v>0.6562419262779372</v>
      </c>
      <c r="W152" s="119">
        <f t="shared" ref="W152" si="31">IF(W131=0,"",W131/W110)</f>
        <v>0.66552539970624469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0.56009581069007142</v>
      </c>
      <c r="C153" s="124">
        <f t="shared" si="32"/>
        <v>0.5636716225388444</v>
      </c>
      <c r="D153" s="124">
        <f t="shared" si="32"/>
        <v>0.57015702599278462</v>
      </c>
      <c r="E153" s="124">
        <f t="shared" si="32"/>
        <v>0.57540408367018192</v>
      </c>
      <c r="F153" s="124">
        <f t="shared" si="32"/>
        <v>0.57989581979011573</v>
      </c>
      <c r="G153" s="124">
        <f t="shared" si="32"/>
        <v>0.58564257169409428</v>
      </c>
      <c r="H153" s="124">
        <f t="shared" si="32"/>
        <v>0.59187272784099176</v>
      </c>
      <c r="I153" s="124">
        <f t="shared" si="32"/>
        <v>0.59689735255787368</v>
      </c>
      <c r="J153" s="124">
        <f t="shared" si="32"/>
        <v>0.60152619842594102</v>
      </c>
      <c r="K153" s="124">
        <f t="shared" si="32"/>
        <v>0.60586989825060222</v>
      </c>
      <c r="L153" s="124">
        <f t="shared" si="32"/>
        <v>0.6121254242878128</v>
      </c>
      <c r="M153" s="124">
        <f t="shared" si="32"/>
        <v>0.61791103708609874</v>
      </c>
      <c r="N153" s="124">
        <f t="shared" si="32"/>
        <v>0.62305332352187237</v>
      </c>
      <c r="O153" s="124">
        <f t="shared" si="32"/>
        <v>0.627165955065354</v>
      </c>
      <c r="P153" s="124">
        <f t="shared" si="32"/>
        <v>0.62805660208067537</v>
      </c>
      <c r="Q153" s="124">
        <f t="shared" si="32"/>
        <v>0.62900317710481024</v>
      </c>
      <c r="R153" s="124">
        <f t="shared" ref="R153:V153" si="33">IF(R132=0,"",R132/R111)</f>
        <v>0.63135159627304016</v>
      </c>
      <c r="S153" s="124">
        <f t="shared" si="33"/>
        <v>0.63952422329844183</v>
      </c>
      <c r="T153" s="124">
        <f t="shared" si="33"/>
        <v>0.64701297282919523</v>
      </c>
      <c r="U153" s="124">
        <f t="shared" si="33"/>
        <v>0.65040283300528756</v>
      </c>
      <c r="V153" s="124">
        <f t="shared" si="33"/>
        <v>0.65395757222512285</v>
      </c>
      <c r="W153" s="124">
        <f t="shared" ref="W153" si="34">IF(W132=0,"",W132/W111)</f>
        <v>0.66159497475547235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0.55783167503284969</v>
      </c>
      <c r="C154" s="111">
        <f t="shared" si="35"/>
        <v>0.56145344886193604</v>
      </c>
      <c r="D154" s="111">
        <f t="shared" si="35"/>
        <v>0.56799238594325074</v>
      </c>
      <c r="E154" s="111">
        <f t="shared" si="35"/>
        <v>0.57328926957461412</v>
      </c>
      <c r="F154" s="111">
        <f t="shared" si="35"/>
        <v>0.57782034021931328</v>
      </c>
      <c r="G154" s="111">
        <f t="shared" si="35"/>
        <v>0.58360775177750202</v>
      </c>
      <c r="H154" s="111">
        <f t="shared" si="35"/>
        <v>0.58986822753384704</v>
      </c>
      <c r="I154" s="111">
        <f t="shared" si="35"/>
        <v>0.59493982169713178</v>
      </c>
      <c r="J154" s="111">
        <f t="shared" si="35"/>
        <v>0.59959663473017277</v>
      </c>
      <c r="K154" s="111">
        <f t="shared" si="35"/>
        <v>0.60397379558384112</v>
      </c>
      <c r="L154" s="111">
        <f t="shared" si="35"/>
        <v>0.6102771062414718</v>
      </c>
      <c r="M154" s="111">
        <f t="shared" si="35"/>
        <v>0.6160904678544219</v>
      </c>
      <c r="N154" s="111">
        <f t="shared" si="35"/>
        <v>0.62125895150921284</v>
      </c>
      <c r="O154" s="111">
        <f t="shared" si="35"/>
        <v>0.62539434458132559</v>
      </c>
      <c r="P154" s="111">
        <f t="shared" si="35"/>
        <v>0.6263148924323696</v>
      </c>
      <c r="Q154" s="111">
        <f t="shared" si="35"/>
        <v>0.62729292556359662</v>
      </c>
      <c r="R154" s="111">
        <f t="shared" ref="R154:V154" si="36">IF(R133=0,"",R133/R112)</f>
        <v>0.62967474019780767</v>
      </c>
      <c r="S154" s="111">
        <f t="shared" si="36"/>
        <v>0.63788509932759652</v>
      </c>
      <c r="T154" s="111">
        <f t="shared" si="36"/>
        <v>0.64539203745862395</v>
      </c>
      <c r="U154" s="111">
        <f t="shared" si="36"/>
        <v>0.64879280320998878</v>
      </c>
      <c r="V154" s="111">
        <f t="shared" si="36"/>
        <v>0.65237733848094215</v>
      </c>
      <c r="W154" s="111">
        <f t="shared" ref="W154" si="37">IF(W133=0,"",W133/W112)</f>
        <v>0.66005006346310202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1.9787424596204706</v>
      </c>
      <c r="C156" s="124">
        <f t="shared" si="41"/>
        <v>1.9787424596204701</v>
      </c>
      <c r="D156" s="124">
        <f t="shared" si="41"/>
        <v>2.1270378888318486</v>
      </c>
      <c r="E156" s="124">
        <f t="shared" si="41"/>
        <v>2.7233897863412735</v>
      </c>
      <c r="F156" s="124">
        <f t="shared" si="41"/>
        <v>2.8416799456223614</v>
      </c>
      <c r="G156" s="124">
        <f t="shared" si="41"/>
        <v>2.9567694018165103</v>
      </c>
      <c r="H156" s="124">
        <f t="shared" si="41"/>
        <v>3.0514603284367974</v>
      </c>
      <c r="I156" s="124">
        <f t="shared" si="41"/>
        <v>3.1327174608207944</v>
      </c>
      <c r="J156" s="124">
        <f t="shared" si="41"/>
        <v>3.1882565196835406</v>
      </c>
      <c r="K156" s="124">
        <f t="shared" si="41"/>
        <v>3.2382857598955641</v>
      </c>
      <c r="L156" s="124">
        <f t="shared" si="41"/>
        <v>3.3036668179261568</v>
      </c>
      <c r="M156" s="124">
        <f t="shared" si="41"/>
        <v>3.3681945959139235</v>
      </c>
      <c r="N156" s="124">
        <f t="shared" si="41"/>
        <v>3.4680740907932717</v>
      </c>
      <c r="O156" s="124">
        <f t="shared" si="41"/>
        <v>3.576582875795558</v>
      </c>
      <c r="P156" s="124">
        <f t="shared" si="41"/>
        <v>3.696051720165237</v>
      </c>
      <c r="Q156" s="124">
        <f t="shared" si="41"/>
        <v>3.8099211045764587</v>
      </c>
      <c r="R156" s="124">
        <f t="shared" ref="R156:V156" si="42">IF(R135=0,"",R135/R114)</f>
        <v>3.9173191314722571</v>
      </c>
      <c r="S156" s="124">
        <f t="shared" si="42"/>
        <v>4.0452276411304489</v>
      </c>
      <c r="T156" s="124">
        <f t="shared" si="42"/>
        <v>4.2100996729656801</v>
      </c>
      <c r="U156" s="124">
        <f t="shared" si="42"/>
        <v>4.3762052691803994</v>
      </c>
      <c r="V156" s="124">
        <f t="shared" si="42"/>
        <v>4.5183797104615575</v>
      </c>
      <c r="W156" s="124">
        <f t="shared" ref="W156" si="43">IF(W135=0,"",W135/W114)</f>
        <v>4.6270153361174176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1.9787424596204706</v>
      </c>
      <c r="C157" s="111">
        <f t="shared" si="44"/>
        <v>1.9787424596204701</v>
      </c>
      <c r="D157" s="111">
        <f t="shared" si="44"/>
        <v>2.1270378888318486</v>
      </c>
      <c r="E157" s="111">
        <f t="shared" si="44"/>
        <v>2.7233897863412735</v>
      </c>
      <c r="F157" s="111">
        <f t="shared" si="44"/>
        <v>2.8416799456223614</v>
      </c>
      <c r="G157" s="111">
        <f t="shared" si="44"/>
        <v>2.9567694018165103</v>
      </c>
      <c r="H157" s="111">
        <f t="shared" si="44"/>
        <v>3.0514603284367974</v>
      </c>
      <c r="I157" s="111">
        <f t="shared" si="44"/>
        <v>3.1327174608207944</v>
      </c>
      <c r="J157" s="111">
        <f t="shared" si="44"/>
        <v>3.1882565196835406</v>
      </c>
      <c r="K157" s="111">
        <f t="shared" si="44"/>
        <v>3.2382857598955641</v>
      </c>
      <c r="L157" s="111">
        <f t="shared" si="44"/>
        <v>3.3036668179261568</v>
      </c>
      <c r="M157" s="111">
        <f t="shared" si="44"/>
        <v>3.3681945959139235</v>
      </c>
      <c r="N157" s="111">
        <f t="shared" si="44"/>
        <v>3.4680740907932717</v>
      </c>
      <c r="O157" s="111">
        <f t="shared" si="44"/>
        <v>3.576582875795558</v>
      </c>
      <c r="P157" s="111">
        <f t="shared" si="44"/>
        <v>3.696051720165237</v>
      </c>
      <c r="Q157" s="111">
        <f t="shared" si="44"/>
        <v>3.8099211045764587</v>
      </c>
      <c r="R157" s="111">
        <f t="shared" ref="R157:V157" si="45">IF(R136=0,"",R136/R115)</f>
        <v>3.9173191314722571</v>
      </c>
      <c r="S157" s="111">
        <f t="shared" si="45"/>
        <v>4.0452276411304489</v>
      </c>
      <c r="T157" s="111">
        <f t="shared" si="45"/>
        <v>4.2100996729656801</v>
      </c>
      <c r="U157" s="111">
        <f t="shared" si="45"/>
        <v>4.3762052691803994</v>
      </c>
      <c r="V157" s="111">
        <f t="shared" si="45"/>
        <v>4.5183797104615575</v>
      </c>
      <c r="W157" s="111">
        <f t="shared" ref="W157" si="46">IF(W136=0,"",W136/W115)</f>
        <v>4.6270153361174176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0.57635676763302879</v>
      </c>
      <c r="C158" s="124">
        <f t="shared" si="47"/>
        <v>0.58020452229454711</v>
      </c>
      <c r="D158" s="124">
        <f t="shared" si="47"/>
        <v>0.5866453952013525</v>
      </c>
      <c r="E158" s="124">
        <f t="shared" si="47"/>
        <v>0.59149200328447959</v>
      </c>
      <c r="F158" s="124">
        <f t="shared" si="47"/>
        <v>0.5957273646418334</v>
      </c>
      <c r="G158" s="124">
        <f t="shared" si="47"/>
        <v>0.60032550890916303</v>
      </c>
      <c r="H158" s="124">
        <f t="shared" si="47"/>
        <v>0.60557400357844449</v>
      </c>
      <c r="I158" s="124">
        <f t="shared" si="47"/>
        <v>0.61021070329941107</v>
      </c>
      <c r="J158" s="124">
        <f t="shared" si="47"/>
        <v>0.61480750608444168</v>
      </c>
      <c r="K158" s="124">
        <f t="shared" si="47"/>
        <v>0.61946632995931361</v>
      </c>
      <c r="L158" s="124">
        <f t="shared" si="47"/>
        <v>0.62601224324416371</v>
      </c>
      <c r="M158" s="124">
        <f t="shared" si="47"/>
        <v>0.63114690989174382</v>
      </c>
      <c r="N158" s="124">
        <f t="shared" si="47"/>
        <v>0.63698378650868326</v>
      </c>
      <c r="O158" s="124">
        <f t="shared" si="47"/>
        <v>0.64225183695304489</v>
      </c>
      <c r="P158" s="124">
        <f t="shared" si="47"/>
        <v>0.64531972214202804</v>
      </c>
      <c r="Q158" s="124">
        <f t="shared" si="47"/>
        <v>0.64879630894974505</v>
      </c>
      <c r="R158" s="124">
        <f t="shared" ref="R158:V158" si="48">IF(R137=0,"",R137/R116)</f>
        <v>0.65207076388264762</v>
      </c>
      <c r="S158" s="124">
        <f t="shared" si="48"/>
        <v>0.66162256463649372</v>
      </c>
      <c r="T158" s="124">
        <f t="shared" si="48"/>
        <v>0.67228674875287642</v>
      </c>
      <c r="U158" s="124">
        <f t="shared" si="48"/>
        <v>0.68439688960007783</v>
      </c>
      <c r="V158" s="124">
        <f t="shared" si="48"/>
        <v>0.70006974603125027</v>
      </c>
      <c r="W158" s="124">
        <f t="shared" ref="W158" si="49">IF(W137=0,"",W137/W116)</f>
        <v>0.71182613080882062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0.57596316434466699</v>
      </c>
      <c r="C159" s="111">
        <f t="shared" si="50"/>
        <v>0.57978901682842732</v>
      </c>
      <c r="D159" s="111">
        <f t="shared" si="50"/>
        <v>0.586408940937447</v>
      </c>
      <c r="E159" s="111">
        <f t="shared" si="50"/>
        <v>0.59077642464132318</v>
      </c>
      <c r="F159" s="111">
        <f t="shared" si="50"/>
        <v>0.59320782655567139</v>
      </c>
      <c r="G159" s="111">
        <f t="shared" si="50"/>
        <v>0.59764052357363917</v>
      </c>
      <c r="H159" s="111">
        <f t="shared" si="50"/>
        <v>0.60313350611609473</v>
      </c>
      <c r="I159" s="111">
        <f t="shared" si="50"/>
        <v>0.60928245442872231</v>
      </c>
      <c r="J159" s="111">
        <f t="shared" si="50"/>
        <v>0.61479967196054419</v>
      </c>
      <c r="K159" s="111">
        <f t="shared" si="50"/>
        <v>0.62083608089401832</v>
      </c>
      <c r="L159" s="111">
        <f t="shared" si="50"/>
        <v>0.62772677902832152</v>
      </c>
      <c r="M159" s="111">
        <f t="shared" si="50"/>
        <v>0.6331188833430984</v>
      </c>
      <c r="N159" s="111">
        <f t="shared" si="50"/>
        <v>0.63951364662094945</v>
      </c>
      <c r="O159" s="111">
        <f t="shared" si="50"/>
        <v>0.64439076692236297</v>
      </c>
      <c r="P159" s="111">
        <f t="shared" si="50"/>
        <v>0.64714324794422839</v>
      </c>
      <c r="Q159" s="111">
        <f t="shared" si="50"/>
        <v>0.65039508559184167</v>
      </c>
      <c r="R159" s="111">
        <f t="shared" ref="R159:V159" si="51">IF(R138=0,"",R138/R117)</f>
        <v>0.65354124086707654</v>
      </c>
      <c r="S159" s="111">
        <f t="shared" si="51"/>
        <v>0.66273230342794909</v>
      </c>
      <c r="T159" s="111">
        <f t="shared" si="51"/>
        <v>0.67028424895158367</v>
      </c>
      <c r="U159" s="111">
        <f t="shared" si="51"/>
        <v>0.6791613288092081</v>
      </c>
      <c r="V159" s="111">
        <f t="shared" si="51"/>
        <v>0.6940307446593208</v>
      </c>
      <c r="W159" s="111">
        <f t="shared" ref="W159" si="52">IF(W138=0,"",W138/W117)</f>
        <v>0.70446634798232421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0.52177786197639409</v>
      </c>
      <c r="C160" s="111">
        <f t="shared" si="53"/>
        <v>0.52458139777945767</v>
      </c>
      <c r="D160" s="111">
        <f t="shared" si="53"/>
        <v>0.52960001978458315</v>
      </c>
      <c r="E160" s="111">
        <f t="shared" si="53"/>
        <v>0.53441338545179895</v>
      </c>
      <c r="F160" s="111">
        <f t="shared" si="53"/>
        <v>0.53819009156108022</v>
      </c>
      <c r="G160" s="111">
        <f t="shared" si="53"/>
        <v>0.5437878752886377</v>
      </c>
      <c r="H160" s="111">
        <f t="shared" si="53"/>
        <v>0.54969547186488499</v>
      </c>
      <c r="I160" s="111">
        <f t="shared" si="53"/>
        <v>0.55276829629239099</v>
      </c>
      <c r="J160" s="111">
        <f t="shared" si="53"/>
        <v>0.55434785417265431</v>
      </c>
      <c r="K160" s="111">
        <f t="shared" si="53"/>
        <v>0.56025277918776872</v>
      </c>
      <c r="L160" s="111">
        <f t="shared" si="53"/>
        <v>0.57133671463333058</v>
      </c>
      <c r="M160" s="111">
        <f t="shared" si="53"/>
        <v>0.58549984800446175</v>
      </c>
      <c r="N160" s="111">
        <f t="shared" si="53"/>
        <v>0.5904218250923825</v>
      </c>
      <c r="O160" s="111">
        <f t="shared" si="53"/>
        <v>0.59563200842741038</v>
      </c>
      <c r="P160" s="111">
        <f t="shared" si="53"/>
        <v>0.60125685616661351</v>
      </c>
      <c r="Q160" s="111">
        <f t="shared" si="53"/>
        <v>0.61016742915140421</v>
      </c>
      <c r="R160" s="111">
        <f t="shared" ref="R160:V160" si="54">IF(R139=0,"",R139/R118)</f>
        <v>0.61614423348131142</v>
      </c>
      <c r="S160" s="111">
        <f t="shared" si="54"/>
        <v>0.65172575671860322</v>
      </c>
      <c r="T160" s="111">
        <f t="shared" si="54"/>
        <v>0.7360534478519275</v>
      </c>
      <c r="U160" s="111">
        <f t="shared" si="54"/>
        <v>0.83086934314113936</v>
      </c>
      <c r="V160" s="111">
        <f t="shared" si="54"/>
        <v>0.85344660027316044</v>
      </c>
      <c r="W160" s="111">
        <f t="shared" ref="W160" si="55">IF(W139=0,"",W139/W118)</f>
        <v>0.86802280905011109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0.58456302397247817</v>
      </c>
      <c r="C164" s="112">
        <f t="shared" si="65"/>
        <v>0.58753977047303541</v>
      </c>
      <c r="D164" s="112">
        <f t="shared" si="65"/>
        <v>0.59359813442176435</v>
      </c>
      <c r="E164" s="112">
        <f t="shared" si="65"/>
        <v>0.60213842346715851</v>
      </c>
      <c r="F164" s="112">
        <f t="shared" si="65"/>
        <v>0.60793505275121262</v>
      </c>
      <c r="G164" s="112">
        <f t="shared" si="65"/>
        <v>0.61083507717087415</v>
      </c>
      <c r="H164" s="112">
        <f t="shared" si="65"/>
        <v>0.61316817906976695</v>
      </c>
      <c r="I164" s="112">
        <f t="shared" si="65"/>
        <v>0.61413294738316637</v>
      </c>
      <c r="J164" s="112">
        <f t="shared" si="65"/>
        <v>0.61520632544581766</v>
      </c>
      <c r="K164" s="112">
        <f t="shared" si="65"/>
        <v>0.61603479828378072</v>
      </c>
      <c r="L164" s="112">
        <f t="shared" si="65"/>
        <v>0.61956198951776498</v>
      </c>
      <c r="M164" s="112">
        <f t="shared" si="65"/>
        <v>0.62524859411461486</v>
      </c>
      <c r="N164" s="112">
        <f t="shared" si="65"/>
        <v>0.62976787483432306</v>
      </c>
      <c r="O164" s="112">
        <f t="shared" si="65"/>
        <v>0.63468774272715667</v>
      </c>
      <c r="P164" s="112">
        <f t="shared" si="65"/>
        <v>0.63857474521298296</v>
      </c>
      <c r="Q164" s="112">
        <f t="shared" si="65"/>
        <v>0.64171559431630387</v>
      </c>
      <c r="R164" s="112">
        <f t="shared" ref="R164:V164" si="66">IF(R143=0,"",R143/R122)</f>
        <v>0.64504373772955115</v>
      </c>
      <c r="S164" s="112">
        <f t="shared" si="66"/>
        <v>0.65511987849107822</v>
      </c>
      <c r="T164" s="112">
        <f t="shared" si="66"/>
        <v>0.68330474426738275</v>
      </c>
      <c r="U164" s="112">
        <f t="shared" si="66"/>
        <v>0.7162530425628274</v>
      </c>
      <c r="V164" s="112">
        <f t="shared" si="66"/>
        <v>0.73525009241235906</v>
      </c>
      <c r="W164" s="112">
        <f t="shared" ref="W164" si="67">IF(W143=0,"",W143/W122)</f>
        <v>0.74978391231628239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0.57701518581163824</v>
      </c>
      <c r="C168" s="124">
        <f t="shared" si="77"/>
        <v>0.5794851483228296</v>
      </c>
      <c r="D168" s="124">
        <f t="shared" si="77"/>
        <v>0.58004680302728984</v>
      </c>
      <c r="E168" s="124">
        <f t="shared" si="77"/>
        <v>0.58908533798690899</v>
      </c>
      <c r="F168" s="124">
        <f t="shared" si="77"/>
        <v>0.60665680624538132</v>
      </c>
      <c r="G168" s="124">
        <f t="shared" si="77"/>
        <v>0.60922667850437273</v>
      </c>
      <c r="H168" s="124">
        <f t="shared" si="77"/>
        <v>0.63214237168058318</v>
      </c>
      <c r="I168" s="124">
        <f t="shared" si="77"/>
        <v>0.65858605237187273</v>
      </c>
      <c r="J168" s="124">
        <f t="shared" si="77"/>
        <v>0.66823191213505184</v>
      </c>
      <c r="K168" s="124">
        <f t="shared" si="77"/>
        <v>0.66363541684863614</v>
      </c>
      <c r="L168" s="124">
        <f t="shared" si="77"/>
        <v>0.64173363710170983</v>
      </c>
      <c r="M168" s="124">
        <f t="shared" si="77"/>
        <v>0.63918276136490193</v>
      </c>
      <c r="N168" s="124">
        <f t="shared" si="77"/>
        <v>0.63973664071932335</v>
      </c>
      <c r="O168" s="124">
        <f t="shared" si="77"/>
        <v>0.64075621261809046</v>
      </c>
      <c r="P168" s="124">
        <f t="shared" si="77"/>
        <v>0.64071952275950805</v>
      </c>
      <c r="Q168" s="124">
        <f t="shared" si="77"/>
        <v>0.63199801211591167</v>
      </c>
      <c r="R168" s="124">
        <f t="shared" ref="R168:V168" si="78">IF(R147=0,"",R147/R126)</f>
        <v>0.6270849327357354</v>
      </c>
      <c r="S168" s="124">
        <f t="shared" si="78"/>
        <v>0.61431673723983049</v>
      </c>
      <c r="T168" s="124">
        <f t="shared" si="78"/>
        <v>0.64054648127906566</v>
      </c>
      <c r="U168" s="124">
        <f t="shared" si="78"/>
        <v>0.63973777643917806</v>
      </c>
      <c r="V168" s="124">
        <f t="shared" si="78"/>
        <v>0.64175921408412295</v>
      </c>
      <c r="W168" s="124">
        <f t="shared" ref="W168" si="79">IF(W147=0,"",W147/W126)</f>
        <v>0.65752377496324632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0.5742743224786595</v>
      </c>
      <c r="C169" s="111">
        <f t="shared" si="80"/>
        <v>0.57553189556873641</v>
      </c>
      <c r="D169" s="111">
        <f t="shared" si="80"/>
        <v>0.5770983798282282</v>
      </c>
      <c r="E169" s="111">
        <f t="shared" si="80"/>
        <v>0.57825889831656618</v>
      </c>
      <c r="F169" s="111">
        <f t="shared" si="80"/>
        <v>0.57922435019423946</v>
      </c>
      <c r="G169" s="111">
        <f t="shared" si="80"/>
        <v>0.58023650809740013</v>
      </c>
      <c r="H169" s="111">
        <f t="shared" si="80"/>
        <v>0.58123985458303395</v>
      </c>
      <c r="I169" s="111">
        <f t="shared" si="80"/>
        <v>0.58175177350924256</v>
      </c>
      <c r="J169" s="111">
        <f t="shared" si="80"/>
        <v>0.58208084455164655</v>
      </c>
      <c r="K169" s="111">
        <f t="shared" si="80"/>
        <v>0.58249767737763891</v>
      </c>
      <c r="L169" s="111">
        <f t="shared" si="80"/>
        <v>0.58297732252119927</v>
      </c>
      <c r="M169" s="111">
        <f t="shared" si="80"/>
        <v>0.58329625786353445</v>
      </c>
      <c r="N169" s="111">
        <f t="shared" si="80"/>
        <v>0.58352254637614331</v>
      </c>
      <c r="O169" s="111">
        <f t="shared" si="80"/>
        <v>0.5836998872734086</v>
      </c>
      <c r="P169" s="111">
        <f t="shared" si="80"/>
        <v>0.58379357464319015</v>
      </c>
      <c r="Q169" s="111">
        <f t="shared" si="80"/>
        <v>0.58386113263537986</v>
      </c>
      <c r="R169" s="111">
        <f t="shared" ref="R169:V169" si="81">IF(R148=0,"",R148/R127)</f>
        <v>0.58407732932113821</v>
      </c>
      <c r="S169" s="111">
        <f t="shared" si="81"/>
        <v>0.58467965892260831</v>
      </c>
      <c r="T169" s="111">
        <f t="shared" si="81"/>
        <v>0.58558618250076777</v>
      </c>
      <c r="U169" s="111">
        <f t="shared" si="81"/>
        <v>0.58637265102887259</v>
      </c>
      <c r="V169" s="111">
        <f t="shared" si="81"/>
        <v>0.58746212859061309</v>
      </c>
      <c r="W169" s="111">
        <f t="shared" ref="W169" si="82">IF(W148=0,"",W148/W127)</f>
        <v>0.58883591386690093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0.57053142652158806</v>
      </c>
      <c r="C170" s="111">
        <f t="shared" si="83"/>
        <v>0.57175424642433381</v>
      </c>
      <c r="D170" s="111">
        <f t="shared" si="83"/>
        <v>0.57332568662739303</v>
      </c>
      <c r="E170" s="111">
        <f t="shared" si="83"/>
        <v>0.57457260712281522</v>
      </c>
      <c r="F170" s="111">
        <f t="shared" si="83"/>
        <v>0.57566383565403934</v>
      </c>
      <c r="G170" s="111">
        <f t="shared" si="83"/>
        <v>0.5770191408358295</v>
      </c>
      <c r="H170" s="111">
        <f t="shared" si="83"/>
        <v>0.57840732109843362</v>
      </c>
      <c r="I170" s="111">
        <f t="shared" si="83"/>
        <v>0.57911731118537102</v>
      </c>
      <c r="J170" s="111">
        <f t="shared" si="83"/>
        <v>0.57957316678433823</v>
      </c>
      <c r="K170" s="111">
        <f t="shared" si="83"/>
        <v>0.58098793962596995</v>
      </c>
      <c r="L170" s="111">
        <f t="shared" si="83"/>
        <v>0.58243663767626497</v>
      </c>
      <c r="M170" s="111">
        <f t="shared" si="83"/>
        <v>0.58322391624507142</v>
      </c>
      <c r="N170" s="111">
        <f t="shared" si="83"/>
        <v>0.58360858604952326</v>
      </c>
      <c r="O170" s="111">
        <f t="shared" si="83"/>
        <v>0.58386688290061728</v>
      </c>
      <c r="P170" s="111">
        <f t="shared" si="83"/>
        <v>0.58397994848678536</v>
      </c>
      <c r="Q170" s="111">
        <f t="shared" si="83"/>
        <v>0.58406575913485825</v>
      </c>
      <c r="R170" s="111">
        <f t="shared" ref="R170:V170" si="84">IF(R149=0,"",R149/R128)</f>
        <v>0.5845184720371438</v>
      </c>
      <c r="S170" s="111">
        <f t="shared" si="84"/>
        <v>0.5860335659752467</v>
      </c>
      <c r="T170" s="111">
        <f t="shared" si="84"/>
        <v>0.58830033881899302</v>
      </c>
      <c r="U170" s="111">
        <f t="shared" si="84"/>
        <v>0.58971763866058458</v>
      </c>
      <c r="V170" s="111">
        <f t="shared" si="84"/>
        <v>0.59050643103877687</v>
      </c>
      <c r="W170" s="111">
        <f t="shared" ref="W170" si="85">IF(W149=0,"",W149/W128)</f>
        <v>0.59162268508759519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0.72912771883765737</v>
      </c>
      <c r="C171" s="45">
        <f t="shared" si="86"/>
        <v>0.73161992183660529</v>
      </c>
      <c r="D171" s="45">
        <f t="shared" si="86"/>
        <v>0.73882782946824388</v>
      </c>
      <c r="E171" s="45">
        <f t="shared" si="86"/>
        <v>0.74286665741360225</v>
      </c>
      <c r="F171" s="45">
        <f t="shared" si="86"/>
        <v>0.74535986841932123</v>
      </c>
      <c r="G171" s="45">
        <f t="shared" si="86"/>
        <v>0.74719373764380514</v>
      </c>
      <c r="H171" s="45">
        <f t="shared" si="86"/>
        <v>0.74904455655464586</v>
      </c>
      <c r="I171" s="45">
        <f t="shared" si="86"/>
        <v>0.7502642277458319</v>
      </c>
      <c r="J171" s="45">
        <f t="shared" si="86"/>
        <v>0.75125869180966154</v>
      </c>
      <c r="K171" s="45">
        <f t="shared" si="86"/>
        <v>0.75175312404886296</v>
      </c>
      <c r="L171" s="45">
        <f t="shared" si="86"/>
        <v>0.75260765774743044</v>
      </c>
      <c r="M171" s="45">
        <f t="shared" si="86"/>
        <v>0.75407412881071501</v>
      </c>
      <c r="N171" s="45">
        <f t="shared" si="86"/>
        <v>0.75672643401576922</v>
      </c>
      <c r="O171" s="45">
        <f t="shared" si="86"/>
        <v>0.76013066155845632</v>
      </c>
      <c r="P171" s="45">
        <f t="shared" si="86"/>
        <v>0.76317271178568358</v>
      </c>
      <c r="Q171" s="45">
        <f t="shared" si="86"/>
        <v>0.76614196706166049</v>
      </c>
      <c r="R171" s="45">
        <f t="shared" ref="R171:V171" si="87">IF(R150=0,"",R150/R129)</f>
        <v>0.77147076055225738</v>
      </c>
      <c r="S171" s="45">
        <f t="shared" si="87"/>
        <v>0.77869441790412242</v>
      </c>
      <c r="T171" s="45">
        <f t="shared" si="87"/>
        <v>0.78748537612669789</v>
      </c>
      <c r="U171" s="45">
        <f t="shared" si="87"/>
        <v>0.80014053904232119</v>
      </c>
      <c r="V171" s="45">
        <f t="shared" si="87"/>
        <v>0.81202755001393911</v>
      </c>
      <c r="W171" s="45">
        <f t="shared" ref="W171" si="88">IF(W150=0,"",W150/W129)</f>
        <v>0.82999259638054212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94.521489003806735</v>
      </c>
      <c r="C173" s="117">
        <f t="shared" si="89"/>
        <v>94.18483071713419</v>
      </c>
      <c r="D173" s="117">
        <f t="shared" si="89"/>
        <v>121.87030696452852</v>
      </c>
      <c r="E173" s="117">
        <f t="shared" si="89"/>
        <v>143.09768682032276</v>
      </c>
      <c r="F173" s="117">
        <f t="shared" si="89"/>
        <v>132.95513268662174</v>
      </c>
      <c r="G173" s="117">
        <f t="shared" si="89"/>
        <v>153.05775432244138</v>
      </c>
      <c r="H173" s="117">
        <f t="shared" si="89"/>
        <v>196.36227894830481</v>
      </c>
      <c r="I173" s="117">
        <f t="shared" si="89"/>
        <v>207.08914393832785</v>
      </c>
      <c r="J173" s="117">
        <f t="shared" si="89"/>
        <v>215.8402655780809</v>
      </c>
      <c r="K173" s="117">
        <f t="shared" si="89"/>
        <v>201.69563084991634</v>
      </c>
      <c r="L173" s="117">
        <f t="shared" si="89"/>
        <v>266.01964013667219</v>
      </c>
      <c r="M173" s="117">
        <f t="shared" si="89"/>
        <v>275.14996101117549</v>
      </c>
      <c r="N173" s="117">
        <f t="shared" si="89"/>
        <v>273.01921065416337</v>
      </c>
      <c r="O173" s="117">
        <f t="shared" si="89"/>
        <v>281.81751996619732</v>
      </c>
      <c r="P173" s="117">
        <f t="shared" si="89"/>
        <v>238.81523368962388</v>
      </c>
      <c r="Q173" s="117">
        <f t="shared" si="89"/>
        <v>193.06564700123036</v>
      </c>
      <c r="R173" s="117">
        <f t="shared" ref="R173:V173" si="90">R174+R177+R179+R189</f>
        <v>211.16321681963424</v>
      </c>
      <c r="S173" s="117">
        <f t="shared" si="90"/>
        <v>238.57185072267191</v>
      </c>
      <c r="T173" s="117">
        <f t="shared" si="90"/>
        <v>246.03558385743679</v>
      </c>
      <c r="U173" s="117">
        <f t="shared" si="90"/>
        <v>192.74873032916958</v>
      </c>
      <c r="V173" s="117">
        <f t="shared" si="90"/>
        <v>145.953855502945</v>
      </c>
      <c r="W173" s="117">
        <f t="shared" ref="W173" si="91">W174+W177+W179+W189</f>
        <v>176.47513599354301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85.27340138925085</v>
      </c>
      <c r="C174" s="122">
        <f t="shared" si="92"/>
        <v>85.001743484825042</v>
      </c>
      <c r="D174" s="122">
        <f t="shared" si="92"/>
        <v>110.99895780857466</v>
      </c>
      <c r="E174" s="122">
        <f t="shared" si="92"/>
        <v>130.57460630838042</v>
      </c>
      <c r="F174" s="122">
        <f t="shared" si="92"/>
        <v>121.22842264147687</v>
      </c>
      <c r="G174" s="122">
        <f t="shared" si="92"/>
        <v>139.9865199997997</v>
      </c>
      <c r="H174" s="122">
        <f t="shared" si="92"/>
        <v>181.26652810550215</v>
      </c>
      <c r="I174" s="122">
        <f t="shared" si="92"/>
        <v>192.13844737013869</v>
      </c>
      <c r="J174" s="122">
        <f t="shared" si="92"/>
        <v>200.25952004628763</v>
      </c>
      <c r="K174" s="122">
        <f t="shared" si="92"/>
        <v>186.41786888382941</v>
      </c>
      <c r="L174" s="122">
        <f t="shared" si="92"/>
        <v>246.17683958808118</v>
      </c>
      <c r="M174" s="122">
        <f t="shared" si="92"/>
        <v>252.37280396281213</v>
      </c>
      <c r="N174" s="122">
        <f t="shared" si="92"/>
        <v>249.92695690379227</v>
      </c>
      <c r="O174" s="122">
        <f t="shared" si="92"/>
        <v>258.83580608695485</v>
      </c>
      <c r="P174" s="122">
        <f t="shared" si="92"/>
        <v>218.20207048032009</v>
      </c>
      <c r="Q174" s="122">
        <f t="shared" si="92"/>
        <v>176.03714333726549</v>
      </c>
      <c r="R174" s="122">
        <f t="shared" ref="R174:V174" si="93">SUM(R175:R176)</f>
        <v>192.719796021191</v>
      </c>
      <c r="S174" s="122">
        <f t="shared" si="93"/>
        <v>217.91292698648746</v>
      </c>
      <c r="T174" s="122">
        <f t="shared" si="93"/>
        <v>226.44936385972682</v>
      </c>
      <c r="U174" s="122">
        <f t="shared" si="93"/>
        <v>176.25360532127357</v>
      </c>
      <c r="V174" s="122">
        <f t="shared" si="93"/>
        <v>133.72800364117262</v>
      </c>
      <c r="W174" s="122">
        <f t="shared" ref="W174" si="94">SUM(W175:W176)</f>
        <v>160.16213813622238</v>
      </c>
      <c r="DA174" s="130" t="s">
        <v>2076</v>
      </c>
    </row>
    <row r="175" spans="1:105" ht="12" customHeight="1" x14ac:dyDescent="0.25">
      <c r="A175" s="97" t="s">
        <v>51</v>
      </c>
      <c r="B175" s="98">
        <v>85.27340138925085</v>
      </c>
      <c r="C175" s="98">
        <v>85.001743484825042</v>
      </c>
      <c r="D175" s="98">
        <v>110.99895780857466</v>
      </c>
      <c r="E175" s="98">
        <v>130.57460630838042</v>
      </c>
      <c r="F175" s="98">
        <v>121.22842264147687</v>
      </c>
      <c r="G175" s="98">
        <v>139.9865199997997</v>
      </c>
      <c r="H175" s="98">
        <v>181.26652810550215</v>
      </c>
      <c r="I175" s="98">
        <v>192.13844737013869</v>
      </c>
      <c r="J175" s="98">
        <v>200.25952004628763</v>
      </c>
      <c r="K175" s="98">
        <v>186.41786888382941</v>
      </c>
      <c r="L175" s="98">
        <v>246.17683958808118</v>
      </c>
      <c r="M175" s="98">
        <v>252.37280396281213</v>
      </c>
      <c r="N175" s="98">
        <v>249.92695690379227</v>
      </c>
      <c r="O175" s="98">
        <v>258.83580608695485</v>
      </c>
      <c r="P175" s="98">
        <v>218.20207048032009</v>
      </c>
      <c r="Q175" s="98">
        <v>176.03714333726549</v>
      </c>
      <c r="R175" s="98">
        <v>192.719796021191</v>
      </c>
      <c r="S175" s="98">
        <v>217.91292698648746</v>
      </c>
      <c r="T175" s="98">
        <v>226.44936385972682</v>
      </c>
      <c r="U175" s="98">
        <v>176.25360532127357</v>
      </c>
      <c r="V175" s="98">
        <v>133.72800364117262</v>
      </c>
      <c r="W175" s="98">
        <v>160.16213813622238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4.375185577822581</v>
      </c>
      <c r="C179" s="122">
        <v>4.2531239976665232</v>
      </c>
      <c r="D179" s="122">
        <v>5.3271047100988893</v>
      </c>
      <c r="E179" s="122">
        <v>6.5308549993926714</v>
      </c>
      <c r="F179" s="122">
        <v>6.1265099142201178</v>
      </c>
      <c r="G179" s="122">
        <v>6.9538344248966828</v>
      </c>
      <c r="H179" s="122">
        <v>8.6647047647185929</v>
      </c>
      <c r="I179" s="122">
        <v>9.6563520399138714</v>
      </c>
      <c r="J179" s="122">
        <v>10.18283811439022</v>
      </c>
      <c r="K179" s="122">
        <v>9.6993037449856168</v>
      </c>
      <c r="L179" s="122">
        <v>12.871007885882525</v>
      </c>
      <c r="M179" s="122">
        <v>14.291781520405653</v>
      </c>
      <c r="N179" s="122">
        <v>14.307089063298394</v>
      </c>
      <c r="O179" s="122">
        <v>15.122233497541059</v>
      </c>
      <c r="P179" s="122">
        <v>13.606629815078605</v>
      </c>
      <c r="Q179" s="122">
        <v>11.381151942152822</v>
      </c>
      <c r="R179" s="122">
        <v>12.376348267646431</v>
      </c>
      <c r="S179" s="122">
        <v>13.976113322633308</v>
      </c>
      <c r="T179" s="122">
        <v>13.131600903321331</v>
      </c>
      <c r="U179" s="122">
        <v>10.618348568400592</v>
      </c>
      <c r="V179" s="122">
        <v>7.7806523751053467</v>
      </c>
      <c r="W179" s="122">
        <v>11.94103507965432</v>
      </c>
      <c r="DA179" s="130" t="s">
        <v>2081</v>
      </c>
    </row>
    <row r="180" spans="1:105" ht="12" customHeight="1" x14ac:dyDescent="0.25">
      <c r="A180" s="97" t="s">
        <v>143</v>
      </c>
      <c r="B180" s="98">
        <v>4.3677184764109889</v>
      </c>
      <c r="C180" s="98">
        <v>4.2455677517416666</v>
      </c>
      <c r="D180" s="98">
        <v>5.3186495514704486</v>
      </c>
      <c r="E180" s="98">
        <v>6.5207311578216958</v>
      </c>
      <c r="F180" s="98">
        <v>6.115874687414907</v>
      </c>
      <c r="G180" s="98">
        <v>6.9407033247899168</v>
      </c>
      <c r="H180" s="98">
        <v>8.649307038633447</v>
      </c>
      <c r="I180" s="98">
        <v>9.642541443948252</v>
      </c>
      <c r="J180" s="98">
        <v>10.16921979571368</v>
      </c>
      <c r="K180" s="98">
        <v>9.6838470363440798</v>
      </c>
      <c r="L180" s="98">
        <v>12.848130664481554</v>
      </c>
      <c r="M180" s="98">
        <v>14.256893463452204</v>
      </c>
      <c r="N180" s="98">
        <v>14.271258890496515</v>
      </c>
      <c r="O180" s="98">
        <v>15.090861100033399</v>
      </c>
      <c r="P180" s="98">
        <v>13.581051659589304</v>
      </c>
      <c r="Q180" s="98">
        <v>11.365633449671197</v>
      </c>
      <c r="R180" s="98">
        <v>12.360658943379613</v>
      </c>
      <c r="S180" s="98">
        <v>13.959630854836313</v>
      </c>
      <c r="T180" s="98">
        <v>13.117695702203603</v>
      </c>
      <c r="U180" s="98">
        <v>10.608131687517071</v>
      </c>
      <c r="V180" s="98">
        <v>7.7721484685246702</v>
      </c>
      <c r="W180" s="98">
        <v>11.92449990883247</v>
      </c>
      <c r="DA180" s="63" t="s">
        <v>2082</v>
      </c>
    </row>
    <row r="181" spans="1:105" ht="12" customHeight="1" x14ac:dyDescent="0.25">
      <c r="A181" s="97" t="s">
        <v>124</v>
      </c>
      <c r="B181" s="98">
        <v>7.4671014115920776E-3</v>
      </c>
      <c r="C181" s="98">
        <v>7.5562459248561765E-3</v>
      </c>
      <c r="D181" s="98">
        <v>8.4551586284406892E-3</v>
      </c>
      <c r="E181" s="98">
        <v>1.012384157097603E-2</v>
      </c>
      <c r="F181" s="98">
        <v>1.0635226805210654E-2</v>
      </c>
      <c r="G181" s="98">
        <v>1.3131100106766063E-2</v>
      </c>
      <c r="H181" s="98">
        <v>1.5397726085146028E-2</v>
      </c>
      <c r="I181" s="98">
        <v>1.3810595965620107E-2</v>
      </c>
      <c r="J181" s="98">
        <v>1.361831867654051E-2</v>
      </c>
      <c r="K181" s="98">
        <v>1.5456708641536771E-2</v>
      </c>
      <c r="L181" s="98">
        <v>2.287722140097111E-2</v>
      </c>
      <c r="M181" s="98">
        <v>3.4888056953449327E-2</v>
      </c>
      <c r="N181" s="98">
        <v>3.5830172801878994E-2</v>
      </c>
      <c r="O181" s="98">
        <v>3.13723975076593E-2</v>
      </c>
      <c r="P181" s="98">
        <v>2.5578155489301362E-2</v>
      </c>
      <c r="Q181" s="98">
        <v>1.5518492481625427E-2</v>
      </c>
      <c r="R181" s="98">
        <v>1.5689324266817448E-2</v>
      </c>
      <c r="S181" s="98">
        <v>1.6482467796994874E-2</v>
      </c>
      <c r="T181" s="98">
        <v>1.3905201117727571E-2</v>
      </c>
      <c r="U181" s="98">
        <v>1.0216880883520671E-2</v>
      </c>
      <c r="V181" s="98">
        <v>8.5039065806763545E-3</v>
      </c>
      <c r="W181" s="98">
        <v>1.653517082184951E-2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4.872902036733314</v>
      </c>
      <c r="C189" s="122">
        <v>4.9299632346426296</v>
      </c>
      <c r="D189" s="122">
        <v>5.5442444458549733</v>
      </c>
      <c r="E189" s="122">
        <v>5.9922255125496759</v>
      </c>
      <c r="F189" s="122">
        <v>5.6002001309247529</v>
      </c>
      <c r="G189" s="122">
        <v>6.1173998977450053</v>
      </c>
      <c r="H189" s="122">
        <v>6.4310460780840639</v>
      </c>
      <c r="I189" s="122">
        <v>5.2943445282752855</v>
      </c>
      <c r="J189" s="122">
        <v>5.3979074174030597</v>
      </c>
      <c r="K189" s="122">
        <v>5.5784582211012879</v>
      </c>
      <c r="L189" s="122">
        <v>6.9717926627084781</v>
      </c>
      <c r="M189" s="122">
        <v>8.485375527957757</v>
      </c>
      <c r="N189" s="122">
        <v>8.7851646870727116</v>
      </c>
      <c r="O189" s="122">
        <v>7.8594803817014069</v>
      </c>
      <c r="P189" s="122">
        <v>7.0065333942251922</v>
      </c>
      <c r="Q189" s="122">
        <v>5.6473517218120453</v>
      </c>
      <c r="R189" s="122">
        <v>6.0670725307968265</v>
      </c>
      <c r="S189" s="122">
        <v>6.6828104135511381</v>
      </c>
      <c r="T189" s="122">
        <v>6.4546190943886543</v>
      </c>
      <c r="U189" s="122">
        <v>5.8767764394954218</v>
      </c>
      <c r="V189" s="122">
        <v>4.4451994866670237</v>
      </c>
      <c r="W189" s="122">
        <v>4.3719627776663073</v>
      </c>
      <c r="DA189" s="130" t="s">
        <v>2091</v>
      </c>
    </row>
    <row r="190" spans="1:105" ht="12" customHeight="1" x14ac:dyDescent="0.25">
      <c r="A190" s="97" t="s">
        <v>51</v>
      </c>
      <c r="B190" s="98">
        <v>0.89798985433815171</v>
      </c>
      <c r="C190" s="98">
        <v>0.86128650743327928</v>
      </c>
      <c r="D190" s="98">
        <v>1.0751446479548594</v>
      </c>
      <c r="E190" s="98">
        <v>1.2704581257978818</v>
      </c>
      <c r="F190" s="98">
        <v>1.175253967108211</v>
      </c>
      <c r="G190" s="98">
        <v>1.3165623714103667</v>
      </c>
      <c r="H190" s="98">
        <v>1.6561165278643717</v>
      </c>
      <c r="I190" s="98">
        <v>1.7107160019131014</v>
      </c>
      <c r="J190" s="98">
        <v>1.8698015739987199</v>
      </c>
      <c r="K190" s="98">
        <v>1.7166241918265677</v>
      </c>
      <c r="L190" s="98">
        <v>2.2074436594372333</v>
      </c>
      <c r="M190" s="98">
        <v>2.4996496297355932</v>
      </c>
      <c r="N190" s="98">
        <v>2.5324330457112176</v>
      </c>
      <c r="O190" s="98">
        <v>2.6263912850117572</v>
      </c>
      <c r="P190" s="98">
        <v>2.3954012120906776</v>
      </c>
      <c r="Q190" s="98">
        <v>2.0053070450631481</v>
      </c>
      <c r="R190" s="98">
        <v>2.2242431314292048</v>
      </c>
      <c r="S190" s="98">
        <v>2.556003870676109</v>
      </c>
      <c r="T190" s="98">
        <v>2.6615515180696301</v>
      </c>
      <c r="U190" s="98">
        <v>2.1215871432092515</v>
      </c>
      <c r="V190" s="98">
        <v>1.554410130302627</v>
      </c>
      <c r="W190" s="98">
        <v>1.9548312429450543</v>
      </c>
      <c r="DA190" s="63" t="s">
        <v>2092</v>
      </c>
    </row>
    <row r="191" spans="1:105" ht="12" customHeight="1" x14ac:dyDescent="0.25">
      <c r="A191" s="97" t="s">
        <v>50</v>
      </c>
      <c r="B191" s="98">
        <v>3.9749121823951623</v>
      </c>
      <c r="C191" s="98">
        <v>4.0686767272093505</v>
      </c>
      <c r="D191" s="98">
        <v>4.4690997979001139</v>
      </c>
      <c r="E191" s="98">
        <v>4.721767386751794</v>
      </c>
      <c r="F191" s="98">
        <v>4.4249461638165419</v>
      </c>
      <c r="G191" s="98">
        <v>4.8008375263346386</v>
      </c>
      <c r="H191" s="98">
        <v>4.7749295502196922</v>
      </c>
      <c r="I191" s="98">
        <v>3.5836285263621841</v>
      </c>
      <c r="J191" s="98">
        <v>3.5281058434043402</v>
      </c>
      <c r="K191" s="98">
        <v>3.8618340292747204</v>
      </c>
      <c r="L191" s="98">
        <v>4.7643490032712448</v>
      </c>
      <c r="M191" s="98">
        <v>5.9857258982221646</v>
      </c>
      <c r="N191" s="98">
        <v>6.2527316413614935</v>
      </c>
      <c r="O191" s="98">
        <v>5.2330890966896497</v>
      </c>
      <c r="P191" s="98">
        <v>4.6111321821345141</v>
      </c>
      <c r="Q191" s="98">
        <v>3.6420446767488976</v>
      </c>
      <c r="R191" s="98">
        <v>3.8428293993676221</v>
      </c>
      <c r="S191" s="98">
        <v>4.1268065428750296</v>
      </c>
      <c r="T191" s="98">
        <v>3.7930675763190242</v>
      </c>
      <c r="U191" s="98">
        <v>3.7551892962861704</v>
      </c>
      <c r="V191" s="98">
        <v>2.8907893563643969</v>
      </c>
      <c r="W191" s="98">
        <v>2.417131534721253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10426.003660476094</v>
      </c>
      <c r="C194" s="117">
        <f t="shared" si="96"/>
        <v>10016.975787972711</v>
      </c>
      <c r="D194" s="117">
        <f t="shared" si="96"/>
        <v>11236.206486546005</v>
      </c>
      <c r="E194" s="117">
        <f t="shared" si="96"/>
        <v>12042.363309613907</v>
      </c>
      <c r="F194" s="117">
        <f t="shared" si="96"/>
        <v>10669.441935476363</v>
      </c>
      <c r="G194" s="117">
        <f t="shared" si="96"/>
        <v>11158.779900210302</v>
      </c>
      <c r="H194" s="117">
        <f t="shared" si="96"/>
        <v>12924.610454092151</v>
      </c>
      <c r="I194" s="117">
        <f t="shared" si="96"/>
        <v>12713.53606407585</v>
      </c>
      <c r="J194" s="117">
        <f t="shared" si="96"/>
        <v>12617.357407529376</v>
      </c>
      <c r="K194" s="117">
        <f t="shared" si="96"/>
        <v>11404.571855136803</v>
      </c>
      <c r="L194" s="117">
        <f t="shared" si="96"/>
        <v>13458.735841603973</v>
      </c>
      <c r="M194" s="117">
        <f t="shared" si="96"/>
        <v>13186.960946657282</v>
      </c>
      <c r="N194" s="117">
        <f t="shared" si="96"/>
        <v>12776.399533897349</v>
      </c>
      <c r="O194" s="117">
        <f t="shared" si="96"/>
        <v>13251.282115841739</v>
      </c>
      <c r="P194" s="117">
        <f t="shared" si="96"/>
        <v>12078.933413143302</v>
      </c>
      <c r="Q194" s="117">
        <f t="shared" si="96"/>
        <v>10512.546686310181</v>
      </c>
      <c r="R194" s="117">
        <f t="shared" ref="R194:V194" si="97">R195+R198+R200+R210</f>
        <v>11738.117185525016</v>
      </c>
      <c r="S194" s="117">
        <f t="shared" si="97"/>
        <v>13166.544469018243</v>
      </c>
      <c r="T194" s="117">
        <f t="shared" si="97"/>
        <v>14177.076341207312</v>
      </c>
      <c r="U194" s="117">
        <f t="shared" si="97"/>
        <v>12507.990638609199</v>
      </c>
      <c r="V194" s="117">
        <f t="shared" si="97"/>
        <v>11428.817357810442</v>
      </c>
      <c r="W194" s="117">
        <f t="shared" ref="W194" si="98">W195+W198+W200+W210</f>
        <v>14444.445910163278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9141.6990114117252</v>
      </c>
      <c r="C195" s="122">
        <f t="shared" si="99"/>
        <v>8772.3739837049106</v>
      </c>
      <c r="D195" s="122">
        <f t="shared" si="99"/>
        <v>9986.3065004833988</v>
      </c>
      <c r="E195" s="122">
        <f t="shared" si="99"/>
        <v>10700.341631225636</v>
      </c>
      <c r="F195" s="122">
        <f t="shared" si="99"/>
        <v>9342.1512646454757</v>
      </c>
      <c r="G195" s="122">
        <f t="shared" si="99"/>
        <v>9788.9569007760583</v>
      </c>
      <c r="H195" s="122">
        <f t="shared" si="99"/>
        <v>11373.166796063233</v>
      </c>
      <c r="I195" s="122">
        <f t="shared" si="99"/>
        <v>11216.984449018242</v>
      </c>
      <c r="J195" s="122">
        <f t="shared" si="99"/>
        <v>11040.586924511652</v>
      </c>
      <c r="K195" s="122">
        <f t="shared" si="99"/>
        <v>9917.0342205186244</v>
      </c>
      <c r="L195" s="122">
        <f t="shared" si="99"/>
        <v>11971.47429987636</v>
      </c>
      <c r="M195" s="122">
        <f t="shared" si="99"/>
        <v>11542.595684561427</v>
      </c>
      <c r="N195" s="122">
        <f t="shared" si="99"/>
        <v>11133.461126900416</v>
      </c>
      <c r="O195" s="122">
        <f t="shared" si="99"/>
        <v>11682.056387246213</v>
      </c>
      <c r="P195" s="122">
        <f t="shared" si="99"/>
        <v>10583.553976566147</v>
      </c>
      <c r="Q195" s="122">
        <f t="shared" si="99"/>
        <v>9247.3469832555638</v>
      </c>
      <c r="R195" s="122">
        <f t="shared" ref="R195:V195" si="100">SUM(R196:R197)</f>
        <v>10374.442784019177</v>
      </c>
      <c r="S195" s="122">
        <f t="shared" si="100"/>
        <v>11728.688449655696</v>
      </c>
      <c r="T195" s="122">
        <f t="shared" si="100"/>
        <v>12670.935412342002</v>
      </c>
      <c r="U195" s="122">
        <f t="shared" si="100"/>
        <v>11082.238145556206</v>
      </c>
      <c r="V195" s="122">
        <f t="shared" si="100"/>
        <v>10148.46413535292</v>
      </c>
      <c r="W195" s="122">
        <f t="shared" ref="W195" si="101">SUM(W196:W197)</f>
        <v>12701.674550052221</v>
      </c>
      <c r="DA195" s="130" t="s">
        <v>2244</v>
      </c>
    </row>
    <row r="196" spans="1:105" ht="12" customHeight="1" x14ac:dyDescent="0.25">
      <c r="A196" s="97" t="s">
        <v>51</v>
      </c>
      <c r="B196" s="98">
        <v>9094.8886780372959</v>
      </c>
      <c r="C196" s="98">
        <v>8728.0032116531092</v>
      </c>
      <c r="D196" s="98">
        <v>9936.2685884316288</v>
      </c>
      <c r="E196" s="98">
        <v>10647.309842485411</v>
      </c>
      <c r="F196" s="98">
        <v>9296.2242673401342</v>
      </c>
      <c r="G196" s="98">
        <v>9741.1203607122279</v>
      </c>
      <c r="H196" s="98">
        <v>11317.580962761816</v>
      </c>
      <c r="I196" s="98">
        <v>11162.776224167768</v>
      </c>
      <c r="J196" s="98">
        <v>10987.381787998491</v>
      </c>
      <c r="K196" s="98">
        <v>9869.5532335985608</v>
      </c>
      <c r="L196" s="98">
        <v>11914.697825247493</v>
      </c>
      <c r="M196" s="98">
        <v>11487.858584287944</v>
      </c>
      <c r="N196" s="98">
        <v>11080.713818073584</v>
      </c>
      <c r="O196" s="98">
        <v>11626.80881350757</v>
      </c>
      <c r="P196" s="98">
        <v>10534.225069149054</v>
      </c>
      <c r="Q196" s="98">
        <v>9204.9134194329181</v>
      </c>
      <c r="R196" s="98">
        <v>10327.466654389707</v>
      </c>
      <c r="S196" s="98">
        <v>11675.598189219829</v>
      </c>
      <c r="T196" s="98">
        <v>12613.015767106475</v>
      </c>
      <c r="U196" s="98">
        <v>11031.434136481159</v>
      </c>
      <c r="V196" s="98">
        <v>10102.330936187442</v>
      </c>
      <c r="W196" s="98">
        <v>12643.951461045972</v>
      </c>
      <c r="DA196" s="63" t="s">
        <v>2245</v>
      </c>
    </row>
    <row r="197" spans="1:105" ht="12" customHeight="1" x14ac:dyDescent="0.25">
      <c r="A197" s="97" t="s">
        <v>53</v>
      </c>
      <c r="B197" s="98">
        <v>46.810333374429938</v>
      </c>
      <c r="C197" s="98">
        <v>44.370772051800792</v>
      </c>
      <c r="D197" s="98">
        <v>50.037912051769773</v>
      </c>
      <c r="E197" s="98">
        <v>53.031788740225714</v>
      </c>
      <c r="F197" s="98">
        <v>45.926997305341395</v>
      </c>
      <c r="G197" s="98">
        <v>47.836540063830078</v>
      </c>
      <c r="H197" s="98">
        <v>55.585833301416216</v>
      </c>
      <c r="I197" s="98">
        <v>54.208224850474707</v>
      </c>
      <c r="J197" s="98">
        <v>53.205136513161726</v>
      </c>
      <c r="K197" s="98">
        <v>47.480986920064083</v>
      </c>
      <c r="L197" s="98">
        <v>56.776474628867234</v>
      </c>
      <c r="M197" s="98">
        <v>54.737100273483655</v>
      </c>
      <c r="N197" s="98">
        <v>52.747308826832281</v>
      </c>
      <c r="O197" s="98">
        <v>55.247573738642963</v>
      </c>
      <c r="P197" s="98">
        <v>49.32890741709425</v>
      </c>
      <c r="Q197" s="98">
        <v>42.433563822646214</v>
      </c>
      <c r="R197" s="98">
        <v>46.976129629469526</v>
      </c>
      <c r="S197" s="98">
        <v>53.090260435867513</v>
      </c>
      <c r="T197" s="98">
        <v>57.91964523552641</v>
      </c>
      <c r="U197" s="98">
        <v>50.80400907504773</v>
      </c>
      <c r="V197" s="98">
        <v>46.133199165478139</v>
      </c>
      <c r="W197" s="98">
        <v>57.723089006248884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9.78257337820467E-3</v>
      </c>
      <c r="C198" s="122">
        <f t="shared" si="102"/>
        <v>9.3563755057122014E-3</v>
      </c>
      <c r="D198" s="122">
        <f t="shared" si="102"/>
        <v>1.4243417485442148E-2</v>
      </c>
      <c r="E198" s="122">
        <f t="shared" si="102"/>
        <v>3.3845659365213381E-2</v>
      </c>
      <c r="F198" s="122">
        <f t="shared" si="102"/>
        <v>6.8871382180289653E-2</v>
      </c>
      <c r="G198" s="122">
        <f t="shared" si="102"/>
        <v>0.12534854652561156</v>
      </c>
      <c r="H198" s="122">
        <f t="shared" si="102"/>
        <v>0.34036728555380619</v>
      </c>
      <c r="I198" s="122">
        <f t="shared" si="102"/>
        <v>0.36774625265367478</v>
      </c>
      <c r="J198" s="122">
        <f t="shared" si="102"/>
        <v>0.41751445767552531</v>
      </c>
      <c r="K198" s="122">
        <f t="shared" si="102"/>
        <v>0.48341472622964432</v>
      </c>
      <c r="L198" s="122">
        <f t="shared" si="102"/>
        <v>1.3459986957349663</v>
      </c>
      <c r="M198" s="122">
        <f t="shared" si="102"/>
        <v>0.54902730436791536</v>
      </c>
      <c r="N198" s="122">
        <f t="shared" si="102"/>
        <v>0.88688013902854712</v>
      </c>
      <c r="O198" s="122">
        <f t="shared" si="102"/>
        <v>0.63576472422182917</v>
      </c>
      <c r="P198" s="122">
        <f t="shared" si="102"/>
        <v>0.96443197022515537</v>
      </c>
      <c r="Q198" s="122">
        <f t="shared" si="102"/>
        <v>0.73753032871251289</v>
      </c>
      <c r="R198" s="122">
        <f t="shared" si="102"/>
        <v>0.53605915368026646</v>
      </c>
      <c r="S198" s="122">
        <f t="shared" si="102"/>
        <v>0.45101262568435252</v>
      </c>
      <c r="T198" s="122">
        <f t="shared" si="102"/>
        <v>0.56448787233342246</v>
      </c>
      <c r="U198" s="122">
        <f t="shared" si="102"/>
        <v>0.51031471418134233</v>
      </c>
      <c r="V198" s="122">
        <f t="shared" si="102"/>
        <v>0.46625073403094697</v>
      </c>
      <c r="W198" s="122">
        <f t="shared" si="102"/>
        <v>0.80097712479590699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9.78257337820467E-3</v>
      </c>
      <c r="C199" s="98">
        <f>RES_hhdet_fech!C8</f>
        <v>9.3563755057122014E-3</v>
      </c>
      <c r="D199" s="98">
        <f>RES_hhdet_fech!D8</f>
        <v>1.4243417485442148E-2</v>
      </c>
      <c r="E199" s="98">
        <f>RES_hhdet_fech!E8</f>
        <v>3.3845659365213381E-2</v>
      </c>
      <c r="F199" s="98">
        <f>RES_hhdet_fech!F8</f>
        <v>6.8871382180289653E-2</v>
      </c>
      <c r="G199" s="98">
        <f>RES_hhdet_fech!G8</f>
        <v>0.12534854652561156</v>
      </c>
      <c r="H199" s="98">
        <f>RES_hhdet_fech!H8</f>
        <v>0.34036728555380619</v>
      </c>
      <c r="I199" s="98">
        <f>RES_hhdet_fech!I8</f>
        <v>0.36774625265367478</v>
      </c>
      <c r="J199" s="98">
        <f>RES_hhdet_fech!J8</f>
        <v>0.41751445767552531</v>
      </c>
      <c r="K199" s="98">
        <f>RES_hhdet_fech!K8</f>
        <v>0.48341472622964432</v>
      </c>
      <c r="L199" s="98">
        <f>RES_hhdet_fech!L8</f>
        <v>1.3459986957349663</v>
      </c>
      <c r="M199" s="98">
        <f>RES_hhdet_fech!M8</f>
        <v>0.54902730436791536</v>
      </c>
      <c r="N199" s="98">
        <f>RES_hhdet_fech!N8</f>
        <v>0.88688013902854712</v>
      </c>
      <c r="O199" s="98">
        <f>RES_hhdet_fech!O8</f>
        <v>0.63576472422182917</v>
      </c>
      <c r="P199" s="98">
        <f>RES_hhdet_fech!P8</f>
        <v>0.96443197022515537</v>
      </c>
      <c r="Q199" s="98">
        <f>RES_hhdet_fech!Q8</f>
        <v>0.73753032871251289</v>
      </c>
      <c r="R199" s="98">
        <f>RES_hhdet_fech!R8</f>
        <v>0.53605915368026646</v>
      </c>
      <c r="S199" s="98">
        <f>RES_hhdet_fech!S8</f>
        <v>0.45101262568435252</v>
      </c>
      <c r="T199" s="98">
        <f>RES_hhdet_fech!T8</f>
        <v>0.56448787233342246</v>
      </c>
      <c r="U199" s="98">
        <f>RES_hhdet_fech!U8</f>
        <v>0.51031471418134233</v>
      </c>
      <c r="V199" s="98">
        <f>RES_hhdet_fech!V8</f>
        <v>0.46625073403094697</v>
      </c>
      <c r="W199" s="98">
        <f>RES_hhdet_fech!W8</f>
        <v>0.80097712479590699</v>
      </c>
      <c r="DA199" s="63" t="s">
        <v>2248</v>
      </c>
    </row>
    <row r="200" spans="1:105" ht="12" customHeight="1" x14ac:dyDescent="0.25">
      <c r="A200" s="121" t="s">
        <v>55</v>
      </c>
      <c r="B200" s="122">
        <v>497.68472735237606</v>
      </c>
      <c r="C200" s="122">
        <v>470.98835203792873</v>
      </c>
      <c r="D200" s="122">
        <v>503.13856161598841</v>
      </c>
      <c r="E200" s="122">
        <v>575.62050757926568</v>
      </c>
      <c r="F200" s="122">
        <v>573.03401070969028</v>
      </c>
      <c r="G200" s="122">
        <v>615.46920188684021</v>
      </c>
      <c r="H200" s="122">
        <v>726.06890747744944</v>
      </c>
      <c r="I200" s="122">
        <v>712.20880253371467</v>
      </c>
      <c r="J200" s="122">
        <v>745.90762282942205</v>
      </c>
      <c r="K200" s="122">
        <v>696.66843484083347</v>
      </c>
      <c r="L200" s="122">
        <v>774.30377551240167</v>
      </c>
      <c r="M200" s="122">
        <v>849.41702496875803</v>
      </c>
      <c r="N200" s="122">
        <v>841.15768910976726</v>
      </c>
      <c r="O200" s="122">
        <v>858.32731188940704</v>
      </c>
      <c r="P200" s="122">
        <v>822.37528403334818</v>
      </c>
      <c r="Q200" s="122">
        <v>722.91274592197431</v>
      </c>
      <c r="R200" s="122">
        <v>795.6401317121414</v>
      </c>
      <c r="S200" s="122">
        <v>874.87598408786528</v>
      </c>
      <c r="T200" s="122">
        <v>857.68519643168304</v>
      </c>
      <c r="U200" s="122">
        <v>769.49304566160993</v>
      </c>
      <c r="V200" s="122">
        <v>684.57950767639318</v>
      </c>
      <c r="W200" s="122">
        <v>1117.6036126241227</v>
      </c>
      <c r="DA200" s="130" t="s">
        <v>2249</v>
      </c>
    </row>
    <row r="201" spans="1:105" ht="12" customHeight="1" x14ac:dyDescent="0.25">
      <c r="A201" s="97" t="s">
        <v>143</v>
      </c>
      <c r="B201" s="98">
        <v>499.64192176926304</v>
      </c>
      <c r="C201" s="98">
        <v>465.70817542056551</v>
      </c>
      <c r="D201" s="98">
        <v>509.22892910805865</v>
      </c>
      <c r="E201" s="98">
        <v>588.50504748841217</v>
      </c>
      <c r="F201" s="98">
        <v>560.29866101270716</v>
      </c>
      <c r="G201" s="98">
        <v>609.59596415754766</v>
      </c>
      <c r="H201" s="98">
        <v>713.79001297991283</v>
      </c>
      <c r="I201" s="98">
        <v>736.54301870377708</v>
      </c>
      <c r="J201" s="98">
        <v>735.61457694413502</v>
      </c>
      <c r="K201" s="98">
        <v>659.34119286655709</v>
      </c>
      <c r="L201" s="98">
        <v>809.58880686159569</v>
      </c>
      <c r="M201" s="98">
        <v>885.34816547189337</v>
      </c>
      <c r="N201" s="98">
        <v>855.01453390150516</v>
      </c>
      <c r="O201" s="98">
        <v>907.14065034782288</v>
      </c>
      <c r="P201" s="98">
        <v>826.14931741789519</v>
      </c>
      <c r="Q201" s="98">
        <v>709.22213474919215</v>
      </c>
      <c r="R201" s="98">
        <v>788.14576191495894</v>
      </c>
      <c r="S201" s="98">
        <v>882.16172337816352</v>
      </c>
      <c r="T201" s="98">
        <v>866.47091831061596</v>
      </c>
      <c r="U201" s="98">
        <v>778.54293053505978</v>
      </c>
      <c r="V201" s="98">
        <v>681.81740172101911</v>
      </c>
      <c r="W201" s="98">
        <v>1127.8088433260834</v>
      </c>
      <c r="DA201" s="63" t="s">
        <v>2250</v>
      </c>
    </row>
    <row r="202" spans="1:105" ht="12" customHeight="1" x14ac:dyDescent="0.25">
      <c r="A202" s="97" t="s">
        <v>124</v>
      </c>
      <c r="B202" s="98">
        <v>547.85917500088601</v>
      </c>
      <c r="C202" s="98">
        <v>554.39968339908546</v>
      </c>
      <c r="D202" s="98">
        <v>563.95696455046289</v>
      </c>
      <c r="E202" s="98">
        <v>610.506960936111</v>
      </c>
      <c r="F202" s="98">
        <v>632.67864567483412</v>
      </c>
      <c r="G202" s="98">
        <v>731.71534181929769</v>
      </c>
      <c r="H202" s="98">
        <v>779.12201664258259</v>
      </c>
      <c r="I202" s="98">
        <v>706.93927267841673</v>
      </c>
      <c r="J202" s="98">
        <v>740.12762400247118</v>
      </c>
      <c r="K202" s="98">
        <v>782.10652279808698</v>
      </c>
      <c r="L202" s="98">
        <v>818.77826169481591</v>
      </c>
      <c r="M202" s="98">
        <v>867.70411341639578</v>
      </c>
      <c r="N202" s="98">
        <v>891.13556441660342</v>
      </c>
      <c r="O202" s="98">
        <v>831.97018150943165</v>
      </c>
      <c r="P202" s="98">
        <v>834.07210089482874</v>
      </c>
      <c r="Q202" s="98">
        <v>785.2327733768808</v>
      </c>
      <c r="R202" s="98">
        <v>852.68252033251406</v>
      </c>
      <c r="S202" s="98">
        <v>853.63349994276496</v>
      </c>
      <c r="T202" s="98">
        <v>746.50300839461875</v>
      </c>
      <c r="U202" s="98">
        <v>624.67478157347921</v>
      </c>
      <c r="V202" s="98">
        <v>567.20844076504306</v>
      </c>
      <c r="W202" s="98">
        <v>1010.9841094535368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468.03605384264597</v>
      </c>
      <c r="C206" s="101">
        <v>548.08816217089009</v>
      </c>
      <c r="D206" s="101">
        <v>410.66879989648521</v>
      </c>
      <c r="E206" s="101">
        <v>451.52360283374145</v>
      </c>
      <c r="F206" s="101">
        <v>638.51599714147176</v>
      </c>
      <c r="G206" s="101">
        <v>636.98284378813366</v>
      </c>
      <c r="H206" s="101">
        <v>764.1120678065331</v>
      </c>
      <c r="I206" s="101">
        <v>634.36779090005689</v>
      </c>
      <c r="J206" s="101">
        <v>778.47943210278402</v>
      </c>
      <c r="K206" s="101">
        <v>827.49980569061438</v>
      </c>
      <c r="L206" s="101">
        <v>655.96967756951597</v>
      </c>
      <c r="M206" s="101">
        <v>749.52154415889595</v>
      </c>
      <c r="N206" s="101">
        <v>800.75611329056915</v>
      </c>
      <c r="O206" s="101">
        <v>712.7655213806828</v>
      </c>
      <c r="P206" s="101">
        <v>807.56815493308068</v>
      </c>
      <c r="Q206" s="101">
        <v>793.79905587315477</v>
      </c>
      <c r="R206" s="101">
        <v>834.94265825961406</v>
      </c>
      <c r="S206" s="101">
        <v>834.068944779753</v>
      </c>
      <c r="T206" s="101">
        <v>811.08808740096913</v>
      </c>
      <c r="U206" s="101">
        <v>718.06878667868421</v>
      </c>
      <c r="V206" s="101">
        <v>703.43061793979234</v>
      </c>
      <c r="W206" s="101">
        <v>1066.7479904768902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786.61013913861473</v>
      </c>
      <c r="C210" s="122">
        <v>773.60409585436685</v>
      </c>
      <c r="D210" s="122">
        <v>746.74718102913334</v>
      </c>
      <c r="E210" s="122">
        <v>766.36732514964092</v>
      </c>
      <c r="F210" s="122">
        <v>754.18778873901738</v>
      </c>
      <c r="G210" s="122">
        <v>754.22844900087603</v>
      </c>
      <c r="H210" s="122">
        <v>825.0343832659172</v>
      </c>
      <c r="I210" s="122">
        <v>783.97506627123971</v>
      </c>
      <c r="J210" s="122">
        <v>830.44534573062799</v>
      </c>
      <c r="K210" s="122">
        <v>790.38578505111343</v>
      </c>
      <c r="L210" s="122">
        <v>711.61176751947619</v>
      </c>
      <c r="M210" s="122">
        <v>794.39920982272747</v>
      </c>
      <c r="N210" s="122">
        <v>800.89383774813655</v>
      </c>
      <c r="O210" s="122">
        <v>710.2626519818964</v>
      </c>
      <c r="P210" s="122">
        <v>672.03972057358192</v>
      </c>
      <c r="Q210" s="122">
        <v>541.5494268039314</v>
      </c>
      <c r="R210" s="122">
        <v>567.49821064001651</v>
      </c>
      <c r="S210" s="122">
        <v>562.52902264899785</v>
      </c>
      <c r="T210" s="122">
        <v>647.89124456129298</v>
      </c>
      <c r="U210" s="122">
        <v>655.74913267720069</v>
      </c>
      <c r="V210" s="122">
        <v>595.3074640470968</v>
      </c>
      <c r="W210" s="122">
        <v>624.36677036213723</v>
      </c>
      <c r="DA210" s="130" t="s">
        <v>2259</v>
      </c>
    </row>
    <row r="211" spans="1:105" ht="12" customHeight="1" x14ac:dyDescent="0.25">
      <c r="A211" s="97" t="s">
        <v>51</v>
      </c>
      <c r="B211" s="98">
        <v>798.88501953689865</v>
      </c>
      <c r="C211" s="98">
        <v>723.72463021567262</v>
      </c>
      <c r="D211" s="98">
        <v>777.69750800077588</v>
      </c>
      <c r="E211" s="98">
        <v>840.78191356109562</v>
      </c>
      <c r="F211" s="98">
        <v>745.69046463770178</v>
      </c>
      <c r="G211" s="98">
        <v>780.49528664345462</v>
      </c>
      <c r="H211" s="98">
        <v>916.88469228099859</v>
      </c>
      <c r="I211" s="98">
        <v>903.31160525426162</v>
      </c>
      <c r="J211" s="98">
        <v>922.89915311819311</v>
      </c>
      <c r="K211" s="98">
        <v>778.94551945881153</v>
      </c>
      <c r="L211" s="98">
        <v>858.87166188114588</v>
      </c>
      <c r="M211" s="98">
        <v>886.4401927804613</v>
      </c>
      <c r="N211" s="98">
        <v>837.29297293624484</v>
      </c>
      <c r="O211" s="98">
        <v>815.82329710450722</v>
      </c>
      <c r="P211" s="98">
        <v>721.90890228111073</v>
      </c>
      <c r="Q211" s="98">
        <v>596.37533812938932</v>
      </c>
      <c r="R211" s="98">
        <v>650.74638668332943</v>
      </c>
      <c r="S211" s="98">
        <v>732.36899807580357</v>
      </c>
      <c r="T211" s="98">
        <v>767.93399071532531</v>
      </c>
      <c r="U211" s="98">
        <v>671.92988989436355</v>
      </c>
      <c r="V211" s="98">
        <v>559.88922712666999</v>
      </c>
      <c r="W211" s="98">
        <v>743.50451374946238</v>
      </c>
      <c r="DA211" s="63" t="s">
        <v>2260</v>
      </c>
    </row>
    <row r="212" spans="1:105" ht="12" customHeight="1" x14ac:dyDescent="0.25">
      <c r="A212" s="97" t="s">
        <v>50</v>
      </c>
      <c r="B212" s="98">
        <v>797.26137943072547</v>
      </c>
      <c r="C212" s="98">
        <v>785.46952094980065</v>
      </c>
      <c r="D212" s="98">
        <v>782.04067711684047</v>
      </c>
      <c r="E212" s="98">
        <v>800.5116845321794</v>
      </c>
      <c r="F212" s="98">
        <v>773.14645427866219</v>
      </c>
      <c r="G212" s="98">
        <v>849.03453571562238</v>
      </c>
      <c r="H212" s="98">
        <v>922.29897760089068</v>
      </c>
      <c r="I212" s="98">
        <v>781.83121756300761</v>
      </c>
      <c r="J212" s="98">
        <v>842.49358666325384</v>
      </c>
      <c r="K212" s="98">
        <v>839.07516794776927</v>
      </c>
      <c r="L212" s="98">
        <v>826.93445134582885</v>
      </c>
      <c r="M212" s="98">
        <v>894.89773078499809</v>
      </c>
      <c r="N212" s="98">
        <v>903.69585197414199</v>
      </c>
      <c r="O212" s="98">
        <v>761.27749864691134</v>
      </c>
      <c r="P212" s="98">
        <v>707.50583563337693</v>
      </c>
      <c r="Q212" s="98">
        <v>578.55618217233132</v>
      </c>
      <c r="R212" s="98">
        <v>622.51481545214529</v>
      </c>
      <c r="S212" s="98">
        <v>676.13084225732371</v>
      </c>
      <c r="T212" s="98">
        <v>649.11286869861488</v>
      </c>
      <c r="U212" s="98">
        <v>746.59164915896497</v>
      </c>
      <c r="V212" s="98">
        <v>698.2215054011541</v>
      </c>
      <c r="W212" s="98">
        <v>641.50578877474175</v>
      </c>
      <c r="DA212" s="63" t="s">
        <v>2261</v>
      </c>
    </row>
    <row r="213" spans="1:105" ht="12" customHeight="1" x14ac:dyDescent="0.25">
      <c r="A213" s="109" t="s">
        <v>120</v>
      </c>
      <c r="B213" s="33">
        <v>585.03298295576224</v>
      </c>
      <c r="C213" s="33">
        <v>699.86344295713161</v>
      </c>
      <c r="D213" s="33">
        <v>349.83287725591919</v>
      </c>
      <c r="E213" s="33">
        <v>496.35629516882989</v>
      </c>
      <c r="F213" s="33">
        <v>693.32548528596055</v>
      </c>
      <c r="G213" s="33">
        <v>525.63247932915795</v>
      </c>
      <c r="H213" s="33">
        <v>671.01077073343754</v>
      </c>
      <c r="I213" s="33">
        <v>758.35375970431699</v>
      </c>
      <c r="J213" s="33">
        <v>803.0571900736262</v>
      </c>
      <c r="K213" s="33">
        <v>756.48870959393469</v>
      </c>
      <c r="L213" s="33">
        <v>558.07671904114864</v>
      </c>
      <c r="M213" s="33">
        <v>647.46896570476906</v>
      </c>
      <c r="N213" s="33">
        <v>663.73390031578037</v>
      </c>
      <c r="O213" s="33">
        <v>605.71486815438266</v>
      </c>
      <c r="P213" s="33">
        <v>600.89980412631587</v>
      </c>
      <c r="Q213" s="33">
        <v>451.53073816897381</v>
      </c>
      <c r="R213" s="33">
        <v>424.98427825910613</v>
      </c>
      <c r="S213" s="33">
        <v>272.01115794016783</v>
      </c>
      <c r="T213" s="33">
        <v>569.15095141854897</v>
      </c>
      <c r="U213" s="33">
        <v>503.90989897604959</v>
      </c>
      <c r="V213" s="33">
        <v>456.25390269892114</v>
      </c>
      <c r="W213" s="33">
        <v>525.97845105444787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5860.97663242811</v>
      </c>
      <c r="C215" s="117">
        <f t="shared" si="103"/>
        <v>5666.3184467997535</v>
      </c>
      <c r="D215" s="117">
        <f t="shared" si="103"/>
        <v>6422.1053466025278</v>
      </c>
      <c r="E215" s="117">
        <f t="shared" si="103"/>
        <v>6949.0431281139035</v>
      </c>
      <c r="F215" s="117">
        <f t="shared" si="103"/>
        <v>6216.5753729163271</v>
      </c>
      <c r="G215" s="117">
        <f t="shared" si="103"/>
        <v>6562.1784749790131</v>
      </c>
      <c r="H215" s="117">
        <f t="shared" si="103"/>
        <v>7693.7335199761947</v>
      </c>
      <c r="I215" s="117">
        <f t="shared" si="103"/>
        <v>7647.4528447523498</v>
      </c>
      <c r="J215" s="117">
        <f t="shared" si="103"/>
        <v>7656.0531109467547</v>
      </c>
      <c r="K215" s="117">
        <f t="shared" si="103"/>
        <v>6966.0885876204156</v>
      </c>
      <c r="L215" s="117">
        <f t="shared" si="103"/>
        <v>8273.8793676261303</v>
      </c>
      <c r="M215" s="117">
        <f t="shared" si="103"/>
        <v>8178.0197119915174</v>
      </c>
      <c r="N215" s="117">
        <f t="shared" si="103"/>
        <v>7987.980666642512</v>
      </c>
      <c r="O215" s="117">
        <f t="shared" si="103"/>
        <v>8335.2294160762176</v>
      </c>
      <c r="P215" s="117">
        <f t="shared" si="103"/>
        <v>7611.9194977322986</v>
      </c>
      <c r="Q215" s="117">
        <f t="shared" si="103"/>
        <v>6630.7018470724561</v>
      </c>
      <c r="R215" s="117">
        <f t="shared" ref="R215:V215" si="104">R216+R219+R221+R231</f>
        <v>7426.7041726202124</v>
      </c>
      <c r="S215" s="117">
        <f t="shared" si="104"/>
        <v>8427.013505942914</v>
      </c>
      <c r="T215" s="117">
        <f t="shared" si="104"/>
        <v>9192.2509889906069</v>
      </c>
      <c r="U215" s="117">
        <f t="shared" si="104"/>
        <v>8156.2984669106918</v>
      </c>
      <c r="V215" s="117">
        <f t="shared" si="104"/>
        <v>7500.0691179682472</v>
      </c>
      <c r="W215" s="117">
        <f t="shared" ref="W215" si="105">W216+W219+W221+W231</f>
        <v>9613.1456378966468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5120.2273188812751</v>
      </c>
      <c r="C216" s="122">
        <f t="shared" si="106"/>
        <v>4944.7382769124933</v>
      </c>
      <c r="D216" s="122">
        <f t="shared" si="106"/>
        <v>5693.7628149680286</v>
      </c>
      <c r="E216" s="122">
        <f t="shared" si="106"/>
        <v>6157.0202712732871</v>
      </c>
      <c r="F216" s="122">
        <f t="shared" si="106"/>
        <v>5417.474466214856</v>
      </c>
      <c r="G216" s="122">
        <f t="shared" si="106"/>
        <v>5732.8298935731427</v>
      </c>
      <c r="H216" s="122">
        <f t="shared" si="106"/>
        <v>6731.4672557765389</v>
      </c>
      <c r="I216" s="122">
        <f t="shared" si="106"/>
        <v>6695.388321301828</v>
      </c>
      <c r="J216" s="122">
        <f t="shared" si="106"/>
        <v>6641.2022810926455</v>
      </c>
      <c r="K216" s="122">
        <f t="shared" si="106"/>
        <v>6008.4325141333602</v>
      </c>
      <c r="L216" s="122">
        <f t="shared" si="106"/>
        <v>7328.0437851624647</v>
      </c>
      <c r="M216" s="122">
        <f t="shared" si="106"/>
        <v>7132.2972701128792</v>
      </c>
      <c r="N216" s="122">
        <f t="shared" si="106"/>
        <v>6936.7399574168749</v>
      </c>
      <c r="O216" s="122">
        <f t="shared" si="106"/>
        <v>7326.5880512345902</v>
      </c>
      <c r="P216" s="122">
        <f t="shared" si="106"/>
        <v>6647.0709484595554</v>
      </c>
      <c r="Q216" s="122">
        <f t="shared" si="106"/>
        <v>5816.610632258331</v>
      </c>
      <c r="R216" s="122">
        <f t="shared" ref="R216:V216" si="107">SUM(R217:R218)</f>
        <v>6549.9210121338292</v>
      </c>
      <c r="S216" s="122">
        <f t="shared" si="107"/>
        <v>7500.7803710754642</v>
      </c>
      <c r="T216" s="122">
        <f t="shared" si="107"/>
        <v>8198.2595896661242</v>
      </c>
      <c r="U216" s="122">
        <f t="shared" si="107"/>
        <v>7207.9190859090222</v>
      </c>
      <c r="V216" s="122">
        <f t="shared" si="107"/>
        <v>6636.6649677691257</v>
      </c>
      <c r="W216" s="122">
        <f t="shared" ref="W216" si="108">SUM(W217:W218)</f>
        <v>8403.3640532940244</v>
      </c>
      <c r="DA216" s="130" t="s">
        <v>2412</v>
      </c>
    </row>
    <row r="217" spans="1:105" ht="12" customHeight="1" x14ac:dyDescent="0.25">
      <c r="A217" s="97" t="s">
        <v>51</v>
      </c>
      <c r="B217" s="98">
        <v>5073.4169855068449</v>
      </c>
      <c r="C217" s="98">
        <v>4900.3675048606929</v>
      </c>
      <c r="D217" s="98">
        <v>5643.7249029162585</v>
      </c>
      <c r="E217" s="98">
        <v>6103.988482533061</v>
      </c>
      <c r="F217" s="98">
        <v>5371.5474689095145</v>
      </c>
      <c r="G217" s="98">
        <v>5684.9933535093123</v>
      </c>
      <c r="H217" s="98">
        <v>6675.8814224751222</v>
      </c>
      <c r="I217" s="98">
        <v>6641.1800964513532</v>
      </c>
      <c r="J217" s="98">
        <v>6587.9971445794836</v>
      </c>
      <c r="K217" s="98">
        <v>5960.9515272132958</v>
      </c>
      <c r="L217" s="98">
        <v>7271.2673105335971</v>
      </c>
      <c r="M217" s="98">
        <v>7077.5601698393957</v>
      </c>
      <c r="N217" s="98">
        <v>6883.9926485900423</v>
      </c>
      <c r="O217" s="98">
        <v>7271.3404774959472</v>
      </c>
      <c r="P217" s="98">
        <v>6597.7420410424611</v>
      </c>
      <c r="Q217" s="98">
        <v>5774.1770684356843</v>
      </c>
      <c r="R217" s="98">
        <v>6502.9448825043601</v>
      </c>
      <c r="S217" s="98">
        <v>7447.6901106395972</v>
      </c>
      <c r="T217" s="98">
        <v>8140.3399444305969</v>
      </c>
      <c r="U217" s="98">
        <v>7157.1150768339749</v>
      </c>
      <c r="V217" s="98">
        <v>6590.5317686036478</v>
      </c>
      <c r="W217" s="98">
        <v>8345.6409642877752</v>
      </c>
      <c r="DA217" s="63" t="s">
        <v>2413</v>
      </c>
    </row>
    <row r="218" spans="1:105" ht="12" customHeight="1" x14ac:dyDescent="0.25">
      <c r="A218" s="97" t="s">
        <v>53</v>
      </c>
      <c r="B218" s="98">
        <v>46.810333374429938</v>
      </c>
      <c r="C218" s="98">
        <v>44.370772051800792</v>
      </c>
      <c r="D218" s="98">
        <v>50.037912051769773</v>
      </c>
      <c r="E218" s="98">
        <v>53.031788740225714</v>
      </c>
      <c r="F218" s="98">
        <v>45.926997305341395</v>
      </c>
      <c r="G218" s="98">
        <v>47.836540063830078</v>
      </c>
      <c r="H218" s="98">
        <v>55.585833301416216</v>
      </c>
      <c r="I218" s="98">
        <v>54.208224850474707</v>
      </c>
      <c r="J218" s="98">
        <v>53.205136513161726</v>
      </c>
      <c r="K218" s="98">
        <v>47.480986920064083</v>
      </c>
      <c r="L218" s="98">
        <v>56.776474628867234</v>
      </c>
      <c r="M218" s="98">
        <v>54.737100273483655</v>
      </c>
      <c r="N218" s="98">
        <v>52.747308826832281</v>
      </c>
      <c r="O218" s="98">
        <v>55.247573738642963</v>
      </c>
      <c r="P218" s="98">
        <v>49.32890741709425</v>
      </c>
      <c r="Q218" s="98">
        <v>42.433563822646214</v>
      </c>
      <c r="R218" s="98">
        <v>46.976129629469526</v>
      </c>
      <c r="S218" s="98">
        <v>53.090260435867513</v>
      </c>
      <c r="T218" s="98">
        <v>57.91964523552641</v>
      </c>
      <c r="U218" s="98">
        <v>50.80400907504773</v>
      </c>
      <c r="V218" s="98">
        <v>46.133199165478139</v>
      </c>
      <c r="W218" s="98">
        <v>57.723089006248884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1.9357193307806445E-2</v>
      </c>
      <c r="C219" s="122">
        <f t="shared" si="109"/>
        <v>1.8513857481305684E-2</v>
      </c>
      <c r="D219" s="122">
        <f t="shared" si="109"/>
        <v>3.0296288657985504E-2</v>
      </c>
      <c r="E219" s="122">
        <f t="shared" si="109"/>
        <v>9.2174923027207978E-2</v>
      </c>
      <c r="F219" s="122">
        <f t="shared" si="109"/>
        <v>0.19571042556902238</v>
      </c>
      <c r="G219" s="122">
        <f t="shared" si="109"/>
        <v>0.37062674692910152</v>
      </c>
      <c r="H219" s="122">
        <f t="shared" si="109"/>
        <v>1.0386172689651585</v>
      </c>
      <c r="I219" s="122">
        <f t="shared" si="109"/>
        <v>1.1520451068395823</v>
      </c>
      <c r="J219" s="122">
        <f t="shared" si="109"/>
        <v>1.3311431917461314</v>
      </c>
      <c r="K219" s="122">
        <f t="shared" si="109"/>
        <v>1.5654350240732695</v>
      </c>
      <c r="L219" s="122">
        <f t="shared" si="109"/>
        <v>4.4467312280714939</v>
      </c>
      <c r="M219" s="122">
        <f t="shared" si="109"/>
        <v>1.8492307995812018</v>
      </c>
      <c r="N219" s="122">
        <f t="shared" si="109"/>
        <v>3.0757660318040383</v>
      </c>
      <c r="O219" s="122">
        <f t="shared" si="109"/>
        <v>2.2738652256866798</v>
      </c>
      <c r="P219" s="122">
        <f t="shared" si="109"/>
        <v>3.5645904425330346</v>
      </c>
      <c r="Q219" s="122">
        <f t="shared" si="109"/>
        <v>2.8099323646270156</v>
      </c>
      <c r="R219" s="122">
        <f t="shared" si="109"/>
        <v>2.0999147783125349</v>
      </c>
      <c r="S219" s="122">
        <f t="shared" si="109"/>
        <v>1.8244487399171636</v>
      </c>
      <c r="T219" s="122">
        <f t="shared" si="109"/>
        <v>2.3765502067040347</v>
      </c>
      <c r="U219" s="122">
        <f t="shared" si="109"/>
        <v>2.2332419411406792</v>
      </c>
      <c r="V219" s="122">
        <f t="shared" si="109"/>
        <v>2.1066978566332391</v>
      </c>
      <c r="W219" s="122">
        <f t="shared" si="109"/>
        <v>3.706133440309896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1.9357193307806445E-2</v>
      </c>
      <c r="C220" s="98">
        <f>RES_hhdet_tesh!C8</f>
        <v>1.8513857481305684E-2</v>
      </c>
      <c r="D220" s="98">
        <f>RES_hhdet_tesh!D8</f>
        <v>3.0296288657985504E-2</v>
      </c>
      <c r="E220" s="98">
        <f>RES_hhdet_tesh!E8</f>
        <v>9.2174923027207978E-2</v>
      </c>
      <c r="F220" s="98">
        <f>RES_hhdet_tesh!F8</f>
        <v>0.19571042556902238</v>
      </c>
      <c r="G220" s="98">
        <f>RES_hhdet_tesh!G8</f>
        <v>0.37062674692910152</v>
      </c>
      <c r="H220" s="98">
        <f>RES_hhdet_tesh!H8</f>
        <v>1.0386172689651585</v>
      </c>
      <c r="I220" s="98">
        <f>RES_hhdet_tesh!I8</f>
        <v>1.1520451068395823</v>
      </c>
      <c r="J220" s="98">
        <f>RES_hhdet_tesh!J8</f>
        <v>1.3311431917461314</v>
      </c>
      <c r="K220" s="98">
        <f>RES_hhdet_tesh!K8</f>
        <v>1.5654350240732695</v>
      </c>
      <c r="L220" s="98">
        <f>RES_hhdet_tesh!L8</f>
        <v>4.4467312280714939</v>
      </c>
      <c r="M220" s="98">
        <f>RES_hhdet_tesh!M8</f>
        <v>1.8492307995812018</v>
      </c>
      <c r="N220" s="98">
        <f>RES_hhdet_tesh!N8</f>
        <v>3.0757660318040383</v>
      </c>
      <c r="O220" s="98">
        <f>RES_hhdet_tesh!O8</f>
        <v>2.2738652256866798</v>
      </c>
      <c r="P220" s="98">
        <f>RES_hhdet_tesh!P8</f>
        <v>3.5645904425330346</v>
      </c>
      <c r="Q220" s="98">
        <f>RES_hhdet_tesh!Q8</f>
        <v>2.8099323646270156</v>
      </c>
      <c r="R220" s="98">
        <f>RES_hhdet_tesh!R8</f>
        <v>2.0999147783125349</v>
      </c>
      <c r="S220" s="98">
        <f>RES_hhdet_tesh!S8</f>
        <v>1.8244487399171636</v>
      </c>
      <c r="T220" s="98">
        <f>RES_hhdet_tesh!T8</f>
        <v>2.3765502067040347</v>
      </c>
      <c r="U220" s="98">
        <f>RES_hhdet_tesh!U8</f>
        <v>2.2332419411406792</v>
      </c>
      <c r="V220" s="98">
        <f>RES_hhdet_tesh!V8</f>
        <v>2.1066978566332391</v>
      </c>
      <c r="W220" s="98">
        <f>RES_hhdet_tesh!W8</f>
        <v>3.706133440309896</v>
      </c>
      <c r="DA220" s="63" t="s">
        <v>2416</v>
      </c>
    </row>
    <row r="221" spans="1:105" ht="12" customHeight="1" x14ac:dyDescent="0.25">
      <c r="A221" s="121" t="s">
        <v>55</v>
      </c>
      <c r="B221" s="122">
        <v>286.84396075714074</v>
      </c>
      <c r="C221" s="122">
        <v>273.26957180046242</v>
      </c>
      <c r="D221" s="122">
        <v>295.16392032025158</v>
      </c>
      <c r="E221" s="122">
        <v>340.47492715968883</v>
      </c>
      <c r="F221" s="122">
        <v>341.37204105022391</v>
      </c>
      <c r="G221" s="122">
        <v>369.48186184063371</v>
      </c>
      <c r="H221" s="122">
        <v>439.68845517494634</v>
      </c>
      <c r="I221" s="122">
        <v>434.59743429012946</v>
      </c>
      <c r="J221" s="122">
        <v>458.58960536113131</v>
      </c>
      <c r="K221" s="122">
        <v>431.56263852935024</v>
      </c>
      <c r="L221" s="122">
        <v>484.72364346094395</v>
      </c>
      <c r="M221" s="122">
        <v>536.10693051846977</v>
      </c>
      <c r="N221" s="122">
        <v>535.80380986003331</v>
      </c>
      <c r="O221" s="122">
        <v>551.26229276794072</v>
      </c>
      <c r="P221" s="122">
        <v>530.69498978887168</v>
      </c>
      <c r="Q221" s="122">
        <v>469.02312124690184</v>
      </c>
      <c r="R221" s="122">
        <v>518.81366846122637</v>
      </c>
      <c r="S221" s="122">
        <v>578.83769233108967</v>
      </c>
      <c r="T221" s="122">
        <v>576.61039216252834</v>
      </c>
      <c r="U221" s="122">
        <v>526.63864701969646</v>
      </c>
      <c r="V221" s="122">
        <v>479.25340207721081</v>
      </c>
      <c r="W221" s="122">
        <v>795.53945535218929</v>
      </c>
      <c r="DA221" s="130" t="s">
        <v>2417</v>
      </c>
    </row>
    <row r="222" spans="1:105" ht="12" customHeight="1" x14ac:dyDescent="0.25">
      <c r="A222" s="97" t="s">
        <v>143</v>
      </c>
      <c r="B222" s="98">
        <v>287.77534230147529</v>
      </c>
      <c r="C222" s="98">
        <v>270.01248515605045</v>
      </c>
      <c r="D222" s="98">
        <v>298.61639701296696</v>
      </c>
      <c r="E222" s="98">
        <v>347.67490783857625</v>
      </c>
      <c r="F222" s="98">
        <v>332.37355092140092</v>
      </c>
      <c r="G222" s="98">
        <v>364.31925118749416</v>
      </c>
      <c r="H222" s="98">
        <v>430.51067315922762</v>
      </c>
      <c r="I222" s="98">
        <v>448.76273822817768</v>
      </c>
      <c r="J222" s="98">
        <v>452.25560059464868</v>
      </c>
      <c r="K222" s="98">
        <v>409.34280215126034</v>
      </c>
      <c r="L222" s="98">
        <v>508.2005740686115</v>
      </c>
      <c r="M222" s="98">
        <v>560.53064189342581</v>
      </c>
      <c r="N222" s="98">
        <v>546.79346248926299</v>
      </c>
      <c r="O222" s="98">
        <v>584.55305938408458</v>
      </c>
      <c r="P222" s="98">
        <v>534.63695256072401</v>
      </c>
      <c r="Q222" s="98">
        <v>461.27459103382955</v>
      </c>
      <c r="R222" s="98">
        <v>515.08575922602972</v>
      </c>
      <c r="S222" s="98">
        <v>584.63707093037954</v>
      </c>
      <c r="T222" s="98">
        <v>580.7818087182203</v>
      </c>
      <c r="U222" s="98">
        <v>528.75625123720613</v>
      </c>
      <c r="V222" s="98">
        <v>473.20223903812217</v>
      </c>
      <c r="W222" s="98">
        <v>794.50337708009545</v>
      </c>
      <c r="DA222" s="63" t="s">
        <v>2418</v>
      </c>
    </row>
    <row r="223" spans="1:105" ht="12" customHeight="1" x14ac:dyDescent="0.25">
      <c r="A223" s="97" t="s">
        <v>124</v>
      </c>
      <c r="B223" s="98">
        <v>285.86078899611346</v>
      </c>
      <c r="C223" s="98">
        <v>290.82776084598106</v>
      </c>
      <c r="D223" s="98">
        <v>298.6716195835786</v>
      </c>
      <c r="E223" s="98">
        <v>326.2630918357562</v>
      </c>
      <c r="F223" s="98">
        <v>340.50137824447916</v>
      </c>
      <c r="G223" s="98">
        <v>397.89793104401514</v>
      </c>
      <c r="H223" s="98">
        <v>428.27984457866518</v>
      </c>
      <c r="I223" s="98">
        <v>390.77361734063038</v>
      </c>
      <c r="J223" s="98">
        <v>410.288160179675</v>
      </c>
      <c r="K223" s="98">
        <v>438.17735301851019</v>
      </c>
      <c r="L223" s="98">
        <v>467.79808204990547</v>
      </c>
      <c r="M223" s="98">
        <v>508.04062651814598</v>
      </c>
      <c r="N223" s="98">
        <v>526.14588634758138</v>
      </c>
      <c r="O223" s="98">
        <v>495.54807016417988</v>
      </c>
      <c r="P223" s="98">
        <v>501.49156920030731</v>
      </c>
      <c r="Q223" s="98">
        <v>479.12346261679852</v>
      </c>
      <c r="R223" s="98">
        <v>525.37541789318959</v>
      </c>
      <c r="S223" s="98">
        <v>556.33493871054827</v>
      </c>
      <c r="T223" s="98">
        <v>549.46611316069539</v>
      </c>
      <c r="U223" s="98">
        <v>519.0231254427913</v>
      </c>
      <c r="V223" s="98">
        <v>484.08211541716628</v>
      </c>
      <c r="W223" s="98">
        <v>877.55726659288393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273.59657096240272</v>
      </c>
      <c r="C227" s="101">
        <v>322.02359300087255</v>
      </c>
      <c r="D227" s="101">
        <v>243.77223348377845</v>
      </c>
      <c r="E227" s="101">
        <v>271.87971036852048</v>
      </c>
      <c r="F227" s="101">
        <v>388.17625640469367</v>
      </c>
      <c r="G227" s="101">
        <v>389.09146454184753</v>
      </c>
      <c r="H227" s="101">
        <v>468.52920522216624</v>
      </c>
      <c r="I227" s="101">
        <v>389.58616115040013</v>
      </c>
      <c r="J227" s="101">
        <v>478.9254708591007</v>
      </c>
      <c r="K227" s="101">
        <v>509.76867587848534</v>
      </c>
      <c r="L227" s="101">
        <v>406.41387849829607</v>
      </c>
      <c r="M227" s="101">
        <v>468.63729174396497</v>
      </c>
      <c r="N227" s="101">
        <v>504.29047572759413</v>
      </c>
      <c r="O227" s="101">
        <v>452.38353985885044</v>
      </c>
      <c r="P227" s="101">
        <v>515.69262877851077</v>
      </c>
      <c r="Q227" s="101">
        <v>509.3932329073624</v>
      </c>
      <c r="R227" s="101">
        <v>538.5745330736288</v>
      </c>
      <c r="S227" s="101">
        <v>546.41514575729366</v>
      </c>
      <c r="T227" s="101">
        <v>554.2203381398399</v>
      </c>
      <c r="U227" s="101">
        <v>514.3189532280054</v>
      </c>
      <c r="V227" s="101">
        <v>517.19742684591506</v>
      </c>
      <c r="W227" s="101">
        <v>799.83048175529495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453.88599559638641</v>
      </c>
      <c r="C231" s="122">
        <v>448.29208422931623</v>
      </c>
      <c r="D231" s="122">
        <v>433.14831502558974</v>
      </c>
      <c r="E231" s="122">
        <v>451.45575475789957</v>
      </c>
      <c r="F231" s="122">
        <v>457.53315522567857</v>
      </c>
      <c r="G231" s="122">
        <v>459.49609281830828</v>
      </c>
      <c r="H231" s="122">
        <v>521.53919175574413</v>
      </c>
      <c r="I231" s="122">
        <v>516.31504405355315</v>
      </c>
      <c r="J231" s="122">
        <v>554.93008130123178</v>
      </c>
      <c r="K231" s="122">
        <v>524.52799993363215</v>
      </c>
      <c r="L231" s="122">
        <v>456.66520777464984</v>
      </c>
      <c r="M231" s="122">
        <v>507.76628056058695</v>
      </c>
      <c r="N231" s="122">
        <v>512.36113333379978</v>
      </c>
      <c r="O231" s="122">
        <v>455.10520684800076</v>
      </c>
      <c r="P231" s="122">
        <v>430.58896904133849</v>
      </c>
      <c r="Q231" s="122">
        <v>342.25816120259611</v>
      </c>
      <c r="R231" s="122">
        <v>355.86957724684493</v>
      </c>
      <c r="S231" s="122">
        <v>345.57099379644308</v>
      </c>
      <c r="T231" s="122">
        <v>415.00445695525082</v>
      </c>
      <c r="U231" s="122">
        <v>419.50749204083195</v>
      </c>
      <c r="V231" s="122">
        <v>382.04405026527718</v>
      </c>
      <c r="W231" s="122">
        <v>410.53599581012276</v>
      </c>
      <c r="DA231" s="130" t="s">
        <v>2427</v>
      </c>
    </row>
    <row r="232" spans="1:105" ht="12" customHeight="1" x14ac:dyDescent="0.25">
      <c r="A232" s="97" t="s">
        <v>51</v>
      </c>
      <c r="B232" s="98">
        <v>458.77915333290315</v>
      </c>
      <c r="C232" s="98">
        <v>416.52660829780888</v>
      </c>
      <c r="D232" s="98">
        <v>448.8079718636983</v>
      </c>
      <c r="E232" s="98">
        <v>486.18962306033353</v>
      </c>
      <c r="F232" s="98">
        <v>431.9220748258133</v>
      </c>
      <c r="G232" s="98">
        <v>452.87185970847753</v>
      </c>
      <c r="H232" s="98">
        <v>532.92992521081749</v>
      </c>
      <c r="I232" s="98">
        <v>525.50312838814762</v>
      </c>
      <c r="J232" s="98">
        <v>537.20191848303728</v>
      </c>
      <c r="K232" s="98">
        <v>453.7339558884762</v>
      </c>
      <c r="L232" s="98">
        <v>500.7027018328032</v>
      </c>
      <c r="M232" s="98">
        <v>517.05724726867311</v>
      </c>
      <c r="N232" s="98">
        <v>488.57932763060882</v>
      </c>
      <c r="O232" s="98">
        <v>476.19596655492131</v>
      </c>
      <c r="P232" s="98">
        <v>421.445778629431</v>
      </c>
      <c r="Q232" s="98">
        <v>348.20038039603287</v>
      </c>
      <c r="R232" s="98">
        <v>380.08621159937979</v>
      </c>
      <c r="S232" s="98">
        <v>428.20125600045327</v>
      </c>
      <c r="T232" s="98">
        <v>449.69153403556743</v>
      </c>
      <c r="U232" s="98">
        <v>394.00131084289649</v>
      </c>
      <c r="V232" s="98">
        <v>328.91371714278682</v>
      </c>
      <c r="W232" s="98">
        <v>437.8021598178305</v>
      </c>
      <c r="DA232" s="63" t="s">
        <v>2428</v>
      </c>
    </row>
    <row r="233" spans="1:105" ht="12" customHeight="1" x14ac:dyDescent="0.25">
      <c r="A233" s="97" t="s">
        <v>50</v>
      </c>
      <c r="B233" s="98">
        <v>454.86267211718081</v>
      </c>
      <c r="C233" s="98">
        <v>449.09553403993573</v>
      </c>
      <c r="D233" s="98">
        <v>448.36400817856389</v>
      </c>
      <c r="E233" s="98">
        <v>459.95208561393088</v>
      </c>
      <c r="F233" s="98">
        <v>445.07245339237505</v>
      </c>
      <c r="G233" s="98">
        <v>489.90917833857577</v>
      </c>
      <c r="H233" s="98">
        <v>533.46448088595548</v>
      </c>
      <c r="I233" s="98">
        <v>452.77199251587382</v>
      </c>
      <c r="J233" s="98">
        <v>488.28667601791739</v>
      </c>
      <c r="K233" s="98">
        <v>487.49255301728914</v>
      </c>
      <c r="L233" s="98">
        <v>481.63692142053156</v>
      </c>
      <c r="M233" s="98">
        <v>521.92575918725424</v>
      </c>
      <c r="N233" s="98">
        <v>527.40465838944817</v>
      </c>
      <c r="O233" s="98">
        <v>444.48472015735103</v>
      </c>
      <c r="P233" s="98">
        <v>413.16922144727954</v>
      </c>
      <c r="Q233" s="98">
        <v>337.914855742648</v>
      </c>
      <c r="R233" s="98">
        <v>363.87140874857255</v>
      </c>
      <c r="S233" s="98">
        <v>396.23536855390643</v>
      </c>
      <c r="T233" s="98">
        <v>381.87332058716368</v>
      </c>
      <c r="U233" s="98">
        <v>440.27826438573641</v>
      </c>
      <c r="V233" s="98">
        <v>412.3042892289576</v>
      </c>
      <c r="W233" s="98">
        <v>379.52937725414841</v>
      </c>
      <c r="DA233" s="63" t="s">
        <v>2429</v>
      </c>
    </row>
    <row r="234" spans="1:105" ht="12" customHeight="1" x14ac:dyDescent="0.25">
      <c r="A234" s="109" t="s">
        <v>120</v>
      </c>
      <c r="B234" s="33">
        <v>426.56376430732496</v>
      </c>
      <c r="C234" s="33">
        <v>512.03403743259412</v>
      </c>
      <c r="D234" s="33">
        <v>258.46626537962135</v>
      </c>
      <c r="E234" s="33">
        <v>368.72654187826794</v>
      </c>
      <c r="F234" s="33">
        <v>516.77699248450563</v>
      </c>
      <c r="G234" s="33">
        <v>392.74929685693365</v>
      </c>
      <c r="H234" s="33">
        <v>502.61696520741884</v>
      </c>
      <c r="I234" s="33">
        <v>568.96569788270767</v>
      </c>
      <c r="J234" s="33">
        <v>603.30369406305522</v>
      </c>
      <c r="K234" s="33">
        <v>568.69275074493351</v>
      </c>
      <c r="L234" s="33">
        <v>420.01281236092973</v>
      </c>
      <c r="M234" s="33">
        <v>488.2395962457984</v>
      </c>
      <c r="N234" s="33">
        <v>502.26498752133853</v>
      </c>
      <c r="O234" s="33">
        <v>460.42244344598396</v>
      </c>
      <c r="P234" s="33">
        <v>458.59033302656655</v>
      </c>
      <c r="Q234" s="33">
        <v>345.93664792958123</v>
      </c>
      <c r="R234" s="33">
        <v>327.86294437130488</v>
      </c>
      <c r="S234" s="33">
        <v>211.81357029564529</v>
      </c>
      <c r="T234" s="33">
        <v>448.19805105070395</v>
      </c>
      <c r="U234" s="33">
        <v>403.19873819545802</v>
      </c>
      <c r="V234" s="33">
        <v>370.49073879290302</v>
      </c>
      <c r="W234" s="33">
        <v>436.55822023089706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3570.2167706820301</v>
      </c>
      <c r="C236" s="117">
        <f t="shared" si="110"/>
        <v>3417.1987053600683</v>
      </c>
      <c r="D236" s="117">
        <f t="shared" si="110"/>
        <v>3855.313244267139</v>
      </c>
      <c r="E236" s="117">
        <f t="shared" si="110"/>
        <v>4123.3773288474749</v>
      </c>
      <c r="F236" s="117">
        <f t="shared" si="110"/>
        <v>3605.26961024518</v>
      </c>
      <c r="G236" s="117">
        <f t="shared" si="110"/>
        <v>3777.5249104704426</v>
      </c>
      <c r="H236" s="117">
        <f t="shared" si="110"/>
        <v>4330.215426561952</v>
      </c>
      <c r="I236" s="117">
        <f t="shared" si="110"/>
        <v>4228.1211118709625</v>
      </c>
      <c r="J236" s="117">
        <f t="shared" si="110"/>
        <v>4176.2332987264845</v>
      </c>
      <c r="K236" s="117">
        <f t="shared" si="110"/>
        <v>3770.0822604145183</v>
      </c>
      <c r="L236" s="117">
        <f t="shared" si="110"/>
        <v>4529.9215008373303</v>
      </c>
      <c r="M236" s="117">
        <f t="shared" si="110"/>
        <v>4390.5974502325835</v>
      </c>
      <c r="N236" s="117">
        <f t="shared" si="110"/>
        <v>4254.0934690106169</v>
      </c>
      <c r="O236" s="117">
        <f t="shared" si="110"/>
        <v>4439.8890879131186</v>
      </c>
      <c r="P236" s="117">
        <f t="shared" si="110"/>
        <v>4041.0036496941329</v>
      </c>
      <c r="Q236" s="117">
        <f t="shared" si="110"/>
        <v>3540.4101628627295</v>
      </c>
      <c r="R236" s="117">
        <f t="shared" ref="R236:V236" si="111">R237+R240+R242+R252</f>
        <v>3979.5563080855272</v>
      </c>
      <c r="S236" s="117">
        <f t="shared" si="111"/>
        <v>4491.6942938334887</v>
      </c>
      <c r="T236" s="117">
        <f t="shared" si="111"/>
        <v>4828.2980524253162</v>
      </c>
      <c r="U236" s="117">
        <f t="shared" si="111"/>
        <v>4255.5025020790736</v>
      </c>
      <c r="V236" s="117">
        <f t="shared" si="111"/>
        <v>3882.6808412371311</v>
      </c>
      <c r="W236" s="117">
        <f t="shared" ref="W236" si="112">W237+W240+W242+W252</f>
        <v>4902.9042616420238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3220.9027909065476</v>
      </c>
      <c r="C237" s="122">
        <f t="shared" si="113"/>
        <v>3084.0194283733053</v>
      </c>
      <c r="D237" s="122">
        <f t="shared" si="113"/>
        <v>3511.4029233043771</v>
      </c>
      <c r="E237" s="122">
        <f t="shared" si="113"/>
        <v>3762.5232338744936</v>
      </c>
      <c r="F237" s="122">
        <f t="shared" si="113"/>
        <v>3287.2830045413762</v>
      </c>
      <c r="G237" s="122">
        <f t="shared" si="113"/>
        <v>3454.921763162044</v>
      </c>
      <c r="H237" s="122">
        <f t="shared" si="113"/>
        <v>3997.3212804706409</v>
      </c>
      <c r="I237" s="122">
        <f t="shared" si="113"/>
        <v>3922.8740352015907</v>
      </c>
      <c r="J237" s="122">
        <f t="shared" si="113"/>
        <v>3874.7657846155917</v>
      </c>
      <c r="K237" s="122">
        <f t="shared" si="113"/>
        <v>3484.5112784132302</v>
      </c>
      <c r="L237" s="122">
        <f t="shared" si="113"/>
        <v>4192.0279197629834</v>
      </c>
      <c r="M237" s="122">
        <f t="shared" si="113"/>
        <v>4027.139911323357</v>
      </c>
      <c r="N237" s="122">
        <f t="shared" si="113"/>
        <v>3894.2777416527824</v>
      </c>
      <c r="O237" s="122">
        <f t="shared" si="113"/>
        <v>4077.8240868222397</v>
      </c>
      <c r="P237" s="122">
        <f t="shared" si="113"/>
        <v>3692.2073586300735</v>
      </c>
      <c r="Q237" s="122">
        <f t="shared" si="113"/>
        <v>3228.143903346026</v>
      </c>
      <c r="R237" s="122">
        <f t="shared" ref="R237:V237" si="114">SUM(R238:R239)</f>
        <v>3631.9738423201347</v>
      </c>
      <c r="S237" s="122">
        <f t="shared" si="114"/>
        <v>4102.7398988305804</v>
      </c>
      <c r="T237" s="122">
        <f t="shared" si="114"/>
        <v>4443.930448411932</v>
      </c>
      <c r="U237" s="122">
        <f t="shared" si="114"/>
        <v>3891.3234715696021</v>
      </c>
      <c r="V237" s="122">
        <f t="shared" si="114"/>
        <v>3557.447358175431</v>
      </c>
      <c r="W237" s="122">
        <f t="shared" ref="W237" si="115">SUM(W238:W239)</f>
        <v>4449.6898965444907</v>
      </c>
      <c r="DA237" s="130" t="s">
        <v>2580</v>
      </c>
    </row>
    <row r="238" spans="1:105" ht="12" customHeight="1" x14ac:dyDescent="0.25">
      <c r="A238" s="97" t="s">
        <v>51</v>
      </c>
      <c r="B238" s="98">
        <v>3220.9027909065476</v>
      </c>
      <c r="C238" s="98">
        <v>3084.0194283733053</v>
      </c>
      <c r="D238" s="98">
        <v>3511.4029233043771</v>
      </c>
      <c r="E238" s="98">
        <v>3762.5232338744936</v>
      </c>
      <c r="F238" s="98">
        <v>3287.2830045413762</v>
      </c>
      <c r="G238" s="98">
        <v>3454.921763162044</v>
      </c>
      <c r="H238" s="98">
        <v>3997.3212804706409</v>
      </c>
      <c r="I238" s="98">
        <v>3922.8740352015907</v>
      </c>
      <c r="J238" s="98">
        <v>3874.7657846155917</v>
      </c>
      <c r="K238" s="98">
        <v>3484.5112784132302</v>
      </c>
      <c r="L238" s="98">
        <v>4192.0279197629834</v>
      </c>
      <c r="M238" s="98">
        <v>4027.139911323357</v>
      </c>
      <c r="N238" s="98">
        <v>3894.2777416527824</v>
      </c>
      <c r="O238" s="98">
        <v>4077.8240868222397</v>
      </c>
      <c r="P238" s="98">
        <v>3692.2073586300735</v>
      </c>
      <c r="Q238" s="98">
        <v>3228.143903346026</v>
      </c>
      <c r="R238" s="98">
        <v>3631.9738423201347</v>
      </c>
      <c r="S238" s="98">
        <v>4102.7398988305804</v>
      </c>
      <c r="T238" s="98">
        <v>4443.930448411932</v>
      </c>
      <c r="U238" s="98">
        <v>3891.3234715696021</v>
      </c>
      <c r="V238" s="98">
        <v>3557.447358175431</v>
      </c>
      <c r="W238" s="98">
        <v>4449.6898965444907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165.25724562124952</v>
      </c>
      <c r="C242" s="122">
        <v>154.31115295212695</v>
      </c>
      <c r="D242" s="122">
        <v>168.52060074337697</v>
      </c>
      <c r="E242" s="122">
        <v>188.18738472201105</v>
      </c>
      <c r="F242" s="122">
        <v>166.12912615163833</v>
      </c>
      <c r="G242" s="122">
        <v>171.62333839026317</v>
      </c>
      <c r="H242" s="122">
        <v>191.07558966896579</v>
      </c>
      <c r="I242" s="122">
        <v>197.15290307915376</v>
      </c>
      <c r="J242" s="122">
        <v>197.02490401854035</v>
      </c>
      <c r="K242" s="122">
        <v>181.29878586488749</v>
      </c>
      <c r="L242" s="122">
        <v>219.17425093031119</v>
      </c>
      <c r="M242" s="122">
        <v>228.05549116623561</v>
      </c>
      <c r="N242" s="122">
        <v>222.92824742588414</v>
      </c>
      <c r="O242" s="122">
        <v>238.24295770773952</v>
      </c>
      <c r="P242" s="122">
        <v>230.23841441467741</v>
      </c>
      <c r="Q242" s="122">
        <v>208.70593306962559</v>
      </c>
      <c r="R242" s="122">
        <v>233.24315456723139</v>
      </c>
      <c r="S242" s="122">
        <v>263.1342644619744</v>
      </c>
      <c r="T242" s="122">
        <v>257.69964682617365</v>
      </c>
      <c r="U242" s="122">
        <v>234.43168120282138</v>
      </c>
      <c r="V242" s="122">
        <v>206.98178753173224</v>
      </c>
      <c r="W242" s="122">
        <v>331.75071066439739</v>
      </c>
      <c r="DA242" s="130" t="s">
        <v>2585</v>
      </c>
    </row>
    <row r="243" spans="1:105" ht="12" customHeight="1" x14ac:dyDescent="0.25">
      <c r="A243" s="97" t="s">
        <v>143</v>
      </c>
      <c r="B243" s="98">
        <v>176.94532800238974</v>
      </c>
      <c r="C243" s="98">
        <v>164.55688960239016</v>
      </c>
      <c r="D243" s="98">
        <v>179.95769079581959</v>
      </c>
      <c r="E243" s="98">
        <v>207.96463587375843</v>
      </c>
      <c r="F243" s="98">
        <v>198.12993026483434</v>
      </c>
      <c r="G243" s="98">
        <v>216.20781648464012</v>
      </c>
      <c r="H243" s="98">
        <v>252.1075853629896</v>
      </c>
      <c r="I243" s="98">
        <v>258.83932687161445</v>
      </c>
      <c r="J243" s="98">
        <v>259.41887233963467</v>
      </c>
      <c r="K243" s="98">
        <v>232.7847845275019</v>
      </c>
      <c r="L243" s="98">
        <v>284.84305113469503</v>
      </c>
      <c r="M243" s="98">
        <v>310.36427776585259</v>
      </c>
      <c r="N243" s="98">
        <v>300.49183859719358</v>
      </c>
      <c r="O243" s="98">
        <v>318.15780696646567</v>
      </c>
      <c r="P243" s="98">
        <v>289.56231417827178</v>
      </c>
      <c r="Q243" s="98">
        <v>248.72272079987741</v>
      </c>
      <c r="R243" s="98">
        <v>277.17589288888018</v>
      </c>
      <c r="S243" s="98">
        <v>309.9866954197214</v>
      </c>
      <c r="T243" s="98">
        <v>305.28277833330083</v>
      </c>
      <c r="U243" s="98">
        <v>274.62996576273258</v>
      </c>
      <c r="V243" s="98">
        <v>240.09602633606221</v>
      </c>
      <c r="W243" s="98">
        <v>396.90120852191683</v>
      </c>
      <c r="DA243" s="63" t="s">
        <v>2586</v>
      </c>
    </row>
    <row r="244" spans="1:105" ht="12" customHeight="1" x14ac:dyDescent="0.25">
      <c r="A244" s="97" t="s">
        <v>124</v>
      </c>
      <c r="B244" s="98">
        <v>124.4516901932013</v>
      </c>
      <c r="C244" s="98">
        <v>125.93743208093628</v>
      </c>
      <c r="D244" s="98">
        <v>128.10846406728317</v>
      </c>
      <c r="E244" s="98">
        <v>138.682761246247</v>
      </c>
      <c r="F244" s="98">
        <v>143.71928115149532</v>
      </c>
      <c r="G244" s="98">
        <v>166.2164570476717</v>
      </c>
      <c r="H244" s="98">
        <v>176.98535730052907</v>
      </c>
      <c r="I244" s="98">
        <v>160.58832518162916</v>
      </c>
      <c r="J244" s="98">
        <v>168.12739106840135</v>
      </c>
      <c r="K244" s="98">
        <v>177.66331771881346</v>
      </c>
      <c r="L244" s="98">
        <v>185.99366992659438</v>
      </c>
      <c r="M244" s="98">
        <v>197.1076664036685</v>
      </c>
      <c r="N244" s="98">
        <v>202.43035481287566</v>
      </c>
      <c r="O244" s="98">
        <v>188.99034643168253</v>
      </c>
      <c r="P244" s="98">
        <v>189.46781843926934</v>
      </c>
      <c r="Q244" s="98">
        <v>178.37347680029228</v>
      </c>
      <c r="R244" s="98">
        <v>193.69536131873392</v>
      </c>
      <c r="S244" s="98">
        <v>193.91138584699854</v>
      </c>
      <c r="T244" s="98">
        <v>169.57562338692159</v>
      </c>
      <c r="U244" s="98">
        <v>141.90112338223153</v>
      </c>
      <c r="V244" s="98">
        <v>128.84706940418718</v>
      </c>
      <c r="W244" s="98">
        <v>229.65515030346543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184.05673415423283</v>
      </c>
      <c r="C252" s="122">
        <v>178.86812403463571</v>
      </c>
      <c r="D252" s="122">
        <v>175.3897202193848</v>
      </c>
      <c r="E252" s="122">
        <v>172.66671025097037</v>
      </c>
      <c r="F252" s="122">
        <v>151.85747955216533</v>
      </c>
      <c r="G252" s="122">
        <v>150.97980891813526</v>
      </c>
      <c r="H252" s="122">
        <v>141.81855642234467</v>
      </c>
      <c r="I252" s="122">
        <v>108.09417359021796</v>
      </c>
      <c r="J252" s="122">
        <v>104.44261009235261</v>
      </c>
      <c r="K252" s="122">
        <v>104.27219613640045</v>
      </c>
      <c r="L252" s="122">
        <v>118.71933014403538</v>
      </c>
      <c r="M252" s="122">
        <v>135.40204774299093</v>
      </c>
      <c r="N252" s="122">
        <v>136.88747993195037</v>
      </c>
      <c r="O252" s="122">
        <v>123.82204338313966</v>
      </c>
      <c r="P252" s="122">
        <v>118.55787664938225</v>
      </c>
      <c r="Q252" s="122">
        <v>103.56032644707777</v>
      </c>
      <c r="R252" s="122">
        <v>114.33931119816114</v>
      </c>
      <c r="S252" s="122">
        <v>125.82013054093342</v>
      </c>
      <c r="T252" s="122">
        <v>126.66795718720989</v>
      </c>
      <c r="U252" s="122">
        <v>129.74734930665036</v>
      </c>
      <c r="V252" s="122">
        <v>118.25169552996792</v>
      </c>
      <c r="W252" s="122">
        <v>121.46365443313627</v>
      </c>
      <c r="DA252" s="130" t="s">
        <v>2595</v>
      </c>
    </row>
    <row r="253" spans="1:105" ht="12" customHeight="1" x14ac:dyDescent="0.25">
      <c r="A253" s="97" t="s">
        <v>51</v>
      </c>
      <c r="B253" s="98">
        <v>282.92055902273211</v>
      </c>
      <c r="C253" s="98">
        <v>255.72639769396653</v>
      </c>
      <c r="D253" s="98">
        <v>274.83247647107862</v>
      </c>
      <c r="E253" s="98">
        <v>297.11368704347092</v>
      </c>
      <c r="F253" s="98">
        <v>263.68722618537379</v>
      </c>
      <c r="G253" s="98">
        <v>276.82135647820996</v>
      </c>
      <c r="H253" s="98">
        <v>323.83975906616575</v>
      </c>
      <c r="I253" s="98">
        <v>317.44590868678819</v>
      </c>
      <c r="J253" s="98">
        <v>325.4658962573925</v>
      </c>
      <c r="K253" s="98">
        <v>275.01188590621081</v>
      </c>
      <c r="L253" s="98">
        <v>302.18256802699972</v>
      </c>
      <c r="M253" s="98">
        <v>310.74709469612048</v>
      </c>
      <c r="N253" s="98">
        <v>294.26365857671595</v>
      </c>
      <c r="O253" s="98">
        <v>286.13043741276363</v>
      </c>
      <c r="P253" s="98">
        <v>253.02642992401792</v>
      </c>
      <c r="Q253" s="98">
        <v>209.14758500867208</v>
      </c>
      <c r="R253" s="98">
        <v>228.85514265142552</v>
      </c>
      <c r="S253" s="98">
        <v>257.35036958076006</v>
      </c>
      <c r="T253" s="98">
        <v>270.56536729385283</v>
      </c>
      <c r="U253" s="98">
        <v>237.02235987143911</v>
      </c>
      <c r="V253" s="98">
        <v>197.1600875574108</v>
      </c>
      <c r="W253" s="98">
        <v>261.65590187994303</v>
      </c>
      <c r="DA253" s="63" t="s">
        <v>2596</v>
      </c>
    </row>
    <row r="254" spans="1:105" ht="12" customHeight="1" x14ac:dyDescent="0.25">
      <c r="A254" s="97" t="s">
        <v>50</v>
      </c>
      <c r="B254" s="98">
        <v>181.10589495148363</v>
      </c>
      <c r="C254" s="98">
        <v>178.42725637895674</v>
      </c>
      <c r="D254" s="98">
        <v>177.64836021386151</v>
      </c>
      <c r="E254" s="98">
        <v>181.84423425832989</v>
      </c>
      <c r="F254" s="98">
        <v>175.62794855394097</v>
      </c>
      <c r="G254" s="98">
        <v>192.86668513316081</v>
      </c>
      <c r="H254" s="98">
        <v>209.50943575181836</v>
      </c>
      <c r="I254" s="98">
        <v>177.60077938161285</v>
      </c>
      <c r="J254" s="98">
        <v>191.38084314642475</v>
      </c>
      <c r="K254" s="98">
        <v>190.60431515101527</v>
      </c>
      <c r="L254" s="98">
        <v>187.84642996771851</v>
      </c>
      <c r="M254" s="98">
        <v>203.28496852512021</v>
      </c>
      <c r="N254" s="98">
        <v>205.2835497344461</v>
      </c>
      <c r="O254" s="98">
        <v>172.93179659263242</v>
      </c>
      <c r="P254" s="98">
        <v>160.71702562247791</v>
      </c>
      <c r="Q254" s="98">
        <v>131.42482234226679</v>
      </c>
      <c r="R254" s="98">
        <v>141.41046547810936</v>
      </c>
      <c r="S254" s="98">
        <v>153.58988212717367</v>
      </c>
      <c r="T254" s="98">
        <v>147.45247925357737</v>
      </c>
      <c r="U254" s="98">
        <v>169.59575902295052</v>
      </c>
      <c r="V254" s="98">
        <v>158.6079971669262</v>
      </c>
      <c r="W254" s="98">
        <v>145.72445497807036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172.14723986643654</v>
      </c>
      <c r="C257" s="118">
        <f t="shared" si="117"/>
        <v>165.3936436110634</v>
      </c>
      <c r="D257" s="118">
        <f t="shared" si="117"/>
        <v>185.59112237199443</v>
      </c>
      <c r="E257" s="118">
        <f t="shared" si="117"/>
        <v>198.62223104198949</v>
      </c>
      <c r="F257" s="118">
        <f t="shared" si="117"/>
        <v>175.40282445292453</v>
      </c>
      <c r="G257" s="118">
        <f t="shared" si="117"/>
        <v>181.94773858655174</v>
      </c>
      <c r="H257" s="118">
        <f t="shared" si="117"/>
        <v>209.1547178381748</v>
      </c>
      <c r="I257" s="118">
        <f t="shared" si="117"/>
        <v>204.86784203370581</v>
      </c>
      <c r="J257" s="118">
        <f t="shared" si="117"/>
        <v>201.42326823446692</v>
      </c>
      <c r="K257" s="118">
        <f t="shared" si="117"/>
        <v>181.28768585814254</v>
      </c>
      <c r="L257" s="118">
        <f t="shared" si="117"/>
        <v>213.68897964378928</v>
      </c>
      <c r="M257" s="118">
        <f t="shared" si="117"/>
        <v>208.98511801358609</v>
      </c>
      <c r="N257" s="118">
        <f t="shared" si="117"/>
        <v>200.82268605928218</v>
      </c>
      <c r="O257" s="118">
        <f t="shared" si="117"/>
        <v>204.64901096458345</v>
      </c>
      <c r="P257" s="118">
        <f t="shared" si="117"/>
        <v>184.33398147061715</v>
      </c>
      <c r="Q257" s="118">
        <f t="shared" si="117"/>
        <v>158.21250135552356</v>
      </c>
      <c r="R257" s="118">
        <f t="shared" ref="R257:V257" si="118">R258+R261+R263+R273</f>
        <v>174.21589540716153</v>
      </c>
      <c r="S257" s="118">
        <f t="shared" si="118"/>
        <v>193.10155847063692</v>
      </c>
      <c r="T257" s="118">
        <f t="shared" si="118"/>
        <v>205.7630818752875</v>
      </c>
      <c r="U257" s="118">
        <f t="shared" si="118"/>
        <v>180.23041266007488</v>
      </c>
      <c r="V257" s="118">
        <f t="shared" si="118"/>
        <v>163.9715546314267</v>
      </c>
      <c r="W257" s="118">
        <f t="shared" ref="W257" si="119">W258+W261+W263+W273</f>
        <v>206.34922728804682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150.94165547534419</v>
      </c>
      <c r="C258" s="123">
        <f t="shared" si="120"/>
        <v>144.84360619359092</v>
      </c>
      <c r="D258" s="123">
        <f t="shared" si="120"/>
        <v>164.94622397645003</v>
      </c>
      <c r="E258" s="123">
        <f t="shared" si="120"/>
        <v>176.48742801247187</v>
      </c>
      <c r="F258" s="123">
        <f t="shared" si="120"/>
        <v>153.58251426784827</v>
      </c>
      <c r="G258" s="123">
        <f t="shared" si="120"/>
        <v>159.61230413585426</v>
      </c>
      <c r="H258" s="123">
        <f t="shared" si="120"/>
        <v>184.04821565851918</v>
      </c>
      <c r="I258" s="123">
        <f t="shared" si="120"/>
        <v>180.75218307590856</v>
      </c>
      <c r="J258" s="123">
        <f t="shared" si="120"/>
        <v>176.25173241385656</v>
      </c>
      <c r="K258" s="123">
        <f t="shared" si="120"/>
        <v>157.64170783877833</v>
      </c>
      <c r="L258" s="123">
        <f t="shared" si="120"/>
        <v>190.07521643039772</v>
      </c>
      <c r="M258" s="123">
        <f t="shared" si="120"/>
        <v>182.92544666499884</v>
      </c>
      <c r="N258" s="123">
        <f t="shared" si="120"/>
        <v>174.99856377446221</v>
      </c>
      <c r="O258" s="123">
        <f t="shared" si="120"/>
        <v>180.41433763034567</v>
      </c>
      <c r="P258" s="123">
        <f t="shared" si="120"/>
        <v>161.51332041344</v>
      </c>
      <c r="Q258" s="123">
        <f t="shared" si="120"/>
        <v>139.17140544341635</v>
      </c>
      <c r="R258" s="123">
        <f t="shared" ref="R258:V258" si="121">SUM(R259:R260)</f>
        <v>153.97638398065001</v>
      </c>
      <c r="S258" s="123">
        <f t="shared" si="121"/>
        <v>172.01385099745528</v>
      </c>
      <c r="T258" s="123">
        <f t="shared" si="121"/>
        <v>183.90327158696661</v>
      </c>
      <c r="U258" s="123">
        <f t="shared" si="121"/>
        <v>159.68642861031995</v>
      </c>
      <c r="V258" s="123">
        <f t="shared" si="121"/>
        <v>145.60206793906627</v>
      </c>
      <c r="W258" s="123">
        <f t="shared" ref="W258" si="122">SUM(W259:W260)</f>
        <v>181.4524935721746</v>
      </c>
      <c r="DA258" s="130" t="s">
        <v>2748</v>
      </c>
    </row>
    <row r="259" spans="1:105" ht="12" customHeight="1" x14ac:dyDescent="0.25">
      <c r="A259" s="97" t="s">
        <v>51</v>
      </c>
      <c r="B259" s="99">
        <v>150.16875437631774</v>
      </c>
      <c r="C259" s="99">
        <v>144.11098550898322</v>
      </c>
      <c r="D259" s="99">
        <v>164.11973575999025</v>
      </c>
      <c r="E259" s="99">
        <v>175.61274154728923</v>
      </c>
      <c r="F259" s="99">
        <v>152.82748648900886</v>
      </c>
      <c r="G259" s="99">
        <v>158.83231292137975</v>
      </c>
      <c r="H259" s="99">
        <v>183.14868840999955</v>
      </c>
      <c r="I259" s="99">
        <v>179.87866354604503</v>
      </c>
      <c r="J259" s="99">
        <v>175.4023665651134</v>
      </c>
      <c r="K259" s="99">
        <v>156.88694752420133</v>
      </c>
      <c r="L259" s="99">
        <v>189.17375680788919</v>
      </c>
      <c r="M259" s="99">
        <v>182.05798073356488</v>
      </c>
      <c r="N259" s="99">
        <v>174.16946820548765</v>
      </c>
      <c r="O259" s="99">
        <v>179.56110990302338</v>
      </c>
      <c r="P259" s="99">
        <v>160.76052266261425</v>
      </c>
      <c r="Q259" s="99">
        <v>138.53278566134654</v>
      </c>
      <c r="R259" s="99">
        <v>153.27916922663024</v>
      </c>
      <c r="S259" s="99">
        <v>171.23522513598485</v>
      </c>
      <c r="T259" s="99">
        <v>183.06263812926667</v>
      </c>
      <c r="U259" s="99">
        <v>158.95438237004549</v>
      </c>
      <c r="V259" s="99">
        <v>144.94018559809814</v>
      </c>
      <c r="W259" s="99">
        <v>180.62787801494247</v>
      </c>
      <c r="DA259" s="63" t="s">
        <v>2749</v>
      </c>
    </row>
    <row r="260" spans="1:105" ht="12" customHeight="1" x14ac:dyDescent="0.25">
      <c r="A260" s="97" t="s">
        <v>53</v>
      </c>
      <c r="B260" s="99">
        <v>0.77290109902645832</v>
      </c>
      <c r="C260" s="99">
        <v>0.73262068460769503</v>
      </c>
      <c r="D260" s="99">
        <v>0.82648821645976933</v>
      </c>
      <c r="E260" s="99">
        <v>0.87468646518262183</v>
      </c>
      <c r="F260" s="99">
        <v>0.7550277788394063</v>
      </c>
      <c r="G260" s="99">
        <v>0.77999121447451725</v>
      </c>
      <c r="H260" s="99">
        <v>0.89952724851962762</v>
      </c>
      <c r="I260" s="99">
        <v>0.87351952986353698</v>
      </c>
      <c r="J260" s="99">
        <v>0.84936584874316134</v>
      </c>
      <c r="K260" s="99">
        <v>0.75476031457700876</v>
      </c>
      <c r="L260" s="99">
        <v>0.90145962250851419</v>
      </c>
      <c r="M260" s="99">
        <v>0.86746593143397233</v>
      </c>
      <c r="N260" s="99">
        <v>0.82909556897456138</v>
      </c>
      <c r="O260" s="99">
        <v>0.85322772732229191</v>
      </c>
      <c r="P260" s="99">
        <v>0.7527977508257635</v>
      </c>
      <c r="Q260" s="99">
        <v>0.63861978206980974</v>
      </c>
      <c r="R260" s="99">
        <v>0.69721475401975852</v>
      </c>
      <c r="S260" s="99">
        <v>0.77862586147042667</v>
      </c>
      <c r="T260" s="99">
        <v>0.84063345769994779</v>
      </c>
      <c r="U260" s="99">
        <v>0.73204624027446297</v>
      </c>
      <c r="V260" s="99">
        <v>0.66188234096812248</v>
      </c>
      <c r="W260" s="99">
        <v>0.82461555723212687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1.6152334688245403E-4</v>
      </c>
      <c r="C261" s="123">
        <f t="shared" si="123"/>
        <v>1.5448625100413017E-4</v>
      </c>
      <c r="D261" s="123">
        <f t="shared" si="123"/>
        <v>2.352619490128908E-4</v>
      </c>
      <c r="E261" s="123">
        <f t="shared" si="123"/>
        <v>5.5823763171461882E-4</v>
      </c>
      <c r="F261" s="123">
        <f t="shared" si="123"/>
        <v>1.1322274427711452E-3</v>
      </c>
      <c r="G261" s="123">
        <f t="shared" si="123"/>
        <v>2.0438511001562428E-3</v>
      </c>
      <c r="H261" s="123">
        <f t="shared" si="123"/>
        <v>5.5080517764318397E-3</v>
      </c>
      <c r="I261" s="123">
        <f t="shared" si="123"/>
        <v>5.9259187072292115E-3</v>
      </c>
      <c r="J261" s="123">
        <f t="shared" si="123"/>
        <v>6.6651933430973871E-3</v>
      </c>
      <c r="K261" s="123">
        <f t="shared" si="123"/>
        <v>7.6843864145979815E-3</v>
      </c>
      <c r="L261" s="123">
        <f t="shared" si="123"/>
        <v>2.1370884403894935E-2</v>
      </c>
      <c r="M261" s="123">
        <f t="shared" si="123"/>
        <v>8.7009081516309875E-3</v>
      </c>
      <c r="N261" s="123">
        <f t="shared" si="123"/>
        <v>1.3940206805509361E-2</v>
      </c>
      <c r="O261" s="123">
        <f t="shared" si="123"/>
        <v>9.8185685642165378E-3</v>
      </c>
      <c r="P261" s="123">
        <f t="shared" si="123"/>
        <v>1.4717986998397693E-2</v>
      </c>
      <c r="Q261" s="123">
        <f t="shared" si="123"/>
        <v>1.1099738399556558E-2</v>
      </c>
      <c r="R261" s="123">
        <f t="shared" si="123"/>
        <v>7.9561333366800699E-3</v>
      </c>
      <c r="S261" s="123">
        <f t="shared" si="123"/>
        <v>6.6145860149194012E-3</v>
      </c>
      <c r="T261" s="123">
        <f t="shared" si="123"/>
        <v>8.1928573633297877E-3</v>
      </c>
      <c r="U261" s="123">
        <f t="shared" si="123"/>
        <v>7.3532379565034913E-3</v>
      </c>
      <c r="V261" s="123">
        <f t="shared" si="123"/>
        <v>6.6893936015917782E-3</v>
      </c>
      <c r="W261" s="123">
        <f t="shared" si="123"/>
        <v>1.1442530354227242E-2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1.6152334688245403E-4</v>
      </c>
      <c r="C262" s="99">
        <f>RES_hhdet_fecs!C8</f>
        <v>1.5448625100413017E-4</v>
      </c>
      <c r="D262" s="99">
        <f>RES_hhdet_fecs!D8</f>
        <v>2.352619490128908E-4</v>
      </c>
      <c r="E262" s="99">
        <f>RES_hhdet_fecs!E8</f>
        <v>5.5823763171461882E-4</v>
      </c>
      <c r="F262" s="99">
        <f>RES_hhdet_fecs!F8</f>
        <v>1.1322274427711452E-3</v>
      </c>
      <c r="G262" s="99">
        <f>RES_hhdet_fecs!G8</f>
        <v>2.0438511001562428E-3</v>
      </c>
      <c r="H262" s="99">
        <f>RES_hhdet_fecs!H8</f>
        <v>5.5080517764318397E-3</v>
      </c>
      <c r="I262" s="99">
        <f>RES_hhdet_fecs!I8</f>
        <v>5.9259187072292115E-3</v>
      </c>
      <c r="J262" s="99">
        <f>RES_hhdet_fecs!J8</f>
        <v>6.6651933430973871E-3</v>
      </c>
      <c r="K262" s="99">
        <f>RES_hhdet_fecs!K8</f>
        <v>7.6843864145979815E-3</v>
      </c>
      <c r="L262" s="99">
        <f>RES_hhdet_fecs!L8</f>
        <v>2.1370884403894935E-2</v>
      </c>
      <c r="M262" s="99">
        <f>RES_hhdet_fecs!M8</f>
        <v>8.7009081516309875E-3</v>
      </c>
      <c r="N262" s="99">
        <f>RES_hhdet_fecs!N8</f>
        <v>1.3940206805509361E-2</v>
      </c>
      <c r="O262" s="99">
        <f>RES_hhdet_fecs!O8</f>
        <v>9.8185685642165378E-3</v>
      </c>
      <c r="P262" s="99">
        <f>RES_hhdet_fecs!P8</f>
        <v>1.4717986998397693E-2</v>
      </c>
      <c r="Q262" s="99">
        <f>RES_hhdet_fecs!Q8</f>
        <v>1.1099738399556558E-2</v>
      </c>
      <c r="R262" s="99">
        <f>RES_hhdet_fecs!R8</f>
        <v>7.9561333366800699E-3</v>
      </c>
      <c r="S262" s="99">
        <f>RES_hhdet_fecs!S8</f>
        <v>6.6145860149194012E-3</v>
      </c>
      <c r="T262" s="99">
        <f>RES_hhdet_fecs!T8</f>
        <v>8.1928573633297877E-3</v>
      </c>
      <c r="U262" s="99">
        <f>RES_hhdet_fecs!U8</f>
        <v>7.3532379565034913E-3</v>
      </c>
      <c r="V262" s="99">
        <f>RES_hhdet_fecs!V8</f>
        <v>6.6893936015917782E-3</v>
      </c>
      <c r="W262" s="99">
        <f>RES_hhdet_fecs!W8</f>
        <v>1.1442530354227242E-2</v>
      </c>
      <c r="DA262" s="63" t="s">
        <v>2752</v>
      </c>
    </row>
    <row r="263" spans="1:105" ht="12" customHeight="1" x14ac:dyDescent="0.25">
      <c r="A263" s="121" t="s">
        <v>55</v>
      </c>
      <c r="B263" s="123">
        <v>8.2174392919289723</v>
      </c>
      <c r="C263" s="123">
        <v>7.7766464939902544</v>
      </c>
      <c r="D263" s="123">
        <v>8.3104605162561818</v>
      </c>
      <c r="E263" s="123">
        <v>9.4940691049937893</v>
      </c>
      <c r="F263" s="123">
        <v>9.4205287018678057</v>
      </c>
      <c r="G263" s="123">
        <v>10.035436710322603</v>
      </c>
      <c r="H263" s="123">
        <v>11.74973420003046</v>
      </c>
      <c r="I263" s="123">
        <v>11.476640308181482</v>
      </c>
      <c r="J263" s="123">
        <v>11.90765596460373</v>
      </c>
      <c r="K263" s="123">
        <v>11.074278803883592</v>
      </c>
      <c r="L263" s="123">
        <v>12.293887455024135</v>
      </c>
      <c r="M263" s="123">
        <v>13.461442551010428</v>
      </c>
      <c r="N263" s="123">
        <v>13.221529749305919</v>
      </c>
      <c r="O263" s="123">
        <v>13.255761512469984</v>
      </c>
      <c r="P263" s="123">
        <v>12.55009073929881</v>
      </c>
      <c r="Q263" s="123">
        <v>10.879745622727873</v>
      </c>
      <c r="R263" s="123">
        <v>11.808806793906857</v>
      </c>
      <c r="S263" s="123">
        <v>12.830998778261508</v>
      </c>
      <c r="T263" s="123">
        <v>12.448261196395979</v>
      </c>
      <c r="U263" s="123">
        <v>11.08779604699726</v>
      </c>
      <c r="V263" s="123">
        <v>9.8218006840228576</v>
      </c>
      <c r="W263" s="123">
        <v>15.965765894630323</v>
      </c>
      <c r="DA263" s="130" t="s">
        <v>2753</v>
      </c>
    </row>
    <row r="264" spans="1:105" ht="12" customHeight="1" x14ac:dyDescent="0.25">
      <c r="A264" s="97" t="s">
        <v>143</v>
      </c>
      <c r="B264" s="99">
        <v>8.2497551847409358</v>
      </c>
      <c r="C264" s="99">
        <v>7.6894637286386391</v>
      </c>
      <c r="D264" s="99">
        <v>8.4110565795151331</v>
      </c>
      <c r="E264" s="99">
        <v>9.7065818815067821</v>
      </c>
      <c r="F264" s="99">
        <v>9.2111628961625431</v>
      </c>
      <c r="G264" s="99">
        <v>9.9396715520721166</v>
      </c>
      <c r="H264" s="99">
        <v>11.551028891029533</v>
      </c>
      <c r="I264" s="99">
        <v>11.868765546133901</v>
      </c>
      <c r="J264" s="99">
        <v>11.743337963984629</v>
      </c>
      <c r="K264" s="99">
        <v>10.480922963529487</v>
      </c>
      <c r="L264" s="99">
        <v>12.854120038117154</v>
      </c>
      <c r="M264" s="99">
        <v>14.030874254705124</v>
      </c>
      <c r="N264" s="99">
        <v>13.439335147767384</v>
      </c>
      <c r="O264" s="99">
        <v>14.009620750396239</v>
      </c>
      <c r="P264" s="99">
        <v>12.607685443746771</v>
      </c>
      <c r="Q264" s="99">
        <v>10.673703651798752</v>
      </c>
      <c r="R264" s="99">
        <v>11.697576148983785</v>
      </c>
      <c r="S264" s="99">
        <v>12.937851993611812</v>
      </c>
      <c r="T264" s="99">
        <v>12.575775302040869</v>
      </c>
      <c r="U264" s="99">
        <v>11.218197846326509</v>
      </c>
      <c r="V264" s="99">
        <v>9.782172191119356</v>
      </c>
      <c r="W264" s="99">
        <v>16.111554904658334</v>
      </c>
      <c r="DA264" s="63" t="s">
        <v>2754</v>
      </c>
    </row>
    <row r="265" spans="1:105" ht="12" customHeight="1" x14ac:dyDescent="0.25">
      <c r="A265" s="97" t="s">
        <v>124</v>
      </c>
      <c r="B265" s="99">
        <v>9.045886408944428</v>
      </c>
      <c r="C265" s="99">
        <v>9.1538789346272633</v>
      </c>
      <c r="D265" s="99">
        <v>9.3150126909600335</v>
      </c>
      <c r="E265" s="99">
        <v>10.069473203070373</v>
      </c>
      <c r="F265" s="99">
        <v>10.401070842648743</v>
      </c>
      <c r="G265" s="99">
        <v>11.930869944894054</v>
      </c>
      <c r="H265" s="99">
        <v>12.608275207303761</v>
      </c>
      <c r="I265" s="99">
        <v>11.391726307501724</v>
      </c>
      <c r="J265" s="99">
        <v>11.815384166594658</v>
      </c>
      <c r="K265" s="99">
        <v>12.432407232259314</v>
      </c>
      <c r="L265" s="99">
        <v>13.00002417427854</v>
      </c>
      <c r="M265" s="99">
        <v>13.75125377838979</v>
      </c>
      <c r="N265" s="99">
        <v>14.007094660298733</v>
      </c>
      <c r="O265" s="99">
        <v>12.848709529350696</v>
      </c>
      <c r="P265" s="99">
        <v>12.728593323000716</v>
      </c>
      <c r="Q265" s="99">
        <v>11.81765417356698</v>
      </c>
      <c r="R265" s="99">
        <v>12.655423900602321</v>
      </c>
      <c r="S265" s="99">
        <v>12.519454864529333</v>
      </c>
      <c r="T265" s="99">
        <v>10.834586478876904</v>
      </c>
      <c r="U265" s="99">
        <v>9.0010775442864439</v>
      </c>
      <c r="V265" s="99">
        <v>8.1378542434009038</v>
      </c>
      <c r="W265" s="99">
        <v>14.442630135050527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7.727900109264989</v>
      </c>
      <c r="C269" s="102">
        <v>9.0496672928348172</v>
      </c>
      <c r="D269" s="102">
        <v>6.7831152433171003</v>
      </c>
      <c r="E269" s="102">
        <v>7.4472612274832803</v>
      </c>
      <c r="F269" s="102">
        <v>10.497035368325403</v>
      </c>
      <c r="G269" s="102">
        <v>10.386224030057036</v>
      </c>
      <c r="H269" s="102">
        <v>12.365374144658938</v>
      </c>
      <c r="I269" s="102">
        <v>10.222298479540337</v>
      </c>
      <c r="J269" s="102">
        <v>12.427631745921868</v>
      </c>
      <c r="K269" s="102">
        <v>13.15398129164706</v>
      </c>
      <c r="L269" s="102">
        <v>10.415056267304658</v>
      </c>
      <c r="M269" s="102">
        <v>11.878312902676639</v>
      </c>
      <c r="N269" s="102">
        <v>12.586487540778167</v>
      </c>
      <c r="O269" s="102">
        <v>11.007746852346504</v>
      </c>
      <c r="P269" s="102">
        <v>12.324122355514877</v>
      </c>
      <c r="Q269" s="102">
        <v>11.946575644405105</v>
      </c>
      <c r="R269" s="102">
        <v>12.392130741522177</v>
      </c>
      <c r="S269" s="102">
        <v>12.232519586890458</v>
      </c>
      <c r="T269" s="102">
        <v>11.771960629912469</v>
      </c>
      <c r="U269" s="102">
        <v>10.346812488165478</v>
      </c>
      <c r="V269" s="102">
        <v>10.092261376467608</v>
      </c>
      <c r="W269" s="102">
        <v>15.239257006812718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12.987983575816491</v>
      </c>
      <c r="C273" s="123">
        <v>12.773236437231233</v>
      </c>
      <c r="D273" s="123">
        <v>12.33420261733923</v>
      </c>
      <c r="E273" s="123">
        <v>12.640175686892121</v>
      </c>
      <c r="F273" s="123">
        <v>12.398649255765685</v>
      </c>
      <c r="G273" s="123">
        <v>12.297953889274714</v>
      </c>
      <c r="H273" s="123">
        <v>13.351259927848741</v>
      </c>
      <c r="I273" s="123">
        <v>12.633092730908556</v>
      </c>
      <c r="J273" s="123">
        <v>13.257214662663539</v>
      </c>
      <c r="K273" s="123">
        <v>12.564014829066009</v>
      </c>
      <c r="L273" s="123">
        <v>11.298504873963537</v>
      </c>
      <c r="M273" s="123">
        <v>12.589527889425158</v>
      </c>
      <c r="N273" s="123">
        <v>12.588652328708552</v>
      </c>
      <c r="O273" s="123">
        <v>10.96909325320361</v>
      </c>
      <c r="P273" s="123">
        <v>10.255852330879945</v>
      </c>
      <c r="Q273" s="123">
        <v>8.1502505509797576</v>
      </c>
      <c r="R273" s="123">
        <v>8.4227484992679731</v>
      </c>
      <c r="S273" s="123">
        <v>8.2500941089051949</v>
      </c>
      <c r="T273" s="123">
        <v>9.4033562345615813</v>
      </c>
      <c r="U273" s="123">
        <v>9.4488347648011626</v>
      </c>
      <c r="V273" s="123">
        <v>8.5409966147359651</v>
      </c>
      <c r="W273" s="123">
        <v>8.919525290887675</v>
      </c>
      <c r="DA273" s="130" t="s">
        <v>2763</v>
      </c>
    </row>
    <row r="274" spans="1:105" ht="12" customHeight="1" x14ac:dyDescent="0.25">
      <c r="A274" s="97" t="s">
        <v>51</v>
      </c>
      <c r="B274" s="99">
        <v>13.190658239001744</v>
      </c>
      <c r="C274" s="99">
        <v>11.949659867019108</v>
      </c>
      <c r="D274" s="99">
        <v>12.845416604668959</v>
      </c>
      <c r="E274" s="99">
        <v>13.867542042842761</v>
      </c>
      <c r="F274" s="99">
        <v>12.25895547827702</v>
      </c>
      <c r="G274" s="99">
        <v>12.726243697983749</v>
      </c>
      <c r="H274" s="99">
        <v>14.83764325318262</v>
      </c>
      <c r="I274" s="99">
        <v>14.556099760109921</v>
      </c>
      <c r="J274" s="99">
        <v>14.733145592036312</v>
      </c>
      <c r="K274" s="99">
        <v>12.382159753647567</v>
      </c>
      <c r="L274" s="99">
        <v>13.636600883792582</v>
      </c>
      <c r="M274" s="99">
        <v>14.0481805511959</v>
      </c>
      <c r="N274" s="99">
        <v>13.160783160976056</v>
      </c>
      <c r="O274" s="99">
        <v>12.599341664812002</v>
      </c>
      <c r="P274" s="99">
        <v>11.016895090402722</v>
      </c>
      <c r="Q274" s="99">
        <v>8.9753735995358817</v>
      </c>
      <c r="R274" s="99">
        <v>9.6583091348598114</v>
      </c>
      <c r="S274" s="99">
        <v>10.740980310877388</v>
      </c>
      <c r="T274" s="99">
        <v>11.145631215026491</v>
      </c>
      <c r="U274" s="99">
        <v>9.6819868860859302</v>
      </c>
      <c r="V274" s="99">
        <v>8.0328440046867993</v>
      </c>
      <c r="W274" s="99">
        <v>10.621493053563748</v>
      </c>
      <c r="DA274" s="63" t="s">
        <v>2764</v>
      </c>
    </row>
    <row r="275" spans="1:105" ht="12" customHeight="1" x14ac:dyDescent="0.25">
      <c r="A275" s="97" t="s">
        <v>50</v>
      </c>
      <c r="B275" s="99">
        <v>13.16384977317761</v>
      </c>
      <c r="C275" s="99">
        <v>12.969150446715441</v>
      </c>
      <c r="D275" s="99">
        <v>12.917153772534908</v>
      </c>
      <c r="E275" s="99">
        <v>13.203339964841208</v>
      </c>
      <c r="F275" s="99">
        <v>12.710324740165193</v>
      </c>
      <c r="G275" s="99">
        <v>13.843799692870459</v>
      </c>
      <c r="H275" s="99">
        <v>14.925260850819296</v>
      </c>
      <c r="I275" s="99">
        <v>12.598546428739855</v>
      </c>
      <c r="J275" s="99">
        <v>13.449552565660374</v>
      </c>
      <c r="K275" s="99">
        <v>13.337983870895496</v>
      </c>
      <c r="L275" s="99">
        <v>13.129522803631122</v>
      </c>
      <c r="M275" s="99">
        <v>14.18221443399363</v>
      </c>
      <c r="N275" s="99">
        <v>14.204520443539909</v>
      </c>
      <c r="O275" s="99">
        <v>11.75695195421369</v>
      </c>
      <c r="P275" s="99">
        <v>10.797093016018033</v>
      </c>
      <c r="Q275" s="99">
        <v>8.7071975504647643</v>
      </c>
      <c r="R275" s="99">
        <v>9.239299136658655</v>
      </c>
      <c r="S275" s="99">
        <v>9.9161871725094208</v>
      </c>
      <c r="T275" s="99">
        <v>9.4210866284269201</v>
      </c>
      <c r="U275" s="99">
        <v>10.757804742924566</v>
      </c>
      <c r="V275" s="99">
        <v>10.017525185095467</v>
      </c>
      <c r="W275" s="99">
        <v>9.1643684110677395</v>
      </c>
      <c r="DA275" s="63" t="s">
        <v>2765</v>
      </c>
    </row>
    <row r="276" spans="1:105" ht="12" customHeight="1" x14ac:dyDescent="0.25">
      <c r="A276" s="109" t="s">
        <v>120</v>
      </c>
      <c r="B276" s="110">
        <v>9.6596756078698292</v>
      </c>
      <c r="C276" s="110">
        <v>11.555679809054459</v>
      </c>
      <c r="D276" s="110">
        <v>5.7782736914181019</v>
      </c>
      <c r="E276" s="110">
        <v>8.1867148667955352</v>
      </c>
      <c r="F276" s="110">
        <v>11.398088964708576</v>
      </c>
      <c r="G276" s="110">
        <v>8.5706180959604996</v>
      </c>
      <c r="H276" s="110">
        <v>10.858746491248615</v>
      </c>
      <c r="I276" s="110">
        <v>12.220227123732492</v>
      </c>
      <c r="J276" s="110">
        <v>12.819990635066796</v>
      </c>
      <c r="K276" s="110">
        <v>12.025185099634044</v>
      </c>
      <c r="L276" s="110">
        <v>8.8607760831602942</v>
      </c>
      <c r="M276" s="110">
        <v>10.260997871707909</v>
      </c>
      <c r="N276" s="110">
        <v>10.432737668885252</v>
      </c>
      <c r="O276" s="110">
        <v>9.3544871817456929</v>
      </c>
      <c r="P276" s="110">
        <v>9.1702015046287997</v>
      </c>
      <c r="Q276" s="110">
        <v>6.7954806438717847</v>
      </c>
      <c r="R276" s="110">
        <v>6.307571768168958</v>
      </c>
      <c r="S276" s="110">
        <v>3.9893366587752483</v>
      </c>
      <c r="T276" s="110">
        <v>8.2605363050587659</v>
      </c>
      <c r="U276" s="110">
        <v>7.2609495529690138</v>
      </c>
      <c r="V276" s="110">
        <v>6.5459670401566878</v>
      </c>
      <c r="W276" s="110">
        <v>7.5139778722063983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96.772549008304139</v>
      </c>
      <c r="C278" s="118">
        <f t="shared" si="124"/>
        <v>93.558482481513792</v>
      </c>
      <c r="D278" s="118">
        <f t="shared" si="124"/>
        <v>106.07545711217466</v>
      </c>
      <c r="E278" s="118">
        <f t="shared" si="124"/>
        <v>114.61491521444894</v>
      </c>
      <c r="F278" s="118">
        <f t="shared" si="124"/>
        <v>102.19886714115499</v>
      </c>
      <c r="G278" s="118">
        <f t="shared" si="124"/>
        <v>106.99857371514933</v>
      </c>
      <c r="H278" s="118">
        <f t="shared" si="124"/>
        <v>124.50515775376689</v>
      </c>
      <c r="I278" s="118">
        <f t="shared" si="124"/>
        <v>123.23221120093814</v>
      </c>
      <c r="J278" s="118">
        <f t="shared" si="124"/>
        <v>122.22109508155046</v>
      </c>
      <c r="K278" s="118">
        <f t="shared" si="124"/>
        <v>110.73331779339938</v>
      </c>
      <c r="L278" s="118">
        <f t="shared" si="124"/>
        <v>131.36722947622087</v>
      </c>
      <c r="M278" s="118">
        <f t="shared" si="124"/>
        <v>129.60411587942181</v>
      </c>
      <c r="N278" s="118">
        <f t="shared" si="124"/>
        <v>125.55710467637708</v>
      </c>
      <c r="O278" s="118">
        <f t="shared" si="124"/>
        <v>128.72689912198331</v>
      </c>
      <c r="P278" s="118">
        <f t="shared" si="124"/>
        <v>116.16385153047027</v>
      </c>
      <c r="Q278" s="118">
        <f t="shared" si="124"/>
        <v>99.791226262438087</v>
      </c>
      <c r="R278" s="118">
        <f t="shared" ref="R278:V278" si="125">R279+R282+R284+R294</f>
        <v>110.22635887062518</v>
      </c>
      <c r="S278" s="118">
        <f t="shared" si="125"/>
        <v>123.59123117532896</v>
      </c>
      <c r="T278" s="118">
        <f t="shared" si="125"/>
        <v>133.4143830042178</v>
      </c>
      <c r="U278" s="118">
        <f t="shared" si="125"/>
        <v>117.52591450879959</v>
      </c>
      <c r="V278" s="118">
        <f t="shared" si="125"/>
        <v>107.60500886611545</v>
      </c>
      <c r="W278" s="118">
        <f t="shared" ref="W278" si="126">W279+W282+W284+W294</f>
        <v>137.3306519699521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84.541788890364359</v>
      </c>
      <c r="C279" s="123">
        <f t="shared" si="127"/>
        <v>81.644230517518821</v>
      </c>
      <c r="D279" s="123">
        <f t="shared" si="127"/>
        <v>94.045248511152508</v>
      </c>
      <c r="E279" s="123">
        <f t="shared" si="127"/>
        <v>101.55158679482356</v>
      </c>
      <c r="F279" s="123">
        <f t="shared" si="127"/>
        <v>89.061858016781045</v>
      </c>
      <c r="G279" s="123">
        <f t="shared" si="127"/>
        <v>93.475760268141642</v>
      </c>
      <c r="H279" s="123">
        <f t="shared" si="127"/>
        <v>108.93311945607489</v>
      </c>
      <c r="I279" s="123">
        <f t="shared" si="127"/>
        <v>107.89049954706593</v>
      </c>
      <c r="J279" s="123">
        <f t="shared" si="127"/>
        <v>106.02003456489332</v>
      </c>
      <c r="K279" s="123">
        <f t="shared" si="127"/>
        <v>95.5103654883318</v>
      </c>
      <c r="L279" s="123">
        <f t="shared" si="127"/>
        <v>116.34987250405504</v>
      </c>
      <c r="M279" s="123">
        <f t="shared" si="127"/>
        <v>113.03165245820728</v>
      </c>
      <c r="N279" s="123">
        <f t="shared" si="127"/>
        <v>109.03343677123301</v>
      </c>
      <c r="O279" s="123">
        <f t="shared" si="127"/>
        <v>113.14973036741898</v>
      </c>
      <c r="P279" s="123">
        <f t="shared" si="127"/>
        <v>101.43950720963254</v>
      </c>
      <c r="Q279" s="123">
        <f t="shared" si="127"/>
        <v>87.539256186050537</v>
      </c>
      <c r="R279" s="123">
        <f t="shared" ref="R279:V279" si="128">SUM(R280:R281)</f>
        <v>97.213235814533931</v>
      </c>
      <c r="S279" s="123">
        <f t="shared" si="128"/>
        <v>110.00702445572148</v>
      </c>
      <c r="T279" s="123">
        <f t="shared" si="128"/>
        <v>118.98780246249815</v>
      </c>
      <c r="U279" s="123">
        <f t="shared" si="128"/>
        <v>103.86050556064873</v>
      </c>
      <c r="V279" s="123">
        <f t="shared" si="128"/>
        <v>95.217574860389178</v>
      </c>
      <c r="W279" s="123">
        <f t="shared" ref="W279" si="129">SUM(W280:W281)</f>
        <v>120.04805790420033</v>
      </c>
      <c r="DA279" s="130" t="s">
        <v>2916</v>
      </c>
    </row>
    <row r="280" spans="1:105" ht="12" customHeight="1" x14ac:dyDescent="0.25">
      <c r="A280" s="97" t="s">
        <v>51</v>
      </c>
      <c r="B280" s="99">
        <v>83.768887791337903</v>
      </c>
      <c r="C280" s="99">
        <v>80.911609832911125</v>
      </c>
      <c r="D280" s="99">
        <v>93.218760294692743</v>
      </c>
      <c r="E280" s="99">
        <v>100.67690032964094</v>
      </c>
      <c r="F280" s="99">
        <v>88.306830237941639</v>
      </c>
      <c r="G280" s="99">
        <v>92.695769053667121</v>
      </c>
      <c r="H280" s="99">
        <v>108.03359220755526</v>
      </c>
      <c r="I280" s="99">
        <v>107.01698001720239</v>
      </c>
      <c r="J280" s="99">
        <v>105.17066871615016</v>
      </c>
      <c r="K280" s="99">
        <v>94.755605173754788</v>
      </c>
      <c r="L280" s="99">
        <v>115.44841288154653</v>
      </c>
      <c r="M280" s="99">
        <v>112.16418652677331</v>
      </c>
      <c r="N280" s="99">
        <v>108.20434120225845</v>
      </c>
      <c r="O280" s="99">
        <v>112.29650264009669</v>
      </c>
      <c r="P280" s="99">
        <v>100.68670945880677</v>
      </c>
      <c r="Q280" s="99">
        <v>86.900636403980727</v>
      </c>
      <c r="R280" s="99">
        <v>96.516021060514177</v>
      </c>
      <c r="S280" s="99">
        <v>109.22839859425105</v>
      </c>
      <c r="T280" s="99">
        <v>118.1471690047982</v>
      </c>
      <c r="U280" s="99">
        <v>103.12845932037428</v>
      </c>
      <c r="V280" s="99">
        <v>94.555692519421058</v>
      </c>
      <c r="W280" s="99">
        <v>119.22344234696821</v>
      </c>
      <c r="DA280" s="63" t="s">
        <v>2917</v>
      </c>
    </row>
    <row r="281" spans="1:105" ht="12" customHeight="1" x14ac:dyDescent="0.25">
      <c r="A281" s="97" t="s">
        <v>53</v>
      </c>
      <c r="B281" s="99">
        <v>0.77290109902645832</v>
      </c>
      <c r="C281" s="99">
        <v>0.73262068460769503</v>
      </c>
      <c r="D281" s="99">
        <v>0.82648821645976933</v>
      </c>
      <c r="E281" s="99">
        <v>0.87468646518262183</v>
      </c>
      <c r="F281" s="99">
        <v>0.7550277788394063</v>
      </c>
      <c r="G281" s="99">
        <v>0.77999121447451725</v>
      </c>
      <c r="H281" s="99">
        <v>0.89952724851962762</v>
      </c>
      <c r="I281" s="99">
        <v>0.87351952986353698</v>
      </c>
      <c r="J281" s="99">
        <v>0.84936584874316134</v>
      </c>
      <c r="K281" s="99">
        <v>0.75476031457700876</v>
      </c>
      <c r="L281" s="99">
        <v>0.90145962250851419</v>
      </c>
      <c r="M281" s="99">
        <v>0.86746593143397233</v>
      </c>
      <c r="N281" s="99">
        <v>0.82909556897456138</v>
      </c>
      <c r="O281" s="99">
        <v>0.85322772732229191</v>
      </c>
      <c r="P281" s="99">
        <v>0.7527977508257635</v>
      </c>
      <c r="Q281" s="99">
        <v>0.63861978206980974</v>
      </c>
      <c r="R281" s="99">
        <v>0.69721475401975852</v>
      </c>
      <c r="S281" s="99">
        <v>0.77862586147042667</v>
      </c>
      <c r="T281" s="99">
        <v>0.84063345769994779</v>
      </c>
      <c r="U281" s="99">
        <v>0.73204624027446297</v>
      </c>
      <c r="V281" s="99">
        <v>0.66188234096812248</v>
      </c>
      <c r="W281" s="99">
        <v>0.82461555723212687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3.1961310469631759E-4</v>
      </c>
      <c r="C282" s="123">
        <f t="shared" si="130"/>
        <v>3.0568850428945793E-4</v>
      </c>
      <c r="D282" s="123">
        <f t="shared" si="130"/>
        <v>5.0041107935084521E-4</v>
      </c>
      <c r="E282" s="123">
        <f t="shared" si="130"/>
        <v>1.5202986645629342E-3</v>
      </c>
      <c r="F282" s="123">
        <f t="shared" si="130"/>
        <v>3.2174280180060533E-3</v>
      </c>
      <c r="G282" s="123">
        <f t="shared" si="130"/>
        <v>6.043196394810991E-3</v>
      </c>
      <c r="H282" s="123">
        <f t="shared" si="130"/>
        <v>1.6807601482757582E-2</v>
      </c>
      <c r="I282" s="123">
        <f t="shared" si="130"/>
        <v>1.8564229005541538E-2</v>
      </c>
      <c r="J282" s="123">
        <f t="shared" si="130"/>
        <v>2.1250346131081583E-2</v>
      </c>
      <c r="K282" s="123">
        <f t="shared" si="130"/>
        <v>2.4884239099927569E-2</v>
      </c>
      <c r="L282" s="123">
        <f t="shared" si="130"/>
        <v>7.0602281674883319E-2</v>
      </c>
      <c r="M282" s="123">
        <f t="shared" si="130"/>
        <v>2.9306351815866907E-2</v>
      </c>
      <c r="N282" s="123">
        <f t="shared" si="130"/>
        <v>4.8345670042487049E-2</v>
      </c>
      <c r="O282" s="123">
        <f t="shared" si="130"/>
        <v>3.5116924191601451E-2</v>
      </c>
      <c r="P282" s="123">
        <f t="shared" si="130"/>
        <v>5.4398441162797392E-2</v>
      </c>
      <c r="Q282" s="123">
        <f t="shared" si="130"/>
        <v>4.2289127583748247E-2</v>
      </c>
      <c r="R282" s="123">
        <f t="shared" si="130"/>
        <v>3.1166713332321048E-2</v>
      </c>
      <c r="S282" s="123">
        <f t="shared" si="130"/>
        <v>2.6757506182186867E-2</v>
      </c>
      <c r="T282" s="123">
        <f t="shared" si="130"/>
        <v>3.4492746106009206E-2</v>
      </c>
      <c r="U282" s="123">
        <f t="shared" si="130"/>
        <v>3.2179278690787884E-2</v>
      </c>
      <c r="V282" s="123">
        <f t="shared" si="130"/>
        <v>3.0225220324723658E-2</v>
      </c>
      <c r="W282" s="123">
        <f t="shared" si="130"/>
        <v>5.2944763432998511E-2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3.1961310469631759E-4</v>
      </c>
      <c r="C283" s="99">
        <f>RES_hhdet_tess!C8</f>
        <v>3.0568850428945793E-4</v>
      </c>
      <c r="D283" s="99">
        <f>RES_hhdet_tess!D8</f>
        <v>5.0041107935084521E-4</v>
      </c>
      <c r="E283" s="99">
        <f>RES_hhdet_tess!E8</f>
        <v>1.5202986645629342E-3</v>
      </c>
      <c r="F283" s="99">
        <f>RES_hhdet_tess!F8</f>
        <v>3.2174280180060533E-3</v>
      </c>
      <c r="G283" s="99">
        <f>RES_hhdet_tess!G8</f>
        <v>6.043196394810991E-3</v>
      </c>
      <c r="H283" s="99">
        <f>RES_hhdet_tess!H8</f>
        <v>1.6807601482757582E-2</v>
      </c>
      <c r="I283" s="99">
        <f>RES_hhdet_tess!I8</f>
        <v>1.8564229005541538E-2</v>
      </c>
      <c r="J283" s="99">
        <f>RES_hhdet_tess!J8</f>
        <v>2.1250346131081583E-2</v>
      </c>
      <c r="K283" s="99">
        <f>RES_hhdet_tess!K8</f>
        <v>2.4884239099927569E-2</v>
      </c>
      <c r="L283" s="99">
        <f>RES_hhdet_tess!L8</f>
        <v>7.0602281674883319E-2</v>
      </c>
      <c r="M283" s="99">
        <f>RES_hhdet_tess!M8</f>
        <v>2.9306351815866907E-2</v>
      </c>
      <c r="N283" s="99">
        <f>RES_hhdet_tess!N8</f>
        <v>4.8345670042487049E-2</v>
      </c>
      <c r="O283" s="99">
        <f>RES_hhdet_tess!O8</f>
        <v>3.5116924191601451E-2</v>
      </c>
      <c r="P283" s="99">
        <f>RES_hhdet_tess!P8</f>
        <v>5.4398441162797392E-2</v>
      </c>
      <c r="Q283" s="99">
        <f>RES_hhdet_tess!Q8</f>
        <v>4.2289127583748247E-2</v>
      </c>
      <c r="R283" s="99">
        <f>RES_hhdet_tess!R8</f>
        <v>3.1166713332321048E-2</v>
      </c>
      <c r="S283" s="99">
        <f>RES_hhdet_tess!S8</f>
        <v>2.6757506182186867E-2</v>
      </c>
      <c r="T283" s="99">
        <f>RES_hhdet_tess!T8</f>
        <v>3.4492746106009206E-2</v>
      </c>
      <c r="U283" s="99">
        <f>RES_hhdet_tess!U8</f>
        <v>3.2179278690787884E-2</v>
      </c>
      <c r="V283" s="99">
        <f>RES_hhdet_tess!V8</f>
        <v>3.0225220324723658E-2</v>
      </c>
      <c r="W283" s="99">
        <f>RES_hhdet_tess!W8</f>
        <v>5.2944763432998511E-2</v>
      </c>
      <c r="DA283" s="63" t="s">
        <v>2920</v>
      </c>
    </row>
    <row r="284" spans="1:105" ht="12" customHeight="1" x14ac:dyDescent="0.25">
      <c r="A284" s="121" t="s">
        <v>55</v>
      </c>
      <c r="B284" s="123">
        <v>4.7361767485168285</v>
      </c>
      <c r="C284" s="123">
        <v>4.5120454640991801</v>
      </c>
      <c r="D284" s="123">
        <v>4.8752933938643439</v>
      </c>
      <c r="E284" s="123">
        <v>5.6156659542340632</v>
      </c>
      <c r="F284" s="123">
        <v>5.6120667370964599</v>
      </c>
      <c r="G284" s="123">
        <v>6.0245286502501134</v>
      </c>
      <c r="H284" s="123">
        <v>7.1153335804950189</v>
      </c>
      <c r="I284" s="123">
        <v>7.0031687539697929</v>
      </c>
      <c r="J284" s="123">
        <v>7.3209162669095464</v>
      </c>
      <c r="K284" s="123">
        <v>6.8601428475879853</v>
      </c>
      <c r="L284" s="123">
        <v>7.6961240639109416</v>
      </c>
      <c r="M284" s="123">
        <v>8.4961478687554628</v>
      </c>
      <c r="N284" s="123">
        <v>8.421900083150085</v>
      </c>
      <c r="O284" s="123">
        <v>8.5135371815953196</v>
      </c>
      <c r="P284" s="123">
        <v>8.0988210687415485</v>
      </c>
      <c r="Q284" s="123">
        <v>7.0587388023379898</v>
      </c>
      <c r="R284" s="123">
        <v>7.700177666645442</v>
      </c>
      <c r="S284" s="123">
        <v>8.4892783185210963</v>
      </c>
      <c r="T284" s="123">
        <v>8.3688010473516439</v>
      </c>
      <c r="U284" s="123">
        <v>7.5884531270849624</v>
      </c>
      <c r="V284" s="123">
        <v>6.8759455104334402</v>
      </c>
      <c r="W284" s="123">
        <v>11.364849362174132</v>
      </c>
      <c r="DA284" s="130" t="s">
        <v>2921</v>
      </c>
    </row>
    <row r="285" spans="1:105" ht="12" customHeight="1" x14ac:dyDescent="0.25">
      <c r="A285" s="97" t="s">
        <v>143</v>
      </c>
      <c r="B285" s="99">
        <v>4.7515551012722126</v>
      </c>
      <c r="C285" s="99">
        <v>4.4582666151652495</v>
      </c>
      <c r="D285" s="99">
        <v>4.9323187809584148</v>
      </c>
      <c r="E285" s="99">
        <v>5.7344197394448235</v>
      </c>
      <c r="F285" s="99">
        <v>5.4641339216828255</v>
      </c>
      <c r="G285" s="99">
        <v>5.9403505105303864</v>
      </c>
      <c r="H285" s="99">
        <v>6.9668125542949486</v>
      </c>
      <c r="I285" s="99">
        <v>7.2314306029875182</v>
      </c>
      <c r="J285" s="99">
        <v>7.219800327979554</v>
      </c>
      <c r="K285" s="99">
        <v>6.5069351368297657</v>
      </c>
      <c r="L285" s="99">
        <v>8.0688753687706889</v>
      </c>
      <c r="M285" s="99">
        <v>8.8832114404663365</v>
      </c>
      <c r="N285" s="99">
        <v>8.5946382285098153</v>
      </c>
      <c r="O285" s="99">
        <v>9.0276702596392813</v>
      </c>
      <c r="P285" s="99">
        <v>8.1589785071254557</v>
      </c>
      <c r="Q285" s="99">
        <v>6.9421244001936033</v>
      </c>
      <c r="R285" s="99">
        <v>7.6448484315439815</v>
      </c>
      <c r="S285" s="99">
        <v>8.5743324531362379</v>
      </c>
      <c r="T285" s="99">
        <v>8.4293441033123404</v>
      </c>
      <c r="U285" s="99">
        <v>7.6189661561557074</v>
      </c>
      <c r="V285" s="99">
        <v>6.7891282501882664</v>
      </c>
      <c r="W285" s="99">
        <v>11.350048244001364</v>
      </c>
      <c r="DA285" s="63" t="s">
        <v>2922</v>
      </c>
    </row>
    <row r="286" spans="1:105" ht="12" customHeight="1" x14ac:dyDescent="0.25">
      <c r="A286" s="97" t="s">
        <v>124</v>
      </c>
      <c r="B286" s="99">
        <v>4.7199432701403454</v>
      </c>
      <c r="C286" s="99">
        <v>4.8019546066307024</v>
      </c>
      <c r="D286" s="99">
        <v>4.9332309054260772</v>
      </c>
      <c r="E286" s="99">
        <v>5.381261264169007</v>
      </c>
      <c r="F286" s="99">
        <v>5.5977532691384075</v>
      </c>
      <c r="G286" s="99">
        <v>6.4878624176790032</v>
      </c>
      <c r="H286" s="99">
        <v>6.9307117894811707</v>
      </c>
      <c r="I286" s="99">
        <v>6.2969851428269363</v>
      </c>
      <c r="J286" s="99">
        <v>6.5498328589773038</v>
      </c>
      <c r="K286" s="99">
        <v>6.9652907038673959</v>
      </c>
      <c r="L286" s="99">
        <v>7.4273911018861769</v>
      </c>
      <c r="M286" s="99">
        <v>8.0513569971180026</v>
      </c>
      <c r="N286" s="99">
        <v>8.2700943935753433</v>
      </c>
      <c r="O286" s="99">
        <v>7.6531026626675605</v>
      </c>
      <c r="P286" s="99">
        <v>7.6531540048107605</v>
      </c>
      <c r="Q286" s="99">
        <v>7.2107476656857266</v>
      </c>
      <c r="R286" s="99">
        <v>7.7975664586176849</v>
      </c>
      <c r="S286" s="99">
        <v>8.1592511952897784</v>
      </c>
      <c r="T286" s="99">
        <v>7.9748347338272181</v>
      </c>
      <c r="U286" s="99">
        <v>7.4787193867837356</v>
      </c>
      <c r="V286" s="99">
        <v>6.9452240375490142</v>
      </c>
      <c r="W286" s="99">
        <v>12.536532379898341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4.5174446568291859</v>
      </c>
      <c r="C290" s="102">
        <v>5.3170394440895041</v>
      </c>
      <c r="D290" s="102">
        <v>4.0264445540008627</v>
      </c>
      <c r="E290" s="102">
        <v>4.4842821346648778</v>
      </c>
      <c r="F290" s="102">
        <v>6.3815157503742475</v>
      </c>
      <c r="G290" s="102">
        <v>6.3442699569138776</v>
      </c>
      <c r="H290" s="102">
        <v>7.5820539477968989</v>
      </c>
      <c r="I290" s="102">
        <v>6.277850294270567</v>
      </c>
      <c r="J290" s="102">
        <v>7.6455576604023845</v>
      </c>
      <c r="K290" s="102">
        <v>8.1033102116284219</v>
      </c>
      <c r="L290" s="102">
        <v>6.4527729819107407</v>
      </c>
      <c r="M290" s="102">
        <v>7.4268984428520595</v>
      </c>
      <c r="N290" s="102">
        <v>7.9265655101845507</v>
      </c>
      <c r="O290" s="102">
        <v>6.9864820022277661</v>
      </c>
      <c r="P290" s="102">
        <v>7.86987329314654</v>
      </c>
      <c r="Q290" s="102">
        <v>7.6663038896941016</v>
      </c>
      <c r="R290" s="102">
        <v>7.9934663319447399</v>
      </c>
      <c r="S290" s="102">
        <v>8.0137667454034123</v>
      </c>
      <c r="T290" s="102">
        <v>8.0438365477480378</v>
      </c>
      <c r="U290" s="102">
        <v>7.4109359254755818</v>
      </c>
      <c r="V290" s="102">
        <v>7.42033610969749</v>
      </c>
      <c r="W290" s="102">
        <v>11.426149739361357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7.4942637563182588</v>
      </c>
      <c r="C294" s="123">
        <v>7.4019008113915126</v>
      </c>
      <c r="D294" s="123">
        <v>7.1544147960784521</v>
      </c>
      <c r="E294" s="123">
        <v>7.4461421667267542</v>
      </c>
      <c r="F294" s="123">
        <v>7.5217249592594824</v>
      </c>
      <c r="G294" s="123">
        <v>7.4922416003627648</v>
      </c>
      <c r="H294" s="123">
        <v>8.4398971157142348</v>
      </c>
      <c r="I294" s="123">
        <v>8.3199786708968677</v>
      </c>
      <c r="J294" s="123">
        <v>8.8588939036165044</v>
      </c>
      <c r="K294" s="123">
        <v>8.3379252183796666</v>
      </c>
      <c r="L294" s="123">
        <v>7.2506306265800164</v>
      </c>
      <c r="M294" s="123">
        <v>8.0470092006432168</v>
      </c>
      <c r="N294" s="123">
        <v>8.0534221519514979</v>
      </c>
      <c r="O294" s="123">
        <v>7.0285146487773931</v>
      </c>
      <c r="P294" s="123">
        <v>6.5711248109333855</v>
      </c>
      <c r="Q294" s="123">
        <v>5.1509421464658214</v>
      </c>
      <c r="R294" s="123">
        <v>5.2817786761134728</v>
      </c>
      <c r="S294" s="123">
        <v>5.0681708949041857</v>
      </c>
      <c r="T294" s="123">
        <v>6.0232867482619854</v>
      </c>
      <c r="U294" s="123">
        <v>6.0447765423750992</v>
      </c>
      <c r="V294" s="123">
        <v>5.4812632749681089</v>
      </c>
      <c r="W294" s="123">
        <v>5.8647999401446107</v>
      </c>
      <c r="DA294" s="130" t="s">
        <v>2931</v>
      </c>
    </row>
    <row r="295" spans="1:105" ht="12" customHeight="1" x14ac:dyDescent="0.25">
      <c r="A295" s="97" t="s">
        <v>51</v>
      </c>
      <c r="B295" s="99">
        <v>7.5750563232502746</v>
      </c>
      <c r="C295" s="99">
        <v>6.8774103946671614</v>
      </c>
      <c r="D295" s="99">
        <v>7.4130691107730762</v>
      </c>
      <c r="E295" s="99">
        <v>8.0190295840529195</v>
      </c>
      <c r="F295" s="99">
        <v>7.1006855209651185</v>
      </c>
      <c r="G295" s="99">
        <v>7.3842312045146352</v>
      </c>
      <c r="H295" s="99">
        <v>8.6242296068348026</v>
      </c>
      <c r="I295" s="99">
        <v>8.4680368508214077</v>
      </c>
      <c r="J295" s="99">
        <v>8.5758818291148664</v>
      </c>
      <c r="K295" s="99">
        <v>7.2125792974185865</v>
      </c>
      <c r="L295" s="99">
        <v>7.9498290715236193</v>
      </c>
      <c r="M295" s="99">
        <v>8.194251145303852</v>
      </c>
      <c r="N295" s="99">
        <v>7.6796137023970159</v>
      </c>
      <c r="O295" s="99">
        <v>7.3542343094699243</v>
      </c>
      <c r="P295" s="99">
        <v>6.4315925662952154</v>
      </c>
      <c r="Q295" s="99">
        <v>5.240371795650705</v>
      </c>
      <c r="R295" s="99">
        <v>5.6411994052468719</v>
      </c>
      <c r="S295" s="99">
        <v>6.280032704658244</v>
      </c>
      <c r="T295" s="99">
        <v>6.5267276347687577</v>
      </c>
      <c r="U295" s="99">
        <v>5.6772523176209866</v>
      </c>
      <c r="V295" s="99">
        <v>4.718991637629653</v>
      </c>
      <c r="W295" s="99">
        <v>6.2543165688261499</v>
      </c>
      <c r="DA295" s="63" t="s">
        <v>2932</v>
      </c>
    </row>
    <row r="296" spans="1:105" ht="12" customHeight="1" x14ac:dyDescent="0.25">
      <c r="A296" s="97" t="s">
        <v>50</v>
      </c>
      <c r="B296" s="99">
        <v>7.510389989606904</v>
      </c>
      <c r="C296" s="99">
        <v>7.4151668404255977</v>
      </c>
      <c r="D296" s="99">
        <v>7.4057360559101957</v>
      </c>
      <c r="E296" s="99">
        <v>7.5862774663276715</v>
      </c>
      <c r="F296" s="99">
        <v>7.3168742923319261</v>
      </c>
      <c r="G296" s="99">
        <v>7.9881374046834317</v>
      </c>
      <c r="H296" s="99">
        <v>8.6328801454177171</v>
      </c>
      <c r="I296" s="99">
        <v>7.2960363326558832</v>
      </c>
      <c r="J296" s="99">
        <v>7.7949997723122051</v>
      </c>
      <c r="K296" s="99">
        <v>7.7492077679159932</v>
      </c>
      <c r="L296" s="99">
        <v>7.6471151160407596</v>
      </c>
      <c r="M296" s="99">
        <v>8.2714066432211446</v>
      </c>
      <c r="N296" s="99">
        <v>8.2898800915658715</v>
      </c>
      <c r="O296" s="99">
        <v>6.8644948899190688</v>
      </c>
      <c r="P296" s="99">
        <v>6.3052858233012419</v>
      </c>
      <c r="Q296" s="99">
        <v>5.0855759472493807</v>
      </c>
      <c r="R296" s="99">
        <v>5.400541014053819</v>
      </c>
      <c r="S296" s="99">
        <v>5.8112185295836944</v>
      </c>
      <c r="T296" s="99">
        <v>5.5424284555466423</v>
      </c>
      <c r="U296" s="99">
        <v>6.3440672101691122</v>
      </c>
      <c r="V296" s="99">
        <v>5.9154130448917872</v>
      </c>
      <c r="W296" s="99">
        <v>5.4218482464878344</v>
      </c>
      <c r="DA296" s="63" t="s">
        <v>2933</v>
      </c>
    </row>
    <row r="297" spans="1:105" ht="12" customHeight="1" x14ac:dyDescent="0.25">
      <c r="A297" s="109" t="s">
        <v>120</v>
      </c>
      <c r="B297" s="110">
        <v>7.0431372406778889</v>
      </c>
      <c r="C297" s="110">
        <v>8.4543655586692612</v>
      </c>
      <c r="D297" s="110">
        <v>4.2691494095038935</v>
      </c>
      <c r="E297" s="110">
        <v>6.0816375082946417</v>
      </c>
      <c r="F297" s="110">
        <v>8.4956780909669014</v>
      </c>
      <c r="G297" s="110">
        <v>6.4039121690383585</v>
      </c>
      <c r="H297" s="110">
        <v>8.1336849502766349</v>
      </c>
      <c r="I297" s="110">
        <v>9.168399265865828</v>
      </c>
      <c r="J297" s="110">
        <v>9.6311293935123956</v>
      </c>
      <c r="K297" s="110">
        <v>9.0399704659157312</v>
      </c>
      <c r="L297" s="110">
        <v>6.6686879337717206</v>
      </c>
      <c r="M297" s="110">
        <v>7.7375530308367413</v>
      </c>
      <c r="N297" s="110">
        <v>7.894728373197526</v>
      </c>
      <c r="O297" s="110">
        <v>7.1106325300004523</v>
      </c>
      <c r="P297" s="110">
        <v>6.9984475499087164</v>
      </c>
      <c r="Q297" s="110">
        <v>5.2063029076253686</v>
      </c>
      <c r="R297" s="110">
        <v>4.8661071892272547</v>
      </c>
      <c r="S297" s="110">
        <v>3.1064741873285686</v>
      </c>
      <c r="T297" s="110">
        <v>6.5050515391974439</v>
      </c>
      <c r="U297" s="110">
        <v>5.8097800892717286</v>
      </c>
      <c r="V297" s="110">
        <v>5.3155055780904306</v>
      </c>
      <c r="W297" s="110">
        <v>6.2365460032985292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58.949045368904898</v>
      </c>
      <c r="C299" s="118">
        <f t="shared" si="131"/>
        <v>56.422512820797692</v>
      </c>
      <c r="D299" s="118">
        <f t="shared" si="131"/>
        <v>63.67913520954712</v>
      </c>
      <c r="E299" s="118">
        <f t="shared" si="131"/>
        <v>68.009441620965546</v>
      </c>
      <c r="F299" s="118">
        <f t="shared" si="131"/>
        <v>59.269685928804392</v>
      </c>
      <c r="G299" s="118">
        <f t="shared" si="131"/>
        <v>61.593840998827318</v>
      </c>
      <c r="H299" s="118">
        <f t="shared" si="131"/>
        <v>70.074451291050053</v>
      </c>
      <c r="I299" s="118">
        <f t="shared" si="131"/>
        <v>68.132582759076925</v>
      </c>
      <c r="J299" s="118">
        <f t="shared" si="131"/>
        <v>66.669313769071721</v>
      </c>
      <c r="K299" s="118">
        <f t="shared" si="131"/>
        <v>59.929429808234104</v>
      </c>
      <c r="L299" s="118">
        <f t="shared" si="131"/>
        <v>71.923122258489087</v>
      </c>
      <c r="M299" s="118">
        <f t="shared" si="131"/>
        <v>69.581576073416528</v>
      </c>
      <c r="N299" s="118">
        <f t="shared" si="131"/>
        <v>66.866919348236607</v>
      </c>
      <c r="O299" s="118">
        <f t="shared" si="131"/>
        <v>68.568377209902138</v>
      </c>
      <c r="P299" s="118">
        <f t="shared" si="131"/>
        <v>61.668879726986646</v>
      </c>
      <c r="Q299" s="118">
        <f t="shared" si="131"/>
        <v>53.282726289383305</v>
      </c>
      <c r="R299" s="118">
        <f t="shared" ref="R299:V299" si="132">R300+R303+R305+R315</f>
        <v>59.064154376588668</v>
      </c>
      <c r="S299" s="118">
        <f t="shared" si="132"/>
        <v>65.875535555578253</v>
      </c>
      <c r="T299" s="118">
        <f t="shared" si="132"/>
        <v>70.076894810236794</v>
      </c>
      <c r="U299" s="118">
        <f t="shared" si="132"/>
        <v>61.318479857047166</v>
      </c>
      <c r="V299" s="118">
        <f t="shared" si="132"/>
        <v>55.70560747829456</v>
      </c>
      <c r="W299" s="118">
        <f t="shared" ref="W299" si="133">W300+W303+W305+W315</f>
        <v>70.041489452028927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53.181405204623239</v>
      </c>
      <c r="C300" s="123">
        <f t="shared" si="134"/>
        <v>50.921278140495744</v>
      </c>
      <c r="D300" s="123">
        <f t="shared" si="134"/>
        <v>57.998685803493878</v>
      </c>
      <c r="E300" s="123">
        <f t="shared" si="134"/>
        <v>62.057649304008009</v>
      </c>
      <c r="F300" s="123">
        <f t="shared" si="134"/>
        <v>54.042069609605093</v>
      </c>
      <c r="G300" s="123">
        <f t="shared" si="134"/>
        <v>56.333685888808425</v>
      </c>
      <c r="H300" s="123">
        <f t="shared" si="134"/>
        <v>64.687334871331316</v>
      </c>
      <c r="I300" s="123">
        <f t="shared" si="134"/>
        <v>63.213785221619588</v>
      </c>
      <c r="J300" s="123">
        <f t="shared" si="134"/>
        <v>61.856691759767273</v>
      </c>
      <c r="K300" s="123">
        <f t="shared" si="134"/>
        <v>55.389978162626512</v>
      </c>
      <c r="L300" s="123">
        <f t="shared" si="134"/>
        <v>66.558269614248616</v>
      </c>
      <c r="M300" s="123">
        <f t="shared" si="134"/>
        <v>63.821551684997729</v>
      </c>
      <c r="N300" s="123">
        <f t="shared" si="134"/>
        <v>61.211244550132314</v>
      </c>
      <c r="O300" s="123">
        <f t="shared" si="134"/>
        <v>62.976748888174825</v>
      </c>
      <c r="P300" s="123">
        <f t="shared" si="134"/>
        <v>56.345975224171703</v>
      </c>
      <c r="Q300" s="123">
        <f t="shared" si="134"/>
        <v>48.583158479481739</v>
      </c>
      <c r="R300" s="123">
        <f t="shared" ref="R300:V300" si="135">SUM(R301:R302)</f>
        <v>53.905372133741388</v>
      </c>
      <c r="S300" s="123">
        <f t="shared" si="135"/>
        <v>60.171100346644067</v>
      </c>
      <c r="T300" s="123">
        <f t="shared" si="135"/>
        <v>64.498264853583919</v>
      </c>
      <c r="U300" s="123">
        <f t="shared" si="135"/>
        <v>56.070943394374666</v>
      </c>
      <c r="V300" s="123">
        <f t="shared" si="135"/>
        <v>51.039416903521243</v>
      </c>
      <c r="W300" s="123">
        <f t="shared" ref="W300" si="136">SUM(W301:W302)</f>
        <v>63.566998522064154</v>
      </c>
      <c r="DA300" s="130" t="s">
        <v>3084</v>
      </c>
    </row>
    <row r="301" spans="1:105" ht="12" customHeight="1" x14ac:dyDescent="0.25">
      <c r="A301" s="97" t="s">
        <v>51</v>
      </c>
      <c r="B301" s="99">
        <v>53.181405204623239</v>
      </c>
      <c r="C301" s="99">
        <v>50.921278140495744</v>
      </c>
      <c r="D301" s="99">
        <v>57.998685803493878</v>
      </c>
      <c r="E301" s="99">
        <v>62.057649304008009</v>
      </c>
      <c r="F301" s="99">
        <v>54.042069609605093</v>
      </c>
      <c r="G301" s="99">
        <v>56.333685888808425</v>
      </c>
      <c r="H301" s="99">
        <v>64.687334871331316</v>
      </c>
      <c r="I301" s="99">
        <v>63.213785221619588</v>
      </c>
      <c r="J301" s="99">
        <v>61.856691759767273</v>
      </c>
      <c r="K301" s="99">
        <v>55.389978162626512</v>
      </c>
      <c r="L301" s="99">
        <v>66.558269614248616</v>
      </c>
      <c r="M301" s="99">
        <v>63.821551684997729</v>
      </c>
      <c r="N301" s="99">
        <v>61.211244550132314</v>
      </c>
      <c r="O301" s="99">
        <v>62.976748888174825</v>
      </c>
      <c r="P301" s="99">
        <v>56.345975224171703</v>
      </c>
      <c r="Q301" s="99">
        <v>48.583158479481739</v>
      </c>
      <c r="R301" s="99">
        <v>53.905372133741388</v>
      </c>
      <c r="S301" s="99">
        <v>60.171100346644067</v>
      </c>
      <c r="T301" s="99">
        <v>64.498264853583919</v>
      </c>
      <c r="U301" s="99">
        <v>56.070943394374666</v>
      </c>
      <c r="V301" s="99">
        <v>51.039416903521243</v>
      </c>
      <c r="W301" s="99">
        <v>63.566998522064154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2.7286177549959523</v>
      </c>
      <c r="C305" s="123">
        <v>2.5478831512421647</v>
      </c>
      <c r="D305" s="123">
        <v>2.7834952545786003</v>
      </c>
      <c r="E305" s="123">
        <v>3.1038922549033634</v>
      </c>
      <c r="F305" s="123">
        <v>2.73111922133466</v>
      </c>
      <c r="G305" s="123">
        <v>2.7983774738844356</v>
      </c>
      <c r="H305" s="123">
        <v>3.0921133897944295</v>
      </c>
      <c r="I305" s="123">
        <v>3.1769516836968652</v>
      </c>
      <c r="J305" s="123">
        <v>3.1453020477421356</v>
      </c>
      <c r="K305" s="123">
        <v>2.8819352235070927</v>
      </c>
      <c r="L305" s="123">
        <v>3.479904992318235</v>
      </c>
      <c r="M305" s="123">
        <v>3.6141916191162538</v>
      </c>
      <c r="N305" s="123">
        <v>3.5040426943268761</v>
      </c>
      <c r="O305" s="123">
        <v>3.679356098371688</v>
      </c>
      <c r="P305" s="123">
        <v>3.5136184764756524</v>
      </c>
      <c r="Q305" s="123">
        <v>3.140997962147805</v>
      </c>
      <c r="R305" s="123">
        <v>3.4617702633460041</v>
      </c>
      <c r="S305" s="123">
        <v>3.8591474531677727</v>
      </c>
      <c r="T305" s="123">
        <v>3.7401980671433037</v>
      </c>
      <c r="U305" s="123">
        <v>3.3779781153144288</v>
      </c>
      <c r="V305" s="123">
        <v>2.9696095772128008</v>
      </c>
      <c r="W305" s="123">
        <v>4.7392958666342482</v>
      </c>
      <c r="DA305" s="130" t="s">
        <v>3089</v>
      </c>
    </row>
    <row r="306" spans="1:105" ht="12" customHeight="1" x14ac:dyDescent="0.25">
      <c r="A306" s="97" t="s">
        <v>143</v>
      </c>
      <c r="B306" s="99">
        <v>2.9216035995024501</v>
      </c>
      <c r="C306" s="99">
        <v>2.7170539421011295</v>
      </c>
      <c r="D306" s="99">
        <v>2.9724044190767769</v>
      </c>
      <c r="E306" s="99">
        <v>3.4300908296052057</v>
      </c>
      <c r="F306" s="99">
        <v>3.2572040400312936</v>
      </c>
      <c r="G306" s="99">
        <v>3.5253427010756861</v>
      </c>
      <c r="H306" s="99">
        <v>4.079774092128603</v>
      </c>
      <c r="I306" s="99">
        <v>4.1709760417861581</v>
      </c>
      <c r="J306" s="99">
        <v>4.1413582433011937</v>
      </c>
      <c r="K306" s="99">
        <v>3.7003594195400815</v>
      </c>
      <c r="L306" s="99">
        <v>4.5225511275316492</v>
      </c>
      <c r="M306" s="99">
        <v>4.9186097902670776</v>
      </c>
      <c r="N306" s="99">
        <v>4.7232068788923289</v>
      </c>
      <c r="O306" s="99">
        <v>4.9135381736767254</v>
      </c>
      <c r="P306" s="99">
        <v>4.418947636406954</v>
      </c>
      <c r="Q306" s="99">
        <v>3.7432455689299773</v>
      </c>
      <c r="R306" s="99">
        <v>4.1138153250389395</v>
      </c>
      <c r="S306" s="99">
        <v>4.5462888255580536</v>
      </c>
      <c r="T306" s="99">
        <v>4.4308095549100264</v>
      </c>
      <c r="U306" s="99">
        <v>3.9572041176186246</v>
      </c>
      <c r="V306" s="99">
        <v>3.4447062602017531</v>
      </c>
      <c r="W306" s="99">
        <v>5.6700172645988118</v>
      </c>
      <c r="DA306" s="63" t="s">
        <v>3090</v>
      </c>
    </row>
    <row r="307" spans="1:105" ht="12" customHeight="1" x14ac:dyDescent="0.25">
      <c r="A307" s="97" t="s">
        <v>124</v>
      </c>
      <c r="B307" s="99">
        <v>2.0548635566558167</v>
      </c>
      <c r="C307" s="99">
        <v>2.0793951387899292</v>
      </c>
      <c r="D307" s="99">
        <v>2.1159982828784814</v>
      </c>
      <c r="E307" s="99">
        <v>2.2873815328094662</v>
      </c>
      <c r="F307" s="99">
        <v>2.3627072526160884</v>
      </c>
      <c r="G307" s="99">
        <v>2.7102164166821336</v>
      </c>
      <c r="H307" s="99">
        <v>2.8640957960911226</v>
      </c>
      <c r="I307" s="99">
        <v>2.5877445480120915</v>
      </c>
      <c r="J307" s="99">
        <v>2.6839826672836424</v>
      </c>
      <c r="K307" s="99">
        <v>2.8241456268800262</v>
      </c>
      <c r="L307" s="99">
        <v>2.9530854914291131</v>
      </c>
      <c r="M307" s="99">
        <v>3.1237348082990253</v>
      </c>
      <c r="N307" s="99">
        <v>3.1818516230334608</v>
      </c>
      <c r="O307" s="99">
        <v>2.9187128566873044</v>
      </c>
      <c r="P307" s="99">
        <v>2.8914272592528434</v>
      </c>
      <c r="Q307" s="99">
        <v>2.6844983220674759</v>
      </c>
      <c r="R307" s="99">
        <v>2.8748060932608235</v>
      </c>
      <c r="S307" s="99">
        <v>2.8439193670264844</v>
      </c>
      <c r="T307" s="99">
        <v>2.4611846645416775</v>
      </c>
      <c r="U307" s="99">
        <v>2.0446847749601083</v>
      </c>
      <c r="V307" s="99">
        <v>1.8485949699309494</v>
      </c>
      <c r="W307" s="99">
        <v>3.2807878614780774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3.0390224092857072</v>
      </c>
      <c r="C315" s="123">
        <v>2.9533515290597823</v>
      </c>
      <c r="D315" s="123">
        <v>2.8969541514746386</v>
      </c>
      <c r="E315" s="123">
        <v>2.847900062054185</v>
      </c>
      <c r="F315" s="123">
        <v>2.4964970978646401</v>
      </c>
      <c r="G315" s="123">
        <v>2.4617776361344577</v>
      </c>
      <c r="H315" s="123">
        <v>2.2950030299242998</v>
      </c>
      <c r="I315" s="123">
        <v>1.741845853760472</v>
      </c>
      <c r="J315" s="123">
        <v>1.6673199615623078</v>
      </c>
      <c r="K315" s="123">
        <v>1.6575164221004979</v>
      </c>
      <c r="L315" s="123">
        <v>1.8849476519222379</v>
      </c>
      <c r="M315" s="123">
        <v>2.1458327693025505</v>
      </c>
      <c r="N315" s="123">
        <v>2.1516321037774166</v>
      </c>
      <c r="O315" s="123">
        <v>1.9122722233556226</v>
      </c>
      <c r="P315" s="123">
        <v>1.8092860263392916</v>
      </c>
      <c r="Q315" s="123">
        <v>1.5585698477537597</v>
      </c>
      <c r="R315" s="123">
        <v>1.6970119795012741</v>
      </c>
      <c r="S315" s="123">
        <v>1.8452877557664029</v>
      </c>
      <c r="T315" s="123">
        <v>1.8384318895095775</v>
      </c>
      <c r="U315" s="123">
        <v>1.8695583473580744</v>
      </c>
      <c r="V315" s="123">
        <v>1.6965809975605153</v>
      </c>
      <c r="W315" s="123">
        <v>1.7351950633305182</v>
      </c>
      <c r="DA315" s="130" t="s">
        <v>3099</v>
      </c>
    </row>
    <row r="316" spans="1:105" ht="12" customHeight="1" x14ac:dyDescent="0.25">
      <c r="A316" s="97" t="s">
        <v>51</v>
      </c>
      <c r="B316" s="99">
        <v>4.6713961478705786</v>
      </c>
      <c r="C316" s="99">
        <v>4.2223842382569003</v>
      </c>
      <c r="D316" s="99">
        <v>4.5394740505718092</v>
      </c>
      <c r="E316" s="99">
        <v>4.9004818968194437</v>
      </c>
      <c r="F316" s="99">
        <v>4.3349487747136521</v>
      </c>
      <c r="G316" s="99">
        <v>4.5136672874713462</v>
      </c>
      <c r="H316" s="99">
        <v>5.2405922540451586</v>
      </c>
      <c r="I316" s="99">
        <v>5.115371360675689</v>
      </c>
      <c r="J316" s="99">
        <v>5.195731753140584</v>
      </c>
      <c r="K316" s="99">
        <v>4.3716036877758304</v>
      </c>
      <c r="L316" s="99">
        <v>4.7978566031602767</v>
      </c>
      <c r="M316" s="99">
        <v>4.9246766195898646</v>
      </c>
      <c r="N316" s="99">
        <v>4.6253107667948123</v>
      </c>
      <c r="O316" s="99">
        <v>4.4189166385177483</v>
      </c>
      <c r="P316" s="99">
        <v>3.861381435751523</v>
      </c>
      <c r="Q316" s="99">
        <v>3.1476447681112028</v>
      </c>
      <c r="R316" s="99">
        <v>3.3966438539835111</v>
      </c>
      <c r="S316" s="99">
        <v>3.7743204039582463</v>
      </c>
      <c r="T316" s="99">
        <v>3.9269284077482265</v>
      </c>
      <c r="U316" s="99">
        <v>3.4153077791273643</v>
      </c>
      <c r="V316" s="99">
        <v>2.82869566079499</v>
      </c>
      <c r="W316" s="99">
        <v>3.7379414554277575</v>
      </c>
      <c r="DA316" s="63" t="s">
        <v>3100</v>
      </c>
    </row>
    <row r="317" spans="1:105" ht="12" customHeight="1" x14ac:dyDescent="0.25">
      <c r="A317" s="97" t="s">
        <v>50</v>
      </c>
      <c r="B317" s="99">
        <v>2.9903001144750267</v>
      </c>
      <c r="C317" s="99">
        <v>2.9460722154758798</v>
      </c>
      <c r="D317" s="99">
        <v>2.9342606509690299</v>
      </c>
      <c r="E317" s="99">
        <v>2.9992707064133288</v>
      </c>
      <c r="F317" s="99">
        <v>2.8872773679759263</v>
      </c>
      <c r="G317" s="99">
        <v>3.144757538232454</v>
      </c>
      <c r="H317" s="99">
        <v>3.3904222548721115</v>
      </c>
      <c r="I317" s="99">
        <v>2.8618858067525461</v>
      </c>
      <c r="J317" s="99">
        <v>3.055200360815411</v>
      </c>
      <c r="K317" s="99">
        <v>3.0298564161126209</v>
      </c>
      <c r="L317" s="99">
        <v>2.9825024000728462</v>
      </c>
      <c r="M317" s="99">
        <v>3.2216318308259937</v>
      </c>
      <c r="N317" s="99">
        <v>3.226698863954526</v>
      </c>
      <c r="O317" s="99">
        <v>2.6707092059191826</v>
      </c>
      <c r="P317" s="99">
        <v>2.4526676495186566</v>
      </c>
      <c r="Q317" s="99">
        <v>1.9779269955635761</v>
      </c>
      <c r="R317" s="99">
        <v>2.0987991918833804</v>
      </c>
      <c r="S317" s="99">
        <v>2.2525610781072403</v>
      </c>
      <c r="T317" s="99">
        <v>2.1400940385134595</v>
      </c>
      <c r="U317" s="99">
        <v>2.443742925402745</v>
      </c>
      <c r="V317" s="99">
        <v>2.2755810210462868</v>
      </c>
      <c r="W317" s="99">
        <v>2.0817779282581479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0.81941324744653754</v>
      </c>
      <c r="D322" s="117">
        <f t="shared" si="138"/>
        <v>1.7915027119667577</v>
      </c>
      <c r="E322" s="117">
        <f t="shared" si="138"/>
        <v>1.6139369128875631</v>
      </c>
      <c r="F322" s="117">
        <f t="shared" si="138"/>
        <v>1.273919077958372</v>
      </c>
      <c r="G322" s="117">
        <f t="shared" si="138"/>
        <v>2.0390379617150347</v>
      </c>
      <c r="H322" s="117">
        <f t="shared" si="138"/>
        <v>3.6973267277620394</v>
      </c>
      <c r="I322" s="117">
        <f t="shared" si="138"/>
        <v>2.0743889515973386</v>
      </c>
      <c r="J322" s="117">
        <f t="shared" si="138"/>
        <v>2.3795029076110183</v>
      </c>
      <c r="K322" s="117">
        <f t="shared" si="138"/>
        <v>1.2014275093899138</v>
      </c>
      <c r="L322" s="117">
        <f t="shared" si="138"/>
        <v>2.777187845436619</v>
      </c>
      <c r="M322" s="117">
        <f t="shared" si="138"/>
        <v>1.8398414502319869</v>
      </c>
      <c r="N322" s="117">
        <f t="shared" si="138"/>
        <v>1.3028265492290618</v>
      </c>
      <c r="O322" s="117">
        <f t="shared" si="138"/>
        <v>1.1411476818059949</v>
      </c>
      <c r="P322" s="117">
        <f t="shared" si="138"/>
        <v>4.7635745307670285E-2</v>
      </c>
      <c r="Q322" s="117">
        <f t="shared" si="138"/>
        <v>0</v>
      </c>
      <c r="R322" s="117">
        <f t="shared" ref="R322:V322" si="139">R323+R326+R328+R338</f>
        <v>0.42476872084182687</v>
      </c>
      <c r="S322" s="117">
        <f t="shared" si="139"/>
        <v>1.4654858990763922</v>
      </c>
      <c r="T322" s="117">
        <f t="shared" si="139"/>
        <v>1.0828103134258293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0.66877587474202893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0.71382580881579238</v>
      </c>
      <c r="D323" s="122">
        <f t="shared" si="141"/>
        <v>1.5893731360116763</v>
      </c>
      <c r="E323" s="122">
        <f t="shared" si="141"/>
        <v>1.4432491755920516</v>
      </c>
      <c r="F323" s="122">
        <f t="shared" si="141"/>
        <v>1.1165465398873577</v>
      </c>
      <c r="G323" s="122">
        <f t="shared" si="141"/>
        <v>1.8270412768000235</v>
      </c>
      <c r="H323" s="122">
        <f t="shared" si="141"/>
        <v>3.3052684131181653</v>
      </c>
      <c r="I323" s="122">
        <f t="shared" si="141"/>
        <v>1.8312862450291689</v>
      </c>
      <c r="J323" s="122">
        <f t="shared" si="141"/>
        <v>2.0835256150282695</v>
      </c>
      <c r="K323" s="122">
        <f t="shared" si="141"/>
        <v>1.0371105861295895</v>
      </c>
      <c r="L323" s="122">
        <f t="shared" si="141"/>
        <v>2.4173558338123504</v>
      </c>
      <c r="M323" s="122">
        <f t="shared" si="141"/>
        <v>1.5794245681523897</v>
      </c>
      <c r="N323" s="122">
        <f t="shared" si="141"/>
        <v>1.1400623224065314</v>
      </c>
      <c r="O323" s="122">
        <f t="shared" si="141"/>
        <v>1.0241413575764544</v>
      </c>
      <c r="P323" s="122">
        <f t="shared" si="141"/>
        <v>4.2057025950646108E-2</v>
      </c>
      <c r="Q323" s="122">
        <f t="shared" si="141"/>
        <v>0</v>
      </c>
      <c r="R323" s="122">
        <f t="shared" ref="R323:V323" si="142">SUM(R324:R325)</f>
        <v>0.37482692621186292</v>
      </c>
      <c r="S323" s="122">
        <f t="shared" si="142"/>
        <v>1.2968050929468089</v>
      </c>
      <c r="T323" s="122">
        <f t="shared" si="142"/>
        <v>0.94980267299944598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0.54853053288262432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0.71002471148330015</v>
      </c>
      <c r="D324" s="98">
        <v>1.5810205032340867</v>
      </c>
      <c r="E324" s="98">
        <v>1.4357557796010274</v>
      </c>
      <c r="F324" s="98">
        <v>1.1107935814583034</v>
      </c>
      <c r="G324" s="98">
        <v>1.8176965546262422</v>
      </c>
      <c r="H324" s="98">
        <v>3.2883921499139541</v>
      </c>
      <c r="I324" s="98">
        <v>1.8220366009632625</v>
      </c>
      <c r="J324" s="98">
        <v>2.0730168058222302</v>
      </c>
      <c r="K324" s="98">
        <v>1.0319025093411518</v>
      </c>
      <c r="L324" s="98">
        <v>2.4053412186086973</v>
      </c>
      <c r="M324" s="98">
        <v>1.571574027159496</v>
      </c>
      <c r="N324" s="98">
        <v>1.1343955830686592</v>
      </c>
      <c r="O324" s="98">
        <v>1.019048800032575</v>
      </c>
      <c r="P324" s="98">
        <v>4.1849337764035044E-2</v>
      </c>
      <c r="Q324" s="98">
        <v>0</v>
      </c>
      <c r="R324" s="98">
        <v>0.37297375729326204</v>
      </c>
      <c r="S324" s="98">
        <v>1.2903011444494126</v>
      </c>
      <c r="T324" s="98">
        <v>0.94491245399636181</v>
      </c>
      <c r="U324" s="98">
        <v>0</v>
      </c>
      <c r="V324" s="98">
        <v>0</v>
      </c>
      <c r="W324" s="98">
        <v>0.54561987472801643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3.8010973324922354E-3</v>
      </c>
      <c r="D325" s="98">
        <v>8.3526327775896199E-3</v>
      </c>
      <c r="E325" s="98">
        <v>7.4933959910242305E-3</v>
      </c>
      <c r="F325" s="98">
        <v>5.7529584290543848E-3</v>
      </c>
      <c r="G325" s="98">
        <v>9.3447221737813224E-3</v>
      </c>
      <c r="H325" s="98">
        <v>1.6876263204211414E-2</v>
      </c>
      <c r="I325" s="98">
        <v>9.2496440659064465E-3</v>
      </c>
      <c r="J325" s="98">
        <v>1.0508809206039393E-2</v>
      </c>
      <c r="K325" s="98">
        <v>5.2080767884376987E-3</v>
      </c>
      <c r="L325" s="98">
        <v>1.2014615203652884E-2</v>
      </c>
      <c r="M325" s="98">
        <v>7.8505409928937911E-3</v>
      </c>
      <c r="N325" s="98">
        <v>5.6667393378722238E-3</v>
      </c>
      <c r="O325" s="98">
        <v>5.0925575438794651E-3</v>
      </c>
      <c r="P325" s="98">
        <v>2.0768818661106398E-4</v>
      </c>
      <c r="Q325" s="98">
        <v>0</v>
      </c>
      <c r="R325" s="98">
        <v>1.8531689186008702E-3</v>
      </c>
      <c r="S325" s="98">
        <v>6.5039484973963011E-3</v>
      </c>
      <c r="T325" s="98">
        <v>4.8902190030841279E-3</v>
      </c>
      <c r="U325" s="98">
        <v>0</v>
      </c>
      <c r="V325" s="98">
        <v>0</v>
      </c>
      <c r="W325" s="98">
        <v>2.9106581546078721E-3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1.8888274674764426E-5</v>
      </c>
      <c r="F326" s="122">
        <f t="shared" si="144"/>
        <v>3.2702281107102656E-5</v>
      </c>
      <c r="G326" s="122">
        <f t="shared" si="144"/>
        <v>8.5677343626585872E-5</v>
      </c>
      <c r="H326" s="122">
        <f t="shared" si="144"/>
        <v>3.3649225397953833E-4</v>
      </c>
      <c r="I326" s="122">
        <f t="shared" si="144"/>
        <v>1.9368952055738573E-4</v>
      </c>
      <c r="J326" s="122">
        <f t="shared" si="144"/>
        <v>2.1146765218587994E-4</v>
      </c>
      <c r="K326" s="122">
        <f t="shared" si="144"/>
        <v>1.9844097389991829E-4</v>
      </c>
      <c r="L326" s="122">
        <f t="shared" si="144"/>
        <v>7.7949739244108254E-4</v>
      </c>
      <c r="M326" s="122">
        <f t="shared" si="144"/>
        <v>1.6895943036109376E-4</v>
      </c>
      <c r="N326" s="122">
        <f t="shared" si="144"/>
        <v>2.8355285900491083E-4</v>
      </c>
      <c r="O326" s="122">
        <f t="shared" si="144"/>
        <v>6.7103151727903527E-5</v>
      </c>
      <c r="P326" s="122">
        <f t="shared" si="144"/>
        <v>6.5782613834117948E-6</v>
      </c>
      <c r="Q326" s="122">
        <f t="shared" si="144"/>
        <v>0</v>
      </c>
      <c r="R326" s="122">
        <f t="shared" si="144"/>
        <v>2.7801940138488581E-5</v>
      </c>
      <c r="S326" s="122">
        <f t="shared" si="144"/>
        <v>6.9430529326078579E-5</v>
      </c>
      <c r="T326" s="122">
        <f t="shared" si="144"/>
        <v>5.1616827190735568E-5</v>
      </c>
      <c r="U326" s="122">
        <f t="shared" si="144"/>
        <v>0</v>
      </c>
      <c r="V326" s="122">
        <f t="shared" si="144"/>
        <v>0</v>
      </c>
      <c r="W326" s="122">
        <f t="shared" si="144"/>
        <v>2.9039354246119937E-5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1.8888274674764426E-5</v>
      </c>
      <c r="F327" s="98">
        <v>3.2702281107102656E-5</v>
      </c>
      <c r="G327" s="98">
        <v>8.5677343626585872E-5</v>
      </c>
      <c r="H327" s="98">
        <v>3.3649225397953833E-4</v>
      </c>
      <c r="I327" s="98">
        <v>1.9368952055738573E-4</v>
      </c>
      <c r="J327" s="98">
        <v>2.1146765218587994E-4</v>
      </c>
      <c r="K327" s="98">
        <v>1.9844097389991829E-4</v>
      </c>
      <c r="L327" s="98">
        <v>7.7949739244108254E-4</v>
      </c>
      <c r="M327" s="98">
        <v>1.6895943036109376E-4</v>
      </c>
      <c r="N327" s="98">
        <v>2.8355285900491083E-4</v>
      </c>
      <c r="O327" s="98">
        <v>6.7103151727903527E-5</v>
      </c>
      <c r="P327" s="98">
        <v>6.5782613834117948E-6</v>
      </c>
      <c r="Q327" s="98">
        <v>0</v>
      </c>
      <c r="R327" s="98">
        <v>2.7801940138488581E-5</v>
      </c>
      <c r="S327" s="98">
        <v>6.9430529326078579E-5</v>
      </c>
      <c r="T327" s="98">
        <v>5.1616827190735568E-5</v>
      </c>
      <c r="U327" s="98">
        <v>0</v>
      </c>
      <c r="V327" s="98">
        <v>0</v>
      </c>
      <c r="W327" s="98">
        <v>2.9039354246119937E-5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3.8818432128054019E-2</v>
      </c>
      <c r="D328" s="122">
        <v>8.2021570242951841E-2</v>
      </c>
      <c r="E328" s="122">
        <v>7.2883879507519456E-2</v>
      </c>
      <c r="F328" s="122">
        <v>7.0917769582664728E-2</v>
      </c>
      <c r="G328" s="122">
        <v>9.9034059681813863E-2</v>
      </c>
      <c r="H328" s="122">
        <v>0.19108099287721761</v>
      </c>
      <c r="I328" s="122">
        <v>0.11422109259724939</v>
      </c>
      <c r="J328" s="122">
        <v>0.13741444655361701</v>
      </c>
      <c r="K328" s="122">
        <v>7.2098578099568489E-2</v>
      </c>
      <c r="L328" s="122">
        <v>0.1698803935125337</v>
      </c>
      <c r="M328" s="122">
        <v>0.12408842203175038</v>
      </c>
      <c r="N328" s="122">
        <v>8.1350152589372324E-2</v>
      </c>
      <c r="O328" s="122">
        <v>6.1895126720202594E-2</v>
      </c>
      <c r="P328" s="122">
        <v>2.9869299896706277E-3</v>
      </c>
      <c r="Q328" s="122">
        <v>0</v>
      </c>
      <c r="R328" s="122">
        <v>2.7742737944924125E-2</v>
      </c>
      <c r="S328" s="122">
        <v>9.6007214296696175E-2</v>
      </c>
      <c r="T328" s="122">
        <v>7.088980898220483E-2</v>
      </c>
      <c r="U328" s="122">
        <v>0</v>
      </c>
      <c r="V328" s="122">
        <v>0</v>
      </c>
      <c r="W328" s="122">
        <v>7.6176165444484217E-2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3.5170066623811523E-2</v>
      </c>
      <c r="D329" s="98">
        <v>7.5502615942253354E-2</v>
      </c>
      <c r="E329" s="98">
        <v>5.3993745517380912E-2</v>
      </c>
      <c r="F329" s="98">
        <v>1.9166993040187534E-2</v>
      </c>
      <c r="G329" s="98">
        <v>4.9566699067056068E-2</v>
      </c>
      <c r="H329" s="98">
        <v>0.1020421372174477</v>
      </c>
      <c r="I329" s="98">
        <v>9.3449949235920773E-2</v>
      </c>
      <c r="J329" s="98">
        <v>9.5614607067150539E-2</v>
      </c>
      <c r="K329" s="98">
        <v>5.9891559779499462E-2</v>
      </c>
      <c r="L329" s="98">
        <v>0.10562781859176953</v>
      </c>
      <c r="M329" s="98">
        <v>4.3719930246458559E-2</v>
      </c>
      <c r="N329" s="98">
        <v>4.8655397301052297E-2</v>
      </c>
      <c r="O329" s="98">
        <v>3.9069696332805222E-2</v>
      </c>
      <c r="P329" s="98">
        <v>2.9869299896706277E-3</v>
      </c>
      <c r="Q329" s="98">
        <v>0</v>
      </c>
      <c r="R329" s="98">
        <v>2.0604477825368443E-2</v>
      </c>
      <c r="S329" s="98">
        <v>7.8161629524748089E-2</v>
      </c>
      <c r="T329" s="98">
        <v>3.262739459013661E-2</v>
      </c>
      <c r="U329" s="98">
        <v>0</v>
      </c>
      <c r="V329" s="98">
        <v>0</v>
      </c>
      <c r="W329" s="98">
        <v>3.2384707680010394E-2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1.3838876352555482E-4</v>
      </c>
      <c r="D330" s="98">
        <v>2.3513255820774902E-4</v>
      </c>
      <c r="E330" s="98">
        <v>2.5472702134515975E-4</v>
      </c>
      <c r="F330" s="98">
        <v>1.5813239349161799E-4</v>
      </c>
      <c r="G330" s="98">
        <v>3.6620496608190498E-4</v>
      </c>
      <c r="H330" s="98">
        <v>5.8560199520189945E-4</v>
      </c>
      <c r="I330" s="98">
        <v>1.7609740251606386E-4</v>
      </c>
      <c r="J330" s="98">
        <v>1.2167314643956054E-4</v>
      </c>
      <c r="K330" s="98">
        <v>3.8406854983231292E-4</v>
      </c>
      <c r="L330" s="98">
        <v>1.1431693144936842E-3</v>
      </c>
      <c r="M330" s="98">
        <v>1.2012262843256419E-3</v>
      </c>
      <c r="N330" s="98">
        <v>2.0851493219675637E-4</v>
      </c>
      <c r="O330" s="98">
        <v>1.2206611143609122E-4</v>
      </c>
      <c r="P330" s="98">
        <v>0</v>
      </c>
      <c r="Q330" s="98">
        <v>0</v>
      </c>
      <c r="R330" s="98">
        <v>5.3279018934071971E-5</v>
      </c>
      <c r="S330" s="98">
        <v>2.7064250223053296E-4</v>
      </c>
      <c r="T330" s="98">
        <v>4.1394413801763131E-4</v>
      </c>
      <c r="U330" s="98">
        <v>0</v>
      </c>
      <c r="V330" s="98">
        <v>0</v>
      </c>
      <c r="W330" s="98">
        <v>3.8505802458447836E-4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3.5099767407169445E-3</v>
      </c>
      <c r="D334" s="101">
        <v>6.2838217424907384E-3</v>
      </c>
      <c r="E334" s="101">
        <v>1.8635406968793379E-2</v>
      </c>
      <c r="F334" s="101">
        <v>5.1592644148985574E-2</v>
      </c>
      <c r="G334" s="101">
        <v>4.9101155648675891E-2</v>
      </c>
      <c r="H334" s="101">
        <v>8.8453253664568007E-2</v>
      </c>
      <c r="I334" s="101">
        <v>2.059504595881255E-2</v>
      </c>
      <c r="J334" s="101">
        <v>4.1678166340026898E-2</v>
      </c>
      <c r="K334" s="101">
        <v>1.1822949770236709E-2</v>
      </c>
      <c r="L334" s="101">
        <v>6.3109405606270499E-2</v>
      </c>
      <c r="M334" s="101">
        <v>7.9167265500966186E-2</v>
      </c>
      <c r="N334" s="101">
        <v>3.2486240356123269E-2</v>
      </c>
      <c r="O334" s="101">
        <v>2.2703364275961278E-2</v>
      </c>
      <c r="P334" s="101">
        <v>0</v>
      </c>
      <c r="Q334" s="101">
        <v>0</v>
      </c>
      <c r="R334" s="101">
        <v>7.0849811006216097E-3</v>
      </c>
      <c r="S334" s="101">
        <v>1.7574942269717543E-2</v>
      </c>
      <c r="T334" s="101">
        <v>3.7848470254050588E-2</v>
      </c>
      <c r="U334" s="101">
        <v>0</v>
      </c>
      <c r="V334" s="101">
        <v>0</v>
      </c>
      <c r="W334" s="101">
        <v>4.3406399739889343E-2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6.6769006502691117E-2</v>
      </c>
      <c r="D338" s="122">
        <v>0.12010800571212955</v>
      </c>
      <c r="E338" s="122">
        <v>9.7784969513317221E-2</v>
      </c>
      <c r="F338" s="122">
        <v>8.6422066207242465E-2</v>
      </c>
      <c r="G338" s="122">
        <v>0.11287694788957071</v>
      </c>
      <c r="H338" s="122">
        <v>0.20064082951267692</v>
      </c>
      <c r="I338" s="122">
        <v>0.12868792445036295</v>
      </c>
      <c r="J338" s="122">
        <v>0.15835137837694591</v>
      </c>
      <c r="K338" s="122">
        <v>9.2019904186855878E-2</v>
      </c>
      <c r="L338" s="122">
        <v>0.18917212071929385</v>
      </c>
      <c r="M338" s="122">
        <v>0.13615950061748569</v>
      </c>
      <c r="N338" s="122">
        <v>8.1130521374153386E-2</v>
      </c>
      <c r="O338" s="122">
        <v>5.5044094357610082E-2</v>
      </c>
      <c r="P338" s="122">
        <v>2.5852111059701307E-3</v>
      </c>
      <c r="Q338" s="122">
        <v>0</v>
      </c>
      <c r="R338" s="122">
        <v>2.2171254744901371E-2</v>
      </c>
      <c r="S338" s="122">
        <v>7.2604161303560968E-2</v>
      </c>
      <c r="T338" s="122">
        <v>6.2066214616987921E-2</v>
      </c>
      <c r="U338" s="122">
        <v>0</v>
      </c>
      <c r="V338" s="122">
        <v>0</v>
      </c>
      <c r="W338" s="122">
        <v>4.4040137060674195E-2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1.5425055642695094E-3</v>
      </c>
      <c r="D339" s="98">
        <v>6.112240943317063E-3</v>
      </c>
      <c r="E339" s="98">
        <v>6.1134883780446974E-3</v>
      </c>
      <c r="F339" s="98">
        <v>3.7034887429463073E-3</v>
      </c>
      <c r="G339" s="98">
        <v>5.0849149004364288E-3</v>
      </c>
      <c r="H339" s="98">
        <v>1.0071531956835007E-2</v>
      </c>
      <c r="I339" s="98">
        <v>5.2725988351469731E-3</v>
      </c>
      <c r="J339" s="98">
        <v>1.2832927128752156E-2</v>
      </c>
      <c r="K339" s="98">
        <v>6.4193146073166099E-3</v>
      </c>
      <c r="L339" s="98">
        <v>1.6298303522133614E-2</v>
      </c>
      <c r="M339" s="98">
        <v>1.1039376033663853E-2</v>
      </c>
      <c r="N339" s="98">
        <v>7.3379230682469338E-3</v>
      </c>
      <c r="O339" s="98">
        <v>6.3806511323090849E-3</v>
      </c>
      <c r="P339" s="98">
        <v>4.9644322713263188E-4</v>
      </c>
      <c r="Q339" s="98">
        <v>0</v>
      </c>
      <c r="R339" s="98">
        <v>1.8991708662669316E-3</v>
      </c>
      <c r="S339" s="98">
        <v>9.0961406063079387E-3</v>
      </c>
      <c r="T339" s="98">
        <v>8.0081537208625212E-3</v>
      </c>
      <c r="U339" s="98">
        <v>0</v>
      </c>
      <c r="V339" s="98">
        <v>0</v>
      </c>
      <c r="W339" s="98">
        <v>7.209288314363323E-3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6.2027861790467695E-2</v>
      </c>
      <c r="D340" s="98">
        <v>0.10313399791027648</v>
      </c>
      <c r="E340" s="98">
        <v>7.0048807179416875E-2</v>
      </c>
      <c r="F340" s="98">
        <v>4.2793189506009313E-2</v>
      </c>
      <c r="G340" s="98">
        <v>6.489860125846611E-2</v>
      </c>
      <c r="H340" s="98">
        <v>6.1811691126803153E-2</v>
      </c>
      <c r="I340" s="98">
        <v>1.1977508078664802E-2</v>
      </c>
      <c r="J340" s="98">
        <v>3.2863985889422749E-2</v>
      </c>
      <c r="K340" s="98">
        <v>7.1577449589195971E-2</v>
      </c>
      <c r="L340" s="98">
        <v>0.15183675069880367</v>
      </c>
      <c r="M340" s="98">
        <v>9.7616085061666844E-2</v>
      </c>
      <c r="N340" s="98">
        <v>4.0278976198601261E-2</v>
      </c>
      <c r="O340" s="98">
        <v>2.2565399931796112E-2</v>
      </c>
      <c r="P340" s="98">
        <v>9.727809302268294E-4</v>
      </c>
      <c r="Q340" s="98">
        <v>0</v>
      </c>
      <c r="R340" s="98">
        <v>1.5466427299812629E-2</v>
      </c>
      <c r="S340" s="98">
        <v>5.4990455401321685E-2</v>
      </c>
      <c r="T340" s="98">
        <v>4.0845561240189537E-2</v>
      </c>
      <c r="U340" s="98">
        <v>0</v>
      </c>
      <c r="V340" s="98">
        <v>0</v>
      </c>
      <c r="W340" s="98">
        <v>7.0347856190819073E-3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3.1986391479539187E-3</v>
      </c>
      <c r="D341" s="33">
        <v>1.0861766858536005E-2</v>
      </c>
      <c r="E341" s="33">
        <v>2.1622673955855654E-2</v>
      </c>
      <c r="F341" s="33">
        <v>3.9925387958286838E-2</v>
      </c>
      <c r="G341" s="33">
        <v>4.2893431730668174E-2</v>
      </c>
      <c r="H341" s="33">
        <v>0.12875760642903875</v>
      </c>
      <c r="I341" s="33">
        <v>0.11143781753655119</v>
      </c>
      <c r="J341" s="33">
        <v>0.11265446535877101</v>
      </c>
      <c r="K341" s="33">
        <v>1.4023139990343297E-2</v>
      </c>
      <c r="L341" s="33">
        <v>2.1037066498356582E-2</v>
      </c>
      <c r="M341" s="33">
        <v>2.7504039522155001E-2</v>
      </c>
      <c r="N341" s="33">
        <v>3.3513622107305199E-2</v>
      </c>
      <c r="O341" s="33">
        <v>2.6098043293504885E-2</v>
      </c>
      <c r="P341" s="33">
        <v>1.1159869486106692E-3</v>
      </c>
      <c r="Q341" s="33">
        <v>0</v>
      </c>
      <c r="R341" s="33">
        <v>4.8056565788218136E-3</v>
      </c>
      <c r="S341" s="33">
        <v>8.5175652959313449E-3</v>
      </c>
      <c r="T341" s="33">
        <v>1.3212499655935864E-2</v>
      </c>
      <c r="U341" s="33">
        <v>0</v>
      </c>
      <c r="V341" s="33">
        <v>0</v>
      </c>
      <c r="W341" s="33">
        <v>2.9796063127228968E-2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0.48632880816627388</v>
      </c>
      <c r="D343" s="117">
        <f t="shared" si="145"/>
        <v>1.0720258567793799</v>
      </c>
      <c r="E343" s="117">
        <f t="shared" si="145"/>
        <v>0.97520933322397585</v>
      </c>
      <c r="F343" s="117">
        <f t="shared" si="145"/>
        <v>0.77915084737683449</v>
      </c>
      <c r="G343" s="117">
        <f t="shared" si="145"/>
        <v>1.2544625217526602</v>
      </c>
      <c r="H343" s="117">
        <f t="shared" si="145"/>
        <v>2.3028551609240933</v>
      </c>
      <c r="I343" s="117">
        <f t="shared" si="145"/>
        <v>1.3096124272921883</v>
      </c>
      <c r="J343" s="117">
        <f t="shared" si="145"/>
        <v>1.511736581247368</v>
      </c>
      <c r="K343" s="117">
        <f t="shared" si="145"/>
        <v>0.76240790806496184</v>
      </c>
      <c r="L343" s="117">
        <f t="shared" si="145"/>
        <v>1.7772713052091444</v>
      </c>
      <c r="M343" s="117">
        <f t="shared" si="145"/>
        <v>1.1879274791287191</v>
      </c>
      <c r="N343" s="117">
        <f t="shared" si="145"/>
        <v>0.85337799279468562</v>
      </c>
      <c r="O343" s="117">
        <f t="shared" si="145"/>
        <v>0.75403107448340223</v>
      </c>
      <c r="P343" s="117">
        <f t="shared" si="145"/>
        <v>3.1768165564519599E-2</v>
      </c>
      <c r="Q343" s="117">
        <f t="shared" si="145"/>
        <v>0</v>
      </c>
      <c r="R343" s="117">
        <f t="shared" ref="R343:V343" si="146">R344+R347+R349+R359</f>
        <v>0.29210928954161991</v>
      </c>
      <c r="S343" s="117">
        <f t="shared" si="146"/>
        <v>1.0333057491386357</v>
      </c>
      <c r="T343" s="117">
        <f t="shared" si="146"/>
        <v>0.78501223958834376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0.51760015119550762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0.42359937871492409</v>
      </c>
      <c r="D344" s="122">
        <f t="shared" si="148"/>
        <v>0.95043753757988436</v>
      </c>
      <c r="E344" s="122">
        <f t="shared" si="148"/>
        <v>0.86998745683300527</v>
      </c>
      <c r="F344" s="122">
        <f t="shared" si="148"/>
        <v>0.67860968979508973</v>
      </c>
      <c r="G344" s="122">
        <f t="shared" si="148"/>
        <v>1.1198908314335998</v>
      </c>
      <c r="H344" s="122">
        <f t="shared" si="148"/>
        <v>2.0437224093233355</v>
      </c>
      <c r="I344" s="122">
        <f t="shared" si="148"/>
        <v>1.1424458009073959</v>
      </c>
      <c r="J344" s="122">
        <f t="shared" si="148"/>
        <v>1.3117366525965315</v>
      </c>
      <c r="K344" s="122">
        <f t="shared" si="148"/>
        <v>0.65905070516824216</v>
      </c>
      <c r="L344" s="122">
        <f t="shared" si="148"/>
        <v>1.5507061128709518</v>
      </c>
      <c r="M344" s="122">
        <f t="shared" si="148"/>
        <v>1.0229331077600046</v>
      </c>
      <c r="N344" s="122">
        <f t="shared" si="148"/>
        <v>0.74522659198279584</v>
      </c>
      <c r="O344" s="122">
        <f t="shared" si="148"/>
        <v>0.67534316398612471</v>
      </c>
      <c r="P344" s="122">
        <f t="shared" si="148"/>
        <v>2.7985985983590842E-2</v>
      </c>
      <c r="Q344" s="122">
        <f t="shared" si="148"/>
        <v>0</v>
      </c>
      <c r="R344" s="122">
        <f t="shared" ref="R344:V344" si="149">SUM(R345:R346)</f>
        <v>0.25838889101162937</v>
      </c>
      <c r="S344" s="122">
        <f t="shared" si="149"/>
        <v>0.91890092124688882</v>
      </c>
      <c r="T344" s="122">
        <f t="shared" si="149"/>
        <v>0.69218802488470754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0.42373546753901253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0.41979828138243186</v>
      </c>
      <c r="D345" s="98">
        <v>0.94208490480229479</v>
      </c>
      <c r="E345" s="98">
        <v>0.86249406084198099</v>
      </c>
      <c r="F345" s="98">
        <v>0.6728567313660353</v>
      </c>
      <c r="G345" s="98">
        <v>1.1105461092598186</v>
      </c>
      <c r="H345" s="98">
        <v>2.0268461461191243</v>
      </c>
      <c r="I345" s="98">
        <v>1.1331961568414894</v>
      </c>
      <c r="J345" s="98">
        <v>1.301227843390492</v>
      </c>
      <c r="K345" s="98">
        <v>0.65384262837980445</v>
      </c>
      <c r="L345" s="98">
        <v>1.538691497667299</v>
      </c>
      <c r="M345" s="98">
        <v>1.0150825667671108</v>
      </c>
      <c r="N345" s="98">
        <v>0.73955985264492363</v>
      </c>
      <c r="O345" s="98">
        <v>0.67025060644224521</v>
      </c>
      <c r="P345" s="98">
        <v>2.7778297796979778E-2</v>
      </c>
      <c r="Q345" s="98">
        <v>0</v>
      </c>
      <c r="R345" s="98">
        <v>0.2565357220930285</v>
      </c>
      <c r="S345" s="98">
        <v>0.9123969727494925</v>
      </c>
      <c r="T345" s="98">
        <v>0.68729780588162337</v>
      </c>
      <c r="U345" s="98">
        <v>0</v>
      </c>
      <c r="V345" s="98">
        <v>0</v>
      </c>
      <c r="W345" s="98">
        <v>0.42082480938440464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3.8010973324922354E-3</v>
      </c>
      <c r="D346" s="98">
        <v>8.3526327775896199E-3</v>
      </c>
      <c r="E346" s="98">
        <v>7.4933959910242305E-3</v>
      </c>
      <c r="F346" s="98">
        <v>5.7529584290543848E-3</v>
      </c>
      <c r="G346" s="98">
        <v>9.3447221737813224E-3</v>
      </c>
      <c r="H346" s="98">
        <v>1.6876263204211414E-2</v>
      </c>
      <c r="I346" s="98">
        <v>9.2496440659064465E-3</v>
      </c>
      <c r="J346" s="98">
        <v>1.0508809206039393E-2</v>
      </c>
      <c r="K346" s="98">
        <v>5.2080767884376987E-3</v>
      </c>
      <c r="L346" s="98">
        <v>1.2014615203652884E-2</v>
      </c>
      <c r="M346" s="98">
        <v>7.8505409928937911E-3</v>
      </c>
      <c r="N346" s="98">
        <v>5.6667393378722238E-3</v>
      </c>
      <c r="O346" s="98">
        <v>5.0925575438794651E-3</v>
      </c>
      <c r="P346" s="98">
        <v>2.0768818661106398E-4</v>
      </c>
      <c r="Q346" s="98">
        <v>0</v>
      </c>
      <c r="R346" s="98">
        <v>1.8531689186008702E-3</v>
      </c>
      <c r="S346" s="98">
        <v>6.5039484973963011E-3</v>
      </c>
      <c r="T346" s="98">
        <v>4.8902190030841279E-3</v>
      </c>
      <c r="U346" s="98">
        <v>0</v>
      </c>
      <c r="V346" s="98">
        <v>0</v>
      </c>
      <c r="W346" s="98">
        <v>2.9106581546078721E-3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5.3672570970692537E-5</v>
      </c>
      <c r="F347" s="122">
        <f t="shared" si="151"/>
        <v>9.6121636993064358E-5</v>
      </c>
      <c r="G347" s="122">
        <f t="shared" si="151"/>
        <v>2.6028230259201641E-4</v>
      </c>
      <c r="H347" s="122">
        <f t="shared" si="151"/>
        <v>1.0557108538310253E-3</v>
      </c>
      <c r="I347" s="122">
        <f t="shared" si="151"/>
        <v>6.2714417914708535E-4</v>
      </c>
      <c r="J347" s="122">
        <f t="shared" si="151"/>
        <v>7.0634603536862085E-4</v>
      </c>
      <c r="K347" s="122">
        <f t="shared" si="151"/>
        <v>6.8364188598095139E-4</v>
      </c>
      <c r="L347" s="122">
        <f t="shared" si="151"/>
        <v>2.7692593870201525E-3</v>
      </c>
      <c r="M347" s="122">
        <f t="shared" si="151"/>
        <v>6.2195472640702619E-4</v>
      </c>
      <c r="N347" s="122">
        <f t="shared" si="151"/>
        <v>1.0878293083197198E-3</v>
      </c>
      <c r="O347" s="122">
        <f t="shared" si="151"/>
        <v>2.6988376897887358E-4</v>
      </c>
      <c r="P347" s="122">
        <f t="shared" si="151"/>
        <v>2.7780611711540371E-5</v>
      </c>
      <c r="Q347" s="122">
        <f t="shared" si="151"/>
        <v>0</v>
      </c>
      <c r="R347" s="122">
        <f t="shared" si="151"/>
        <v>1.2523199853933074E-4</v>
      </c>
      <c r="S347" s="122">
        <f t="shared" si="151"/>
        <v>3.1873901038136798E-4</v>
      </c>
      <c r="T347" s="122">
        <f t="shared" si="151"/>
        <v>2.4068368224259656E-4</v>
      </c>
      <c r="U347" s="122">
        <f t="shared" si="151"/>
        <v>0</v>
      </c>
      <c r="V347" s="122">
        <f t="shared" si="151"/>
        <v>0</v>
      </c>
      <c r="W347" s="122">
        <f t="shared" si="151"/>
        <v>1.4116198419839579E-4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5.3672570970692537E-5</v>
      </c>
      <c r="F348" s="98">
        <v>9.6121636993064358E-5</v>
      </c>
      <c r="G348" s="98">
        <v>2.6028230259201641E-4</v>
      </c>
      <c r="H348" s="98">
        <v>1.0557108538310253E-3</v>
      </c>
      <c r="I348" s="98">
        <v>6.2714417914708535E-4</v>
      </c>
      <c r="J348" s="98">
        <v>7.0634603536862085E-4</v>
      </c>
      <c r="K348" s="98">
        <v>6.8364188598095139E-4</v>
      </c>
      <c r="L348" s="98">
        <v>2.7692593870201525E-3</v>
      </c>
      <c r="M348" s="98">
        <v>6.2195472640702619E-4</v>
      </c>
      <c r="N348" s="98">
        <v>1.0878293083197198E-3</v>
      </c>
      <c r="O348" s="98">
        <v>2.6988376897887358E-4</v>
      </c>
      <c r="P348" s="98">
        <v>2.7780611711540371E-5</v>
      </c>
      <c r="Q348" s="98">
        <v>0</v>
      </c>
      <c r="R348" s="98">
        <v>1.2523199853933074E-4</v>
      </c>
      <c r="S348" s="98">
        <v>3.1873901038136798E-4</v>
      </c>
      <c r="T348" s="98">
        <v>2.4068368224259656E-4</v>
      </c>
      <c r="U348" s="98">
        <v>0</v>
      </c>
      <c r="V348" s="98">
        <v>0</v>
      </c>
      <c r="W348" s="98">
        <v>1.4116198419839579E-4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2.3660249461338993E-2</v>
      </c>
      <c r="D349" s="122">
        <v>5.0346461017750074E-2</v>
      </c>
      <c r="E349" s="122">
        <v>4.4939586835438743E-2</v>
      </c>
      <c r="F349" s="122">
        <v>4.3632261302641279E-2</v>
      </c>
      <c r="G349" s="122">
        <v>6.1543188121340894E-2</v>
      </c>
      <c r="H349" s="122">
        <v>0.11957536515837214</v>
      </c>
      <c r="I349" s="122">
        <v>7.2596526809292919E-2</v>
      </c>
      <c r="J349" s="122">
        <v>8.7642663472925236E-2</v>
      </c>
      <c r="K349" s="122">
        <v>4.6568026231532902E-2</v>
      </c>
      <c r="L349" s="122">
        <v>0.10965271636218393</v>
      </c>
      <c r="M349" s="122">
        <v>7.9937979900466527E-2</v>
      </c>
      <c r="N349" s="122">
        <v>5.3589494830300871E-2</v>
      </c>
      <c r="O349" s="122">
        <v>4.1395183849421348E-2</v>
      </c>
      <c r="P349" s="122">
        <v>2.0285811619277605E-3</v>
      </c>
      <c r="Q349" s="122">
        <v>0</v>
      </c>
      <c r="R349" s="122">
        <v>1.9576679844782098E-2</v>
      </c>
      <c r="S349" s="122">
        <v>6.9357744507824406E-2</v>
      </c>
      <c r="T349" s="122">
        <v>5.262335295731449E-2</v>
      </c>
      <c r="U349" s="122">
        <v>0</v>
      </c>
      <c r="V349" s="122">
        <v>0</v>
      </c>
      <c r="W349" s="122">
        <v>5.9368982382687598E-2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2.1457387061380877E-2</v>
      </c>
      <c r="D350" s="98">
        <v>4.6397017663381869E-2</v>
      </c>
      <c r="E350" s="98">
        <v>3.3429121819635699E-2</v>
      </c>
      <c r="F350" s="98">
        <v>1.195844739298382E-2</v>
      </c>
      <c r="G350" s="98">
        <v>3.1171381949368266E-2</v>
      </c>
      <c r="H350" s="98">
        <v>6.4696669328125331E-2</v>
      </c>
      <c r="I350" s="98">
        <v>5.9745110523968935E-2</v>
      </c>
      <c r="J350" s="98">
        <v>6.1653235581680309E-2</v>
      </c>
      <c r="K350" s="98">
        <v>3.8956836260564009E-2</v>
      </c>
      <c r="L350" s="98">
        <v>6.9316654161562297E-2</v>
      </c>
      <c r="M350" s="98">
        <v>2.8948782761165196E-2</v>
      </c>
      <c r="N350" s="98">
        <v>3.2496551505346569E-2</v>
      </c>
      <c r="O350" s="98">
        <v>2.6309340314117011E-2</v>
      </c>
      <c r="P350" s="98">
        <v>2.0285811619277605E-3</v>
      </c>
      <c r="Q350" s="98">
        <v>0</v>
      </c>
      <c r="R350" s="98">
        <v>1.4465228796010889E-2</v>
      </c>
      <c r="S350" s="98">
        <v>5.6309620043414658E-2</v>
      </c>
      <c r="T350" s="98">
        <v>2.4134558517988208E-2</v>
      </c>
      <c r="U350" s="98">
        <v>0</v>
      </c>
      <c r="V350" s="98">
        <v>0</v>
      </c>
      <c r="W350" s="98">
        <v>2.5308960429824025E-2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7.4877506320956009E-5</v>
      </c>
      <c r="D351" s="98">
        <v>1.2792089515354543E-4</v>
      </c>
      <c r="E351" s="98">
        <v>1.3946308653877443E-4</v>
      </c>
      <c r="F351" s="98">
        <v>8.7135699827211967E-5</v>
      </c>
      <c r="G351" s="98">
        <v>2.0324846834847811E-4</v>
      </c>
      <c r="H351" s="98">
        <v>3.2758658120416036E-4</v>
      </c>
      <c r="I351" s="98">
        <v>9.937013513324336E-5</v>
      </c>
      <c r="J351" s="98">
        <v>6.9362258913855976E-5</v>
      </c>
      <c r="K351" s="98">
        <v>2.2163502945234567E-4</v>
      </c>
      <c r="L351" s="98">
        <v>6.6919163438039302E-4</v>
      </c>
      <c r="M351" s="98">
        <v>7.2417521020797383E-4</v>
      </c>
      <c r="N351" s="98">
        <v>1.3178300123224682E-4</v>
      </c>
      <c r="O351" s="98">
        <v>8.2382149702483535E-5</v>
      </c>
      <c r="P351" s="98">
        <v>0</v>
      </c>
      <c r="Q351" s="98">
        <v>0</v>
      </c>
      <c r="R351" s="98">
        <v>4.2976440984995438E-5</v>
      </c>
      <c r="S351" s="98">
        <v>2.2665981106538552E-4</v>
      </c>
      <c r="T351" s="98">
        <v>3.582416819451125E-4</v>
      </c>
      <c r="U351" s="98">
        <v>0</v>
      </c>
      <c r="V351" s="98">
        <v>0</v>
      </c>
      <c r="W351" s="98">
        <v>3.5177013133015124E-4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2.1279848936371594E-3</v>
      </c>
      <c r="D355" s="101">
        <v>3.8215224592146597E-3</v>
      </c>
      <c r="E355" s="101">
        <v>1.1371001929264268E-2</v>
      </c>
      <c r="F355" s="101">
        <v>3.1586678209830243E-2</v>
      </c>
      <c r="G355" s="101">
        <v>3.0168557703624154E-2</v>
      </c>
      <c r="H355" s="101">
        <v>5.4551109249042655E-2</v>
      </c>
      <c r="I355" s="101">
        <v>1.2752046150190733E-2</v>
      </c>
      <c r="J355" s="101">
        <v>2.5920065632331075E-2</v>
      </c>
      <c r="K355" s="101">
        <v>7.3895549415165466E-3</v>
      </c>
      <c r="L355" s="101">
        <v>3.9666870566241234E-2</v>
      </c>
      <c r="M355" s="101">
        <v>5.0265021929093351E-2</v>
      </c>
      <c r="N355" s="101">
        <v>2.0961160323722056E-2</v>
      </c>
      <c r="O355" s="101">
        <v>1.5003461385601853E-2</v>
      </c>
      <c r="P355" s="101">
        <v>0</v>
      </c>
      <c r="Q355" s="101">
        <v>0</v>
      </c>
      <c r="R355" s="101">
        <v>5.0684746077862119E-3</v>
      </c>
      <c r="S355" s="101">
        <v>1.2821464653344357E-2</v>
      </c>
      <c r="T355" s="101">
        <v>2.8130552757381164E-2</v>
      </c>
      <c r="U355" s="101">
        <v>0</v>
      </c>
      <c r="V355" s="101">
        <v>0</v>
      </c>
      <c r="W355" s="101">
        <v>3.3708251821533419E-2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3.9069179990010819E-2</v>
      </c>
      <c r="D359" s="122">
        <v>7.1241858181745651E-2</v>
      </c>
      <c r="E359" s="122">
        <v>6.022861698456114E-2</v>
      </c>
      <c r="F359" s="122">
        <v>5.6812774642110403E-2</v>
      </c>
      <c r="G359" s="122">
        <v>7.2768219895127412E-2</v>
      </c>
      <c r="H359" s="122">
        <v>0.13850167558855472</v>
      </c>
      <c r="I359" s="122">
        <v>9.3942955396352487E-2</v>
      </c>
      <c r="J359" s="122">
        <v>0.11165091914254256</v>
      </c>
      <c r="K359" s="122">
        <v>5.6105534779205865E-2</v>
      </c>
      <c r="L359" s="122">
        <v>0.11414321658898868</v>
      </c>
      <c r="M359" s="122">
        <v>8.4434436741840979E-2</v>
      </c>
      <c r="N359" s="122">
        <v>5.3474076673269248E-2</v>
      </c>
      <c r="O359" s="122">
        <v>3.7022842878877381E-2</v>
      </c>
      <c r="P359" s="122">
        <v>1.7258178072894538E-3</v>
      </c>
      <c r="Q359" s="122">
        <v>0</v>
      </c>
      <c r="R359" s="122">
        <v>1.4018486686669118E-2</v>
      </c>
      <c r="S359" s="122">
        <v>4.4728344373541173E-2</v>
      </c>
      <c r="T359" s="122">
        <v>3.9960178064079144E-2</v>
      </c>
      <c r="U359" s="122">
        <v>0</v>
      </c>
      <c r="V359" s="122">
        <v>0</v>
      </c>
      <c r="W359" s="122">
        <v>3.4354539289609048E-2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8.9537104105289964E-4</v>
      </c>
      <c r="D360" s="98">
        <v>3.5503296140550508E-3</v>
      </c>
      <c r="E360" s="98">
        <v>3.5534065313953872E-3</v>
      </c>
      <c r="F360" s="98">
        <v>2.1540395821063769E-3</v>
      </c>
      <c r="G360" s="98">
        <v>2.9594377762548829E-3</v>
      </c>
      <c r="H360" s="98">
        <v>5.8654368380898231E-3</v>
      </c>
      <c r="I360" s="98">
        <v>3.0725892287527122E-3</v>
      </c>
      <c r="J360" s="98">
        <v>7.482950197270165E-3</v>
      </c>
      <c r="K360" s="98">
        <v>3.7453533762075416E-3</v>
      </c>
      <c r="L360" s="98">
        <v>9.5146429153094951E-3</v>
      </c>
      <c r="M360" s="98">
        <v>6.446543495611144E-3</v>
      </c>
      <c r="N360" s="98">
        <v>4.2850465535960603E-3</v>
      </c>
      <c r="O360" s="98">
        <v>3.7260389472483029E-3</v>
      </c>
      <c r="P360" s="98">
        <v>2.8990251324466511E-4</v>
      </c>
      <c r="Q360" s="98">
        <v>0</v>
      </c>
      <c r="R360" s="98">
        <v>1.1111720717436767E-3</v>
      </c>
      <c r="S360" s="98">
        <v>5.3387086947605782E-3</v>
      </c>
      <c r="T360" s="98">
        <v>4.7173144584986516E-3</v>
      </c>
      <c r="U360" s="98">
        <v>0</v>
      </c>
      <c r="V360" s="98">
        <v>0</v>
      </c>
      <c r="W360" s="98">
        <v>4.2914399156691787E-3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3.5796350821583875E-2</v>
      </c>
      <c r="D361" s="98">
        <v>5.9601956719179672E-2</v>
      </c>
      <c r="E361" s="98">
        <v>4.0537479600539918E-2</v>
      </c>
      <c r="F361" s="98">
        <v>2.4798533946539903E-2</v>
      </c>
      <c r="G361" s="98">
        <v>3.7659398575639436E-2</v>
      </c>
      <c r="H361" s="98">
        <v>3.5915966339957257E-2</v>
      </c>
      <c r="I361" s="98">
        <v>6.9687176836063132E-3</v>
      </c>
      <c r="J361" s="98">
        <v>1.9145204149971666E-2</v>
      </c>
      <c r="K361" s="98">
        <v>4.1749147274739461E-2</v>
      </c>
      <c r="L361" s="98">
        <v>8.8665919927889775E-2</v>
      </c>
      <c r="M361" s="98">
        <v>5.7039349950730837E-2</v>
      </c>
      <c r="N361" s="98">
        <v>2.3535943052805163E-2</v>
      </c>
      <c r="O361" s="98">
        <v>1.3185488259181966E-2</v>
      </c>
      <c r="P361" s="98">
        <v>5.6841853337544755E-4</v>
      </c>
      <c r="Q361" s="98">
        <v>0</v>
      </c>
      <c r="R361" s="98">
        <v>9.0733197366367792E-3</v>
      </c>
      <c r="S361" s="98">
        <v>3.2468813949430214E-2</v>
      </c>
      <c r="T361" s="98">
        <v>2.4298044474161777E-2</v>
      </c>
      <c r="U361" s="98">
        <v>0</v>
      </c>
      <c r="V361" s="98">
        <v>0</v>
      </c>
      <c r="W361" s="98">
        <v>4.2750084626219679E-3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2.3774581273740395E-3</v>
      </c>
      <c r="D362" s="33">
        <v>8.0895718485109337E-3</v>
      </c>
      <c r="E362" s="33">
        <v>1.613773085262583E-2</v>
      </c>
      <c r="F362" s="33">
        <v>2.9860201113464126E-2</v>
      </c>
      <c r="G362" s="33">
        <v>3.2149383543233101E-2</v>
      </c>
      <c r="H362" s="33">
        <v>9.6720272410507638E-2</v>
      </c>
      <c r="I362" s="33">
        <v>8.3901648483993466E-2</v>
      </c>
      <c r="J362" s="33">
        <v>8.5022764795300729E-2</v>
      </c>
      <c r="K362" s="33">
        <v>1.0611034128258864E-2</v>
      </c>
      <c r="L362" s="33">
        <v>1.5962653745789413E-2</v>
      </c>
      <c r="M362" s="33">
        <v>2.0948543295498997E-2</v>
      </c>
      <c r="N362" s="33">
        <v>2.5653087066868023E-2</v>
      </c>
      <c r="O362" s="33">
        <v>2.0111315672447113E-2</v>
      </c>
      <c r="P362" s="33">
        <v>8.6749676066934114E-4</v>
      </c>
      <c r="Q362" s="33">
        <v>0</v>
      </c>
      <c r="R362" s="33">
        <v>3.8339948782886604E-3</v>
      </c>
      <c r="S362" s="33">
        <v>6.9208217293503784E-3</v>
      </c>
      <c r="T362" s="33">
        <v>1.0944819131418716E-2</v>
      </c>
      <c r="U362" s="33">
        <v>0</v>
      </c>
      <c r="V362" s="33">
        <v>0</v>
      </c>
      <c r="W362" s="33">
        <v>2.5788090911317899E-2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0.59350859860000538</v>
      </c>
      <c r="D364" s="119">
        <f t="shared" si="152"/>
        <v>0.59839477195235857</v>
      </c>
      <c r="E364" s="119">
        <f t="shared" si="152"/>
        <v>0.60424253602279121</v>
      </c>
      <c r="F364" s="119">
        <f t="shared" si="152"/>
        <v>0.61161722189256273</v>
      </c>
      <c r="G364" s="119">
        <f t="shared" si="152"/>
        <v>0.61522273999132993</v>
      </c>
      <c r="H364" s="119">
        <f t="shared" si="152"/>
        <v>0.62284329476015554</v>
      </c>
      <c r="I364" s="119">
        <f t="shared" si="152"/>
        <v>0.63132443232680613</v>
      </c>
      <c r="J364" s="119">
        <f t="shared" si="152"/>
        <v>0.6353161311179597</v>
      </c>
      <c r="K364" s="119">
        <f t="shared" si="152"/>
        <v>0.63458502665059946</v>
      </c>
      <c r="L364" s="119">
        <f t="shared" si="152"/>
        <v>0.63995358042830863</v>
      </c>
      <c r="M364" s="119">
        <f t="shared" si="152"/>
        <v>0.64566839657783148</v>
      </c>
      <c r="N364" s="119">
        <f t="shared" si="152"/>
        <v>0.65502041948689627</v>
      </c>
      <c r="O364" s="119">
        <f t="shared" si="152"/>
        <v>0.6607655490217208</v>
      </c>
      <c r="P364" s="119">
        <f t="shared" si="152"/>
        <v>0.66689762822718557</v>
      </c>
      <c r="Q364" s="119" t="str">
        <f t="shared" si="152"/>
        <v/>
      </c>
      <c r="R364" s="119">
        <f t="shared" ref="R364:V364" si="153">IF(R343=0,"",R343/R322)</f>
        <v>0.68769020695004046</v>
      </c>
      <c r="S364" s="119">
        <f t="shared" si="153"/>
        <v>0.70509429656734757</v>
      </c>
      <c r="T364" s="119">
        <f t="shared" si="153"/>
        <v>0.7249766924593628</v>
      </c>
      <c r="U364" s="119" t="str">
        <f t="shared" si="153"/>
        <v/>
      </c>
      <c r="V364" s="119" t="str">
        <f t="shared" si="153"/>
        <v/>
      </c>
      <c r="W364" s="119">
        <f t="shared" ref="W364" si="154">IF(W343=0,"",W343/W322)</f>
        <v>0.77395158937987218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0.59342121492869249</v>
      </c>
      <c r="D365" s="124">
        <f t="shared" si="155"/>
        <v>0.59799521965300284</v>
      </c>
      <c r="E365" s="124">
        <f t="shared" si="155"/>
        <v>0.60279782004803006</v>
      </c>
      <c r="F365" s="124">
        <f t="shared" si="155"/>
        <v>0.60777555216243018</v>
      </c>
      <c r="G365" s="124">
        <f t="shared" si="155"/>
        <v>0.61295321876637388</v>
      </c>
      <c r="H365" s="124">
        <f t="shared" si="155"/>
        <v>0.61832267576577937</v>
      </c>
      <c r="I365" s="124">
        <f t="shared" si="155"/>
        <v>0.62384884067602375</v>
      </c>
      <c r="J365" s="124">
        <f t="shared" si="155"/>
        <v>0.62957548644235584</v>
      </c>
      <c r="K365" s="124">
        <f t="shared" si="155"/>
        <v>0.63546811109870605</v>
      </c>
      <c r="L365" s="124">
        <f t="shared" si="155"/>
        <v>0.64148856001285204</v>
      </c>
      <c r="M365" s="124">
        <f t="shared" si="155"/>
        <v>0.64766189432942112</v>
      </c>
      <c r="N365" s="124">
        <f t="shared" si="155"/>
        <v>0.65367180138864178</v>
      </c>
      <c r="O365" s="124">
        <f t="shared" si="155"/>
        <v>0.65942377874892999</v>
      </c>
      <c r="P365" s="124">
        <f t="shared" si="155"/>
        <v>0.6654295055582955</v>
      </c>
      <c r="Q365" s="124" t="str">
        <f t="shared" si="155"/>
        <v/>
      </c>
      <c r="R365" s="124">
        <f t="shared" ref="R365:V365" si="156">IF(R344=0,"",R344/R323)</f>
        <v>0.68935520087364421</v>
      </c>
      <c r="S365" s="124">
        <f t="shared" si="156"/>
        <v>0.7085883038589974</v>
      </c>
      <c r="T365" s="124">
        <f t="shared" si="156"/>
        <v>0.72877034837015175</v>
      </c>
      <c r="U365" s="124" t="str">
        <f t="shared" si="156"/>
        <v/>
      </c>
      <c r="V365" s="124" t="str">
        <f t="shared" si="156"/>
        <v/>
      </c>
      <c r="W365" s="124">
        <f t="shared" ref="W365" si="157">IF(W344=0,"",W344/W323)</f>
        <v>0.77249203487763607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0.59124460683268143</v>
      </c>
      <c r="D366" s="111">
        <f t="shared" si="158"/>
        <v>0.5958714026005324</v>
      </c>
      <c r="E366" s="111">
        <f t="shared" si="158"/>
        <v>0.60072477025420978</v>
      </c>
      <c r="F366" s="111">
        <f t="shared" si="158"/>
        <v>0.60574416579062018</v>
      </c>
      <c r="G366" s="111">
        <f t="shared" si="158"/>
        <v>0.61096342314857432</v>
      </c>
      <c r="H366" s="111">
        <f t="shared" si="158"/>
        <v>0.61636388049769542</v>
      </c>
      <c r="I366" s="111">
        <f t="shared" si="158"/>
        <v>0.62193929377840085</v>
      </c>
      <c r="J366" s="111">
        <f t="shared" si="158"/>
        <v>0.62769768182095365</v>
      </c>
      <c r="K366" s="111">
        <f t="shared" si="158"/>
        <v>0.63362829575564195</v>
      </c>
      <c r="L366" s="111">
        <f t="shared" si="158"/>
        <v>0.63969780493651218</v>
      </c>
      <c r="M366" s="111">
        <f t="shared" si="158"/>
        <v>0.64590184695390873</v>
      </c>
      <c r="N366" s="111">
        <f t="shared" si="158"/>
        <v>0.65194175972048174</v>
      </c>
      <c r="O366" s="111">
        <f t="shared" si="158"/>
        <v>0.6577217954830229</v>
      </c>
      <c r="P366" s="111">
        <f t="shared" si="158"/>
        <v>0.66376911275409012</v>
      </c>
      <c r="Q366" s="111" t="str">
        <f t="shared" si="158"/>
        <v/>
      </c>
      <c r="R366" s="111">
        <f t="shared" ref="R366:V366" si="159">IF(R345=0,"",R345/R324)</f>
        <v>0.68781172153975279</v>
      </c>
      <c r="S366" s="111">
        <f t="shared" si="159"/>
        <v>0.7071194012920321</v>
      </c>
      <c r="T366" s="111">
        <f t="shared" si="159"/>
        <v>0.72736664965606401</v>
      </c>
      <c r="U366" s="111" t="str">
        <f t="shared" si="159"/>
        <v/>
      </c>
      <c r="V366" s="111" t="str">
        <f t="shared" si="159"/>
        <v/>
      </c>
      <c r="W366" s="111">
        <f t="shared" ref="W366" si="160">IF(W345=0,"",W345/W324)</f>
        <v>0.77127837323407566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 t="str">
        <f t="shared" si="162"/>
        <v/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>
        <f t="shared" si="164"/>
        <v>2.8415814517141409</v>
      </c>
      <c r="F368" s="124">
        <f t="shared" si="164"/>
        <v>2.9392945610814762</v>
      </c>
      <c r="G368" s="124">
        <f t="shared" si="164"/>
        <v>3.0379361867989827</v>
      </c>
      <c r="H368" s="124">
        <f t="shared" si="164"/>
        <v>3.137400167004206</v>
      </c>
      <c r="I368" s="124">
        <f t="shared" si="164"/>
        <v>3.2378838945046438</v>
      </c>
      <c r="J368" s="124">
        <f t="shared" si="164"/>
        <v>3.3402084340906337</v>
      </c>
      <c r="K368" s="124">
        <f t="shared" si="164"/>
        <v>3.4450641545719249</v>
      </c>
      <c r="L368" s="124">
        <f t="shared" si="164"/>
        <v>3.5526217455941831</v>
      </c>
      <c r="M368" s="124">
        <f t="shared" si="164"/>
        <v>3.6810891530458401</v>
      </c>
      <c r="N368" s="124">
        <f t="shared" si="164"/>
        <v>3.8364251100740261</v>
      </c>
      <c r="O368" s="124">
        <f t="shared" si="164"/>
        <v>4.0219238892567208</v>
      </c>
      <c r="P368" s="124">
        <f t="shared" si="164"/>
        <v>4.2230933209181849</v>
      </c>
      <c r="Q368" s="124" t="str">
        <f t="shared" si="164"/>
        <v/>
      </c>
      <c r="R368" s="124">
        <f t="shared" ref="R368:V368" si="165">IF(R347=0,"",R347/R326)</f>
        <v>4.5044337882722605</v>
      </c>
      <c r="S368" s="124">
        <f t="shared" si="165"/>
        <v>4.5907616357700363</v>
      </c>
      <c r="T368" s="124">
        <f t="shared" si="165"/>
        <v>4.6628918386094762</v>
      </c>
      <c r="U368" s="124" t="str">
        <f t="shared" si="165"/>
        <v/>
      </c>
      <c r="V368" s="124" t="str">
        <f t="shared" si="165"/>
        <v/>
      </c>
      <c r="W368" s="124">
        <f t="shared" ref="W368" si="166">IF(W347=0,"",W347/W326)</f>
        <v>4.8610579629971289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>
        <f t="shared" si="167"/>
        <v>2.8415814517141409</v>
      </c>
      <c r="F369" s="111">
        <f t="shared" si="167"/>
        <v>2.9392945610814762</v>
      </c>
      <c r="G369" s="111">
        <f t="shared" si="167"/>
        <v>3.0379361867989827</v>
      </c>
      <c r="H369" s="111">
        <f t="shared" si="167"/>
        <v>3.137400167004206</v>
      </c>
      <c r="I369" s="111">
        <f t="shared" si="167"/>
        <v>3.2378838945046438</v>
      </c>
      <c r="J369" s="111">
        <f t="shared" si="167"/>
        <v>3.3402084340906337</v>
      </c>
      <c r="K369" s="111">
        <f t="shared" si="167"/>
        <v>3.4450641545719249</v>
      </c>
      <c r="L369" s="111">
        <f t="shared" si="167"/>
        <v>3.5526217455941831</v>
      </c>
      <c r="M369" s="111">
        <f t="shared" si="167"/>
        <v>3.6810891530458401</v>
      </c>
      <c r="N369" s="111">
        <f t="shared" si="167"/>
        <v>3.8364251100740261</v>
      </c>
      <c r="O369" s="111">
        <f t="shared" si="167"/>
        <v>4.0219238892567208</v>
      </c>
      <c r="P369" s="111">
        <f t="shared" si="167"/>
        <v>4.2230933209181849</v>
      </c>
      <c r="Q369" s="111" t="str">
        <f t="shared" si="167"/>
        <v/>
      </c>
      <c r="R369" s="111">
        <f t="shared" ref="R369:V369" si="168">IF(R348=0,"",R348/R327)</f>
        <v>4.5044337882722605</v>
      </c>
      <c r="S369" s="111">
        <f t="shared" si="168"/>
        <v>4.5907616357700363</v>
      </c>
      <c r="T369" s="111">
        <f t="shared" si="168"/>
        <v>4.6628918386094762</v>
      </c>
      <c r="U369" s="111" t="str">
        <f t="shared" si="168"/>
        <v/>
      </c>
      <c r="V369" s="111" t="str">
        <f t="shared" si="168"/>
        <v/>
      </c>
      <c r="W369" s="111">
        <f t="shared" ref="W369" si="169">IF(W348=0,"",W348/W327)</f>
        <v>4.8610579629971289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0.60951069284016157</v>
      </c>
      <c r="D370" s="124">
        <f t="shared" si="170"/>
        <v>0.61381976556436835</v>
      </c>
      <c r="E370" s="124">
        <f t="shared" si="170"/>
        <v>0.616591585671593</v>
      </c>
      <c r="F370" s="124">
        <f t="shared" si="170"/>
        <v>0.61525146038020395</v>
      </c>
      <c r="G370" s="124">
        <f t="shared" si="170"/>
        <v>0.62143456825937216</v>
      </c>
      <c r="H370" s="124">
        <f t="shared" si="170"/>
        <v>0.62578367088142228</v>
      </c>
      <c r="I370" s="124">
        <f t="shared" si="170"/>
        <v>0.63557899122251216</v>
      </c>
      <c r="J370" s="124">
        <f t="shared" si="170"/>
        <v>0.63779803121885303</v>
      </c>
      <c r="K370" s="124">
        <f t="shared" si="170"/>
        <v>0.6458938228604485</v>
      </c>
      <c r="L370" s="124">
        <f t="shared" si="170"/>
        <v>0.6454701104403423</v>
      </c>
      <c r="M370" s="124">
        <f t="shared" si="170"/>
        <v>0.64420176025780129</v>
      </c>
      <c r="N370" s="124">
        <f t="shared" si="170"/>
        <v>0.65875100567791511</v>
      </c>
      <c r="O370" s="124">
        <f t="shared" si="170"/>
        <v>0.66879552628672367</v>
      </c>
      <c r="P370" s="124">
        <f t="shared" si="170"/>
        <v>0.67915256431954552</v>
      </c>
      <c r="Q370" s="124" t="str">
        <f t="shared" si="170"/>
        <v/>
      </c>
      <c r="R370" s="124">
        <f t="shared" ref="R370:V370" si="171">IF(R349=0,"",R349/R328)</f>
        <v>0.70565060606658303</v>
      </c>
      <c r="S370" s="124">
        <f t="shared" si="171"/>
        <v>0.72242221603768753</v>
      </c>
      <c r="T370" s="124">
        <f t="shared" si="171"/>
        <v>0.74232606509807786</v>
      </c>
      <c r="U370" s="124" t="str">
        <f t="shared" si="171"/>
        <v/>
      </c>
      <c r="V370" s="124" t="str">
        <f t="shared" si="171"/>
        <v/>
      </c>
      <c r="W370" s="124">
        <f t="shared" ref="W370" si="172">IF(W349=0,"",W349/W328)</f>
        <v>0.77936428062862539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0.61010367966870382</v>
      </c>
      <c r="D371" s="111">
        <f t="shared" si="173"/>
        <v>0.61450874362906427</v>
      </c>
      <c r="E371" s="111">
        <f t="shared" si="173"/>
        <v>0.61912952137900235</v>
      </c>
      <c r="F371" s="111">
        <f t="shared" si="173"/>
        <v>0.62390837039020575</v>
      </c>
      <c r="G371" s="111">
        <f t="shared" si="173"/>
        <v>0.62887750316393298</v>
      </c>
      <c r="H371" s="111">
        <f t="shared" si="173"/>
        <v>0.63401915220826199</v>
      </c>
      <c r="I371" s="111">
        <f t="shared" si="173"/>
        <v>0.6393273727002069</v>
      </c>
      <c r="J371" s="111">
        <f t="shared" si="173"/>
        <v>0.64480979918038028</v>
      </c>
      <c r="K371" s="111">
        <f t="shared" si="173"/>
        <v>0.65045619790150655</v>
      </c>
      <c r="L371" s="111">
        <f t="shared" si="173"/>
        <v>0.65623483553567785</v>
      </c>
      <c r="M371" s="111">
        <f t="shared" si="173"/>
        <v>0.66214155873476332</v>
      </c>
      <c r="N371" s="111">
        <f t="shared" si="173"/>
        <v>0.66789201831558676</v>
      </c>
      <c r="O371" s="111">
        <f t="shared" si="173"/>
        <v>0.67339505508329578</v>
      </c>
      <c r="P371" s="111">
        <f t="shared" si="173"/>
        <v>0.67915256431954552</v>
      </c>
      <c r="Q371" s="111" t="str">
        <f t="shared" si="173"/>
        <v/>
      </c>
      <c r="R371" s="111">
        <f t="shared" ref="R371:V371" si="174">IF(R350=0,"",R350/R329)</f>
        <v>0.70204296942682776</v>
      </c>
      <c r="S371" s="111">
        <f t="shared" si="174"/>
        <v>0.72042535942249653</v>
      </c>
      <c r="T371" s="111">
        <f t="shared" si="174"/>
        <v>0.73970229070280036</v>
      </c>
      <c r="U371" s="111" t="str">
        <f t="shared" si="174"/>
        <v/>
      </c>
      <c r="V371" s="111" t="str">
        <f t="shared" si="174"/>
        <v/>
      </c>
      <c r="W371" s="111">
        <f t="shared" ref="W371" si="175">IF(W350=0,"",W350/W329)</f>
        <v>0.78150961496700788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0.54106637282823289</v>
      </c>
      <c r="D372" s="111">
        <f t="shared" si="176"/>
        <v>0.54403735547555343</v>
      </c>
      <c r="E372" s="111">
        <f t="shared" si="176"/>
        <v>0.54750016626543674</v>
      </c>
      <c r="F372" s="111">
        <f t="shared" si="176"/>
        <v>0.55103004452930582</v>
      </c>
      <c r="G372" s="111">
        <f t="shared" si="176"/>
        <v>0.55501286758361379</v>
      </c>
      <c r="H372" s="111">
        <f t="shared" si="176"/>
        <v>0.55940140895732016</v>
      </c>
      <c r="I372" s="111">
        <f t="shared" si="176"/>
        <v>0.56429074883247454</v>
      </c>
      <c r="J372" s="111">
        <f t="shared" si="176"/>
        <v>0.57007039715464847</v>
      </c>
      <c r="K372" s="111">
        <f t="shared" si="176"/>
        <v>0.57707153983087944</v>
      </c>
      <c r="L372" s="111">
        <f t="shared" si="176"/>
        <v>0.58538278266923349</v>
      </c>
      <c r="M372" s="111">
        <f t="shared" si="176"/>
        <v>0.60286327368745474</v>
      </c>
      <c r="N372" s="111">
        <f t="shared" si="176"/>
        <v>0.63200750106421788</v>
      </c>
      <c r="O372" s="111">
        <f t="shared" si="176"/>
        <v>0.67489779704840869</v>
      </c>
      <c r="P372" s="111" t="str">
        <f t="shared" si="176"/>
        <v/>
      </c>
      <c r="Q372" s="111" t="str">
        <f t="shared" si="176"/>
        <v/>
      </c>
      <c r="R372" s="111">
        <f t="shared" ref="R372:V372" si="177">IF(R351=0,"",R351/R330)</f>
        <v>0.80662973614763711</v>
      </c>
      <c r="S372" s="111">
        <f t="shared" si="177"/>
        <v>0.83748786386964813</v>
      </c>
      <c r="T372" s="111">
        <f t="shared" si="177"/>
        <v>0.86543484746691535</v>
      </c>
      <c r="U372" s="111" t="str">
        <f t="shared" si="177"/>
        <v/>
      </c>
      <c r="V372" s="111" t="str">
        <f t="shared" si="177"/>
        <v/>
      </c>
      <c r="W372" s="111">
        <f t="shared" ref="W372" si="178">IF(W351=0,"",W351/W330)</f>
        <v>0.91355096860986451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0.60626751993875017</v>
      </c>
      <c r="D376" s="112">
        <f t="shared" si="188"/>
        <v>0.60815258863468502</v>
      </c>
      <c r="E376" s="112">
        <f t="shared" si="188"/>
        <v>0.61018264577242698</v>
      </c>
      <c r="F376" s="112">
        <f t="shared" si="188"/>
        <v>0.61223220346327811</v>
      </c>
      <c r="G376" s="112">
        <f t="shared" si="188"/>
        <v>0.61441644916635907</v>
      </c>
      <c r="H376" s="112">
        <f t="shared" si="188"/>
        <v>0.61672247191619545</v>
      </c>
      <c r="I376" s="112">
        <f t="shared" si="188"/>
        <v>0.61918027159022559</v>
      </c>
      <c r="J376" s="112">
        <f t="shared" si="188"/>
        <v>0.62190993290983509</v>
      </c>
      <c r="K376" s="112">
        <f t="shared" si="188"/>
        <v>0.62501787499081962</v>
      </c>
      <c r="L376" s="112">
        <f t="shared" si="188"/>
        <v>0.62854134316707888</v>
      </c>
      <c r="M376" s="112">
        <f t="shared" si="188"/>
        <v>0.63492179009871064</v>
      </c>
      <c r="N376" s="112">
        <f t="shared" si="188"/>
        <v>0.64523195340365469</v>
      </c>
      <c r="O376" s="112">
        <f t="shared" si="188"/>
        <v>0.66084749393233244</v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0.71538293974298994</v>
      </c>
      <c r="S376" s="112">
        <f t="shared" si="189"/>
        <v>0.72953096838538967</v>
      </c>
      <c r="T376" s="112">
        <f t="shared" si="189"/>
        <v>0.74324147233851812</v>
      </c>
      <c r="U376" s="112" t="str">
        <f t="shared" si="189"/>
        <v/>
      </c>
      <c r="V376" s="112" t="str">
        <f t="shared" si="189"/>
        <v/>
      </c>
      <c r="W376" s="112">
        <f t="shared" ref="W376" si="190">IF(W355=0,"",W355/W334)</f>
        <v>0.77657331691935783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0.58513945371399434</v>
      </c>
      <c r="D380" s="124">
        <f t="shared" si="200"/>
        <v>0.59314828981921086</v>
      </c>
      <c r="E380" s="124">
        <f t="shared" si="200"/>
        <v>0.61592918916192607</v>
      </c>
      <c r="F380" s="124">
        <f t="shared" si="200"/>
        <v>0.65738736801168152</v>
      </c>
      <c r="G380" s="124">
        <f t="shared" si="200"/>
        <v>0.64466856391543914</v>
      </c>
      <c r="H380" s="124">
        <f t="shared" si="200"/>
        <v>0.69029656588318622</v>
      </c>
      <c r="I380" s="124">
        <f t="shared" si="200"/>
        <v>0.73000598772255298</v>
      </c>
      <c r="J380" s="124">
        <f t="shared" si="200"/>
        <v>0.70508334241817761</v>
      </c>
      <c r="K380" s="124">
        <f t="shared" si="200"/>
        <v>0.60971085848207152</v>
      </c>
      <c r="L380" s="124">
        <f t="shared" si="200"/>
        <v>0.60338286717397416</v>
      </c>
      <c r="M380" s="124">
        <f t="shared" si="200"/>
        <v>0.62011417755594977</v>
      </c>
      <c r="N380" s="124">
        <f t="shared" si="200"/>
        <v>0.65911170996498802</v>
      </c>
      <c r="O380" s="124">
        <f t="shared" si="200"/>
        <v>0.67260336119525621</v>
      </c>
      <c r="P380" s="124">
        <f t="shared" si="200"/>
        <v>0.66757326057587874</v>
      </c>
      <c r="Q380" s="124" t="str">
        <f t="shared" si="200"/>
        <v/>
      </c>
      <c r="R380" s="124">
        <f t="shared" ref="R380:V380" si="201">IF(R359=0,"",R359/R338)</f>
        <v>0.63228206287661226</v>
      </c>
      <c r="S380" s="124">
        <f t="shared" si="201"/>
        <v>0.61605758637621522</v>
      </c>
      <c r="T380" s="124">
        <f t="shared" si="201"/>
        <v>0.64383140345636269</v>
      </c>
      <c r="U380" s="124" t="str">
        <f t="shared" si="201"/>
        <v/>
      </c>
      <c r="V380" s="124" t="str">
        <f t="shared" si="201"/>
        <v/>
      </c>
      <c r="W380" s="124">
        <f t="shared" ref="W380" si="202">IF(W359=0,"",W359/W338)</f>
        <v>0.78007339628118599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0.58046535571294622</v>
      </c>
      <c r="D381" s="111">
        <f t="shared" si="203"/>
        <v>0.58085563821512509</v>
      </c>
      <c r="E381" s="111">
        <f t="shared" si="203"/>
        <v>0.581240416544619</v>
      </c>
      <c r="F381" s="111">
        <f t="shared" si="203"/>
        <v>0.58162444430511018</v>
      </c>
      <c r="G381" s="111">
        <f t="shared" si="203"/>
        <v>0.5820034030463086</v>
      </c>
      <c r="H381" s="111">
        <f t="shared" si="203"/>
        <v>0.58237782129155302</v>
      </c>
      <c r="I381" s="111">
        <f t="shared" si="203"/>
        <v>0.58274663497456547</v>
      </c>
      <c r="J381" s="111">
        <f t="shared" si="203"/>
        <v>0.58310548499138792</v>
      </c>
      <c r="K381" s="111">
        <f t="shared" si="203"/>
        <v>0.58345066495707509</v>
      </c>
      <c r="L381" s="111">
        <f t="shared" si="203"/>
        <v>0.58378118326170003</v>
      </c>
      <c r="M381" s="111">
        <f t="shared" si="203"/>
        <v>0.58395904586933467</v>
      </c>
      <c r="N381" s="111">
        <f t="shared" si="203"/>
        <v>0.58395904586933467</v>
      </c>
      <c r="O381" s="111">
        <f t="shared" si="203"/>
        <v>0.58395904586933467</v>
      </c>
      <c r="P381" s="111">
        <f t="shared" si="203"/>
        <v>0.58395904586933467</v>
      </c>
      <c r="Q381" s="111" t="str">
        <f t="shared" si="203"/>
        <v/>
      </c>
      <c r="R381" s="111">
        <f t="shared" ref="R381:V381" si="204">IF(R360=0,"",R360/R339)</f>
        <v>0.58508272819487306</v>
      </c>
      <c r="S381" s="111">
        <f t="shared" si="204"/>
        <v>0.58692020339464868</v>
      </c>
      <c r="T381" s="111">
        <f t="shared" si="204"/>
        <v>0.58906392446105182</v>
      </c>
      <c r="U381" s="111" t="str">
        <f t="shared" si="204"/>
        <v/>
      </c>
      <c r="V381" s="111" t="str">
        <f t="shared" si="204"/>
        <v/>
      </c>
      <c r="W381" s="111">
        <f t="shared" ref="W381" si="205">IF(W360=0,"",W360/W339)</f>
        <v>0.59526540326028987</v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0.57710115725905897</v>
      </c>
      <c r="D382" s="111">
        <f t="shared" si="206"/>
        <v>0.57790794429429182</v>
      </c>
      <c r="E382" s="111">
        <f t="shared" si="206"/>
        <v>0.57870335317360611</v>
      </c>
      <c r="F382" s="111">
        <f t="shared" si="206"/>
        <v>0.57949721048620417</v>
      </c>
      <c r="G382" s="111">
        <f t="shared" si="206"/>
        <v>0.58028058918645364</v>
      </c>
      <c r="H382" s="111">
        <f t="shared" si="206"/>
        <v>0.58105458183109249</v>
      </c>
      <c r="I382" s="111">
        <f t="shared" si="206"/>
        <v>0.58181698879581589</v>
      </c>
      <c r="J382" s="111">
        <f t="shared" si="206"/>
        <v>0.58255879899624519</v>
      </c>
      <c r="K382" s="111">
        <f t="shared" si="206"/>
        <v>0.58327235064046135</v>
      </c>
      <c r="L382" s="111">
        <f t="shared" si="206"/>
        <v>0.58395559388500784</v>
      </c>
      <c r="M382" s="111">
        <f t="shared" si="206"/>
        <v>0.5843232692101662</v>
      </c>
      <c r="N382" s="111">
        <f t="shared" si="206"/>
        <v>0.5843232692101662</v>
      </c>
      <c r="O382" s="111">
        <f t="shared" si="206"/>
        <v>0.5843232692101662</v>
      </c>
      <c r="P382" s="111">
        <f t="shared" si="206"/>
        <v>0.5843232692101662</v>
      </c>
      <c r="Q382" s="111" t="str">
        <f t="shared" si="206"/>
        <v/>
      </c>
      <c r="R382" s="111">
        <f t="shared" ref="R382:V382" si="207">IF(R361=0,"",R361/R340)</f>
        <v>0.5866461310523019</v>
      </c>
      <c r="S382" s="111">
        <f t="shared" si="207"/>
        <v>0.59044453646495598</v>
      </c>
      <c r="T382" s="111">
        <f t="shared" si="207"/>
        <v>0.5948760094463823</v>
      </c>
      <c r="U382" s="111" t="str">
        <f t="shared" si="207"/>
        <v/>
      </c>
      <c r="V382" s="111" t="str">
        <f t="shared" si="207"/>
        <v/>
      </c>
      <c r="W382" s="111">
        <f t="shared" ref="W382" si="208">IF(W361=0,"",W361/W340)</f>
        <v>0.60769562771408081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0.74327175320630778</v>
      </c>
      <c r="D383" s="45">
        <f t="shared" si="209"/>
        <v>0.74477494811569545</v>
      </c>
      <c r="E383" s="45">
        <f t="shared" si="209"/>
        <v>0.74633372752936311</v>
      </c>
      <c r="F383" s="45">
        <f t="shared" si="209"/>
        <v>0.74790008664815988</v>
      </c>
      <c r="G383" s="45">
        <f t="shared" si="209"/>
        <v>0.74951763582597108</v>
      </c>
      <c r="H383" s="45">
        <f t="shared" si="209"/>
        <v>0.75118103771067213</v>
      </c>
      <c r="I383" s="45">
        <f t="shared" si="209"/>
        <v>0.75290103789473484</v>
      </c>
      <c r="J383" s="45">
        <f t="shared" si="209"/>
        <v>0.75472165727766294</v>
      </c>
      <c r="K383" s="45">
        <f t="shared" si="209"/>
        <v>0.75668032520290751</v>
      </c>
      <c r="L383" s="45">
        <f t="shared" si="209"/>
        <v>0.75878705555436721</v>
      </c>
      <c r="M383" s="45">
        <f t="shared" si="209"/>
        <v>0.76165333018171988</v>
      </c>
      <c r="N383" s="45">
        <f t="shared" si="209"/>
        <v>0.76545253702303462</v>
      </c>
      <c r="O383" s="45">
        <f t="shared" si="209"/>
        <v>0.77060626523875408</v>
      </c>
      <c r="P383" s="45">
        <f t="shared" si="209"/>
        <v>0.77733593726102079</v>
      </c>
      <c r="Q383" s="45" t="str">
        <f t="shared" si="209"/>
        <v/>
      </c>
      <c r="R383" s="45">
        <f t="shared" ref="R383:V383" si="210">IF(R362=0,"",R362/R341)</f>
        <v>0.79780875212448654</v>
      </c>
      <c r="S383" s="45">
        <f t="shared" si="210"/>
        <v>0.81253521269232931</v>
      </c>
      <c r="T383" s="45">
        <f t="shared" si="210"/>
        <v>0.8283685461820719</v>
      </c>
      <c r="U383" s="45" t="str">
        <f t="shared" si="210"/>
        <v/>
      </c>
      <c r="V383" s="45" t="str">
        <f t="shared" si="210"/>
        <v/>
      </c>
      <c r="W383" s="45">
        <f t="shared" ref="W383" si="211">IF(W362=0,"",W362/W341)</f>
        <v>0.86548651750410588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3.2329021688271888</v>
      </c>
      <c r="D385" s="117">
        <f t="shared" si="212"/>
        <v>7.1064442703407664</v>
      </c>
      <c r="E385" s="117">
        <f t="shared" si="212"/>
        <v>6.3334069546549809</v>
      </c>
      <c r="F385" s="117">
        <f t="shared" si="212"/>
        <v>4.7757115271407198</v>
      </c>
      <c r="G385" s="117">
        <f t="shared" si="212"/>
        <v>7.8955918647245822</v>
      </c>
      <c r="H385" s="117">
        <f t="shared" si="212"/>
        <v>14.132988915070452</v>
      </c>
      <c r="I385" s="117">
        <f t="shared" si="212"/>
        <v>7.8823814287082552</v>
      </c>
      <c r="J385" s="117">
        <f t="shared" si="212"/>
        <v>9.0341775527270336</v>
      </c>
      <c r="K385" s="117">
        <f t="shared" si="212"/>
        <v>4.6994306637923842</v>
      </c>
      <c r="L385" s="117">
        <f t="shared" si="212"/>
        <v>10.745379289418128</v>
      </c>
      <c r="M385" s="117">
        <f t="shared" si="212"/>
        <v>6.8915722819993901</v>
      </c>
      <c r="N385" s="117">
        <f t="shared" si="212"/>
        <v>4.9724659867161982</v>
      </c>
      <c r="O385" s="117">
        <f t="shared" si="212"/>
        <v>4.4019690397039248</v>
      </c>
      <c r="P385" s="117">
        <f t="shared" si="212"/>
        <v>0.18735844303227414</v>
      </c>
      <c r="Q385" s="117">
        <f t="shared" si="212"/>
        <v>0</v>
      </c>
      <c r="R385" s="117">
        <f t="shared" ref="R385:V385" si="213">R386+R389+R391+R401</f>
        <v>1.6585234537936109</v>
      </c>
      <c r="S385" s="117">
        <f t="shared" si="213"/>
        <v>5.7756860470177385</v>
      </c>
      <c r="T385" s="117">
        <f t="shared" si="213"/>
        <v>4.1473695328958637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2.4147993374735774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2.9177991046432794</v>
      </c>
      <c r="D386" s="122">
        <f t="shared" si="215"/>
        <v>6.4979230001145503</v>
      </c>
      <c r="E386" s="122">
        <f t="shared" si="215"/>
        <v>5.9006463434669874</v>
      </c>
      <c r="F386" s="122">
        <f t="shared" si="215"/>
        <v>4.5681838951410016</v>
      </c>
      <c r="G386" s="122">
        <f t="shared" si="215"/>
        <v>7.4977405213885753</v>
      </c>
      <c r="H386" s="122">
        <f t="shared" si="215"/>
        <v>13.507617782053517</v>
      </c>
      <c r="I386" s="122">
        <f t="shared" si="215"/>
        <v>7.4467874103081595</v>
      </c>
      <c r="J386" s="122">
        <f t="shared" si="215"/>
        <v>8.5022481866687798</v>
      </c>
      <c r="K386" s="122">
        <f t="shared" si="215"/>
        <v>4.2370419511046533</v>
      </c>
      <c r="L386" s="122">
        <f t="shared" si="215"/>
        <v>9.8423213889186307</v>
      </c>
      <c r="M386" s="122">
        <f t="shared" si="215"/>
        <v>6.4072577477974288</v>
      </c>
      <c r="N386" s="122">
        <f t="shared" si="215"/>
        <v>4.6366405118245364</v>
      </c>
      <c r="O386" s="122">
        <f t="shared" si="215"/>
        <v>4.156642294504751</v>
      </c>
      <c r="P386" s="122">
        <f t="shared" si="215"/>
        <v>0.17058930317178694</v>
      </c>
      <c r="Q386" s="122">
        <f t="shared" si="215"/>
        <v>0</v>
      </c>
      <c r="R386" s="122">
        <f t="shared" ref="R386:V386" si="216">SUM(R387:R388)</f>
        <v>1.5254813447789595</v>
      </c>
      <c r="S386" s="122">
        <f t="shared" si="216"/>
        <v>5.2730955578607261</v>
      </c>
      <c r="T386" s="122">
        <f t="shared" si="216"/>
        <v>3.8718596149493982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2.2331444797070725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2.9177991046432794</v>
      </c>
      <c r="D387" s="98">
        <v>6.4979230001145503</v>
      </c>
      <c r="E387" s="98">
        <v>5.9006463434669874</v>
      </c>
      <c r="F387" s="98">
        <v>4.5681838951410016</v>
      </c>
      <c r="G387" s="98">
        <v>7.4977405213885753</v>
      </c>
      <c r="H387" s="98">
        <v>13.507617782053517</v>
      </c>
      <c r="I387" s="98">
        <v>7.4467874103081595</v>
      </c>
      <c r="J387" s="98">
        <v>8.5022481866687798</v>
      </c>
      <c r="K387" s="98">
        <v>4.2370419511046533</v>
      </c>
      <c r="L387" s="98">
        <v>9.8423213889186307</v>
      </c>
      <c r="M387" s="98">
        <v>6.4072577477974288</v>
      </c>
      <c r="N387" s="98">
        <v>4.6366405118245364</v>
      </c>
      <c r="O387" s="98">
        <v>4.156642294504751</v>
      </c>
      <c r="P387" s="98">
        <v>0.17058930317178694</v>
      </c>
      <c r="Q387" s="98">
        <v>0</v>
      </c>
      <c r="R387" s="98">
        <v>1.5254813447789595</v>
      </c>
      <c r="S387" s="98">
        <v>5.2730955578607261</v>
      </c>
      <c r="T387" s="98">
        <v>3.8718596149493982</v>
      </c>
      <c r="U387" s="98">
        <v>0</v>
      </c>
      <c r="V387" s="98">
        <v>0</v>
      </c>
      <c r="W387" s="98">
        <v>2.2331444797070725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0.14489464379436254</v>
      </c>
      <c r="D391" s="122">
        <v>0.31093353790624356</v>
      </c>
      <c r="E391" s="122">
        <v>0.22257559530052148</v>
      </c>
      <c r="F391" s="122">
        <v>7.924280574385463E-2</v>
      </c>
      <c r="G391" s="122">
        <v>0.20542307083481612</v>
      </c>
      <c r="H391" s="122">
        <v>0.42070213821149011</v>
      </c>
      <c r="I391" s="122">
        <v>0.38240151979518833</v>
      </c>
      <c r="J391" s="122">
        <v>0.39247413605318154</v>
      </c>
      <c r="K391" s="122">
        <v>0.24693232031801604</v>
      </c>
      <c r="L391" s="122">
        <v>0.43523443353950936</v>
      </c>
      <c r="M391" s="122">
        <v>0.18141826151414989</v>
      </c>
      <c r="N391" s="122">
        <v>0.19942116626798406</v>
      </c>
      <c r="O391" s="122">
        <v>0.15968555972280807</v>
      </c>
      <c r="P391" s="122">
        <v>1.2175540469333734E-2</v>
      </c>
      <c r="Q391" s="122">
        <v>0</v>
      </c>
      <c r="R391" s="122">
        <v>8.4414102402925031E-2</v>
      </c>
      <c r="S391" s="122">
        <v>0.32013945875652045</v>
      </c>
      <c r="T391" s="122">
        <v>0.13478712744931715</v>
      </c>
      <c r="U391" s="122">
        <v>0</v>
      </c>
      <c r="V391" s="122">
        <v>0</v>
      </c>
      <c r="W391" s="122">
        <v>0.13356327220774114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0.14452903856095628</v>
      </c>
      <c r="D392" s="98">
        <v>0.3103123480665852</v>
      </c>
      <c r="E392" s="98">
        <v>0.22190263942085872</v>
      </c>
      <c r="F392" s="98">
        <v>7.8825040390955017E-2</v>
      </c>
      <c r="G392" s="98">
        <v>0.20445560462810936</v>
      </c>
      <c r="H392" s="98">
        <v>0.41915505339994447</v>
      </c>
      <c r="I392" s="98">
        <v>0.38193629320952527</v>
      </c>
      <c r="J392" s="98">
        <v>0.39215269132045877</v>
      </c>
      <c r="K392" s="98">
        <v>0.24591766083101571</v>
      </c>
      <c r="L392" s="98">
        <v>0.4322143279080925</v>
      </c>
      <c r="M392" s="98">
        <v>0.17824477686939746</v>
      </c>
      <c r="N392" s="98">
        <v>0.19887029675724946</v>
      </c>
      <c r="O392" s="98">
        <v>0.15936307682733553</v>
      </c>
      <c r="P392" s="98">
        <v>1.2175540469333734E-2</v>
      </c>
      <c r="Q392" s="98">
        <v>0</v>
      </c>
      <c r="R392" s="98">
        <v>8.427334611855046E-2</v>
      </c>
      <c r="S392" s="98">
        <v>0.31942445623263865</v>
      </c>
      <c r="T392" s="98">
        <v>0.13369354051825719</v>
      </c>
      <c r="U392" s="98">
        <v>0</v>
      </c>
      <c r="V392" s="98">
        <v>0</v>
      </c>
      <c r="W392" s="98">
        <v>0.13254599865628572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3.656052334062684E-4</v>
      </c>
      <c r="D393" s="98">
        <v>6.2118983965835258E-4</v>
      </c>
      <c r="E393" s="98">
        <v>6.7295587966275435E-4</v>
      </c>
      <c r="F393" s="98">
        <v>4.1776535289961568E-4</v>
      </c>
      <c r="G393" s="98">
        <v>9.6746620670677534E-4</v>
      </c>
      <c r="H393" s="98">
        <v>1.5470848115456384E-3</v>
      </c>
      <c r="I393" s="98">
        <v>4.6522658566303571E-4</v>
      </c>
      <c r="J393" s="98">
        <v>3.2144473272279899E-4</v>
      </c>
      <c r="K393" s="98">
        <v>1.0146594870003326E-3</v>
      </c>
      <c r="L393" s="98">
        <v>3.0201056314168814E-3</v>
      </c>
      <c r="M393" s="98">
        <v>3.1734846447524115E-3</v>
      </c>
      <c r="N393" s="98">
        <v>5.5086951073459063E-4</v>
      </c>
      <c r="O393" s="98">
        <v>3.224828954725555E-4</v>
      </c>
      <c r="P393" s="98">
        <v>0</v>
      </c>
      <c r="Q393" s="98">
        <v>0</v>
      </c>
      <c r="R393" s="98">
        <v>1.407562843745719E-4</v>
      </c>
      <c r="S393" s="98">
        <v>7.1500252388178003E-4</v>
      </c>
      <c r="T393" s="98">
        <v>1.0935869310599502E-3</v>
      </c>
      <c r="U393" s="98">
        <v>0</v>
      </c>
      <c r="V393" s="98">
        <v>0</v>
      </c>
      <c r="W393" s="98">
        <v>1.0172735514554156E-3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0.17020842038954676</v>
      </c>
      <c r="D401" s="122">
        <v>0.29758773231997254</v>
      </c>
      <c r="E401" s="122">
        <v>0.21018501588747171</v>
      </c>
      <c r="F401" s="122">
        <v>0.12828482625586318</v>
      </c>
      <c r="G401" s="122">
        <v>0.19242827250119077</v>
      </c>
      <c r="H401" s="122">
        <v>0.20466899480544568</v>
      </c>
      <c r="I401" s="122">
        <v>5.3192498604907809E-2</v>
      </c>
      <c r="J401" s="122">
        <v>0.13945523000507284</v>
      </c>
      <c r="K401" s="122">
        <v>0.21545639236971476</v>
      </c>
      <c r="L401" s="122">
        <v>0.46782346695998761</v>
      </c>
      <c r="M401" s="122">
        <v>0.30289627268781111</v>
      </c>
      <c r="N401" s="122">
        <v>0.13640430862367722</v>
      </c>
      <c r="O401" s="122">
        <v>8.5641185476365372E-2</v>
      </c>
      <c r="P401" s="122">
        <v>4.593599391153484E-3</v>
      </c>
      <c r="Q401" s="122">
        <v>0</v>
      </c>
      <c r="R401" s="122">
        <v>4.8628006611726352E-2</v>
      </c>
      <c r="S401" s="122">
        <v>0.18245103040049204</v>
      </c>
      <c r="T401" s="122">
        <v>0.14072279049714786</v>
      </c>
      <c r="U401" s="122">
        <v>0</v>
      </c>
      <c r="V401" s="122">
        <v>0</v>
      </c>
      <c r="W401" s="122">
        <v>4.8091585558763611E-2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6.3388235388744047E-3</v>
      </c>
      <c r="D402" s="98">
        <v>2.512103475355202E-2</v>
      </c>
      <c r="E402" s="98">
        <v>2.5125117625339873E-2</v>
      </c>
      <c r="F402" s="98">
        <v>1.5230748461070743E-2</v>
      </c>
      <c r="G402" s="98">
        <v>2.0974552875605887E-2</v>
      </c>
      <c r="H402" s="98">
        <v>4.1370492918925306E-2</v>
      </c>
      <c r="I402" s="98">
        <v>2.1549469755119163E-2</v>
      </c>
      <c r="J402" s="98">
        <v>5.2632825312194848E-2</v>
      </c>
      <c r="K402" s="98">
        <v>2.6358018361545901E-2</v>
      </c>
      <c r="L402" s="98">
        <v>6.6690388921938501E-2</v>
      </c>
      <c r="M402" s="98">
        <v>4.5007187953077253E-2</v>
      </c>
      <c r="N402" s="98">
        <v>2.9992457550697529E-2</v>
      </c>
      <c r="O402" s="98">
        <v>2.6026314306231226E-2</v>
      </c>
      <c r="P402" s="98">
        <v>2.0236378567903856E-3</v>
      </c>
      <c r="Q402" s="98">
        <v>0</v>
      </c>
      <c r="R402" s="98">
        <v>7.7677039480285141E-3</v>
      </c>
      <c r="S402" s="98">
        <v>3.717335199703798E-2</v>
      </c>
      <c r="T402" s="98">
        <v>3.2814094947079334E-2</v>
      </c>
      <c r="U402" s="98">
        <v>0</v>
      </c>
      <c r="V402" s="98">
        <v>0</v>
      </c>
      <c r="W402" s="98">
        <v>2.9506590847451199E-2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0.16386959685067234</v>
      </c>
      <c r="D403" s="98">
        <v>0.2724666975664205</v>
      </c>
      <c r="E403" s="98">
        <v>0.18505989826213184</v>
      </c>
      <c r="F403" s="98">
        <v>0.11305407779479244</v>
      </c>
      <c r="G403" s="98">
        <v>0.17145371962558489</v>
      </c>
      <c r="H403" s="98">
        <v>0.16329850188652037</v>
      </c>
      <c r="I403" s="98">
        <v>3.1643028849788646E-2</v>
      </c>
      <c r="J403" s="98">
        <v>8.6822404692877997E-2</v>
      </c>
      <c r="K403" s="98">
        <v>0.18909837400816887</v>
      </c>
      <c r="L403" s="98">
        <v>0.4011330780380491</v>
      </c>
      <c r="M403" s="98">
        <v>0.25788908473473388</v>
      </c>
      <c r="N403" s="98">
        <v>0.10641185107297969</v>
      </c>
      <c r="O403" s="98">
        <v>5.961487117013415E-2</v>
      </c>
      <c r="P403" s="98">
        <v>2.5699615343630984E-3</v>
      </c>
      <c r="Q403" s="98">
        <v>0</v>
      </c>
      <c r="R403" s="98">
        <v>4.0860302663697834E-2</v>
      </c>
      <c r="S403" s="98">
        <v>0.14527767840345407</v>
      </c>
      <c r="T403" s="98">
        <v>0.10790869555006855</v>
      </c>
      <c r="U403" s="98">
        <v>0</v>
      </c>
      <c r="V403" s="98">
        <v>0</v>
      </c>
      <c r="W403" s="98">
        <v>1.8584994711312416E-2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9472.938437180148</v>
      </c>
      <c r="D406" s="117">
        <f t="shared" si="219"/>
        <v>10407.1810889977</v>
      </c>
      <c r="E406" s="117">
        <f t="shared" si="219"/>
        <v>11593.629584238639</v>
      </c>
      <c r="F406" s="117">
        <f t="shared" si="219"/>
        <v>10751.581187703825</v>
      </c>
      <c r="G406" s="117">
        <f t="shared" si="219"/>
        <v>12338.195366673181</v>
      </c>
      <c r="H406" s="117">
        <f t="shared" si="219"/>
        <v>13655.099982176094</v>
      </c>
      <c r="I406" s="117">
        <f t="shared" si="219"/>
        <v>12296.199544891462</v>
      </c>
      <c r="J406" s="117">
        <f t="shared" si="219"/>
        <v>12261.240060042595</v>
      </c>
      <c r="K406" s="117">
        <f t="shared" si="219"/>
        <v>10674.256634228186</v>
      </c>
      <c r="L406" s="117">
        <f t="shared" si="219"/>
        <v>11518.792668483553</v>
      </c>
      <c r="M406" s="117">
        <f t="shared" si="219"/>
        <v>11173.55408156554</v>
      </c>
      <c r="N406" s="117">
        <f t="shared" si="219"/>
        <v>12470.677174925095</v>
      </c>
      <c r="O406" s="117">
        <f t="shared" si="219"/>
        <v>14058.842732419196</v>
      </c>
      <c r="P406" s="117">
        <f t="shared" si="219"/>
        <v>12043.559085395769</v>
      </c>
      <c r="Q406" s="117">
        <f t="shared" si="219"/>
        <v>0</v>
      </c>
      <c r="R406" s="117">
        <f t="shared" ref="R406:V406" si="220">R407+R410+R412+R422</f>
        <v>10739.261355196622</v>
      </c>
      <c r="S406" s="117">
        <f t="shared" si="220"/>
        <v>11531.529774193801</v>
      </c>
      <c r="T406" s="117">
        <f t="shared" si="220"/>
        <v>10988.729446023033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8345.3470206542861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8252.2804736855505</v>
      </c>
      <c r="D407" s="122">
        <f t="shared" si="222"/>
        <v>9232.9718140938057</v>
      </c>
      <c r="E407" s="122">
        <f t="shared" si="222"/>
        <v>10367.503342887931</v>
      </c>
      <c r="F407" s="122">
        <f t="shared" si="222"/>
        <v>9423.3935115311851</v>
      </c>
      <c r="G407" s="122">
        <f t="shared" si="222"/>
        <v>11055.405852853421</v>
      </c>
      <c r="H407" s="122">
        <f t="shared" si="222"/>
        <v>12207.136120852419</v>
      </c>
      <c r="I407" s="122">
        <f t="shared" si="222"/>
        <v>10855.177894846704</v>
      </c>
      <c r="J407" s="122">
        <f t="shared" si="222"/>
        <v>10736.111166494804</v>
      </c>
      <c r="K407" s="122">
        <f t="shared" si="222"/>
        <v>9214.3591418541819</v>
      </c>
      <c r="L407" s="122">
        <f t="shared" si="222"/>
        <v>10026.336785748086</v>
      </c>
      <c r="M407" s="122">
        <f t="shared" si="222"/>
        <v>9592.0144791709117</v>
      </c>
      <c r="N407" s="122">
        <f t="shared" si="222"/>
        <v>10912.6953165333</v>
      </c>
      <c r="O407" s="122">
        <f t="shared" si="222"/>
        <v>12617.334733701446</v>
      </c>
      <c r="P407" s="122">
        <f t="shared" si="222"/>
        <v>10633.113300130744</v>
      </c>
      <c r="Q407" s="122">
        <f t="shared" si="222"/>
        <v>0</v>
      </c>
      <c r="R407" s="122">
        <f t="shared" ref="R407:V407" si="223">SUM(R408:R409)</f>
        <v>9476.6025040086206</v>
      </c>
      <c r="S407" s="122">
        <f t="shared" si="223"/>
        <v>10204.224107558448</v>
      </c>
      <c r="T407" s="122">
        <f t="shared" si="223"/>
        <v>9638.9224144708169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6844.8606195546354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8208.3373703288071</v>
      </c>
      <c r="D408" s="98">
        <v>9184.4497765296856</v>
      </c>
      <c r="E408" s="98">
        <v>10313.674933143884</v>
      </c>
      <c r="F408" s="98">
        <v>9374.8398783454795</v>
      </c>
      <c r="G408" s="98">
        <v>10998.861045943391</v>
      </c>
      <c r="H408" s="98">
        <v>12144.808098920066</v>
      </c>
      <c r="I408" s="98">
        <v>10800.349474619134</v>
      </c>
      <c r="J408" s="98">
        <v>10681.960767262975</v>
      </c>
      <c r="K408" s="98">
        <v>9168.0872296696671</v>
      </c>
      <c r="L408" s="98">
        <v>9976.5044124176711</v>
      </c>
      <c r="M408" s="98">
        <v>9544.3373033237294</v>
      </c>
      <c r="N408" s="98">
        <v>10858.453194311527</v>
      </c>
      <c r="O408" s="98">
        <v>12554.594856333524</v>
      </c>
      <c r="P408" s="98">
        <v>10580.604308602773</v>
      </c>
      <c r="Q408" s="98">
        <v>0</v>
      </c>
      <c r="R408" s="98">
        <v>9429.7495593926906</v>
      </c>
      <c r="S408" s="98">
        <v>10153.046217825891</v>
      </c>
      <c r="T408" s="98">
        <v>9589.2947992824502</v>
      </c>
      <c r="U408" s="98">
        <v>0</v>
      </c>
      <c r="V408" s="98">
        <v>0</v>
      </c>
      <c r="W408" s="98">
        <v>6808.539853097458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43.943103356744231</v>
      </c>
      <c r="D409" s="98">
        <v>48.522037564119522</v>
      </c>
      <c r="E409" s="98">
        <v>53.828409744046823</v>
      </c>
      <c r="F409" s="98">
        <v>48.553633185705728</v>
      </c>
      <c r="G409" s="98">
        <v>56.544806910029543</v>
      </c>
      <c r="H409" s="98">
        <v>62.328021932352726</v>
      </c>
      <c r="I409" s="98">
        <v>54.828420227569815</v>
      </c>
      <c r="J409" s="98">
        <v>54.150399231829034</v>
      </c>
      <c r="K409" s="98">
        <v>46.27191218451523</v>
      </c>
      <c r="L409" s="98">
        <v>49.832373330414782</v>
      </c>
      <c r="M409" s="98">
        <v>47.677175847182653</v>
      </c>
      <c r="N409" s="98">
        <v>54.24212222177281</v>
      </c>
      <c r="O409" s="98">
        <v>62.7398773679218</v>
      </c>
      <c r="P409" s="98">
        <v>52.508991527971176</v>
      </c>
      <c r="Q409" s="98">
        <v>0</v>
      </c>
      <c r="R409" s="98">
        <v>46.852944615930689</v>
      </c>
      <c r="S409" s="98">
        <v>51.177889732556821</v>
      </c>
      <c r="T409" s="98">
        <v>49.627615188366846</v>
      </c>
      <c r="U409" s="98">
        <v>0</v>
      </c>
      <c r="V409" s="98">
        <v>0</v>
      </c>
      <c r="W409" s="98">
        <v>36.320766457177633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0.1356829119626376</v>
      </c>
      <c r="F410" s="122">
        <f t="shared" si="225"/>
        <v>0.27599965840029306</v>
      </c>
      <c r="G410" s="122">
        <f t="shared" si="225"/>
        <v>0.51843262558646919</v>
      </c>
      <c r="H410" s="122">
        <f t="shared" si="225"/>
        <v>1.2427452885938493</v>
      </c>
      <c r="I410" s="122">
        <f t="shared" si="225"/>
        <v>1.1481188196138614</v>
      </c>
      <c r="J410" s="122">
        <f t="shared" si="225"/>
        <v>1.0896627358979991</v>
      </c>
      <c r="K410" s="122">
        <f t="shared" si="225"/>
        <v>1.7630775603178379</v>
      </c>
      <c r="L410" s="122">
        <f t="shared" si="225"/>
        <v>3.2330794130134772</v>
      </c>
      <c r="M410" s="122">
        <f t="shared" si="225"/>
        <v>1.0261087076237705</v>
      </c>
      <c r="N410" s="122">
        <f t="shared" si="225"/>
        <v>2.71417263393178</v>
      </c>
      <c r="O410" s="122">
        <f t="shared" si="225"/>
        <v>0.82670514257999794</v>
      </c>
      <c r="P410" s="122">
        <f t="shared" si="225"/>
        <v>1.6631560845451994</v>
      </c>
      <c r="Q410" s="122">
        <f t="shared" si="225"/>
        <v>0</v>
      </c>
      <c r="R410" s="122">
        <f t="shared" si="225"/>
        <v>0.70290557350135274</v>
      </c>
      <c r="S410" s="122">
        <f t="shared" si="225"/>
        <v>0.54633089043456962</v>
      </c>
      <c r="T410" s="122">
        <f t="shared" si="225"/>
        <v>0.52382521834926232</v>
      </c>
      <c r="U410" s="122">
        <f t="shared" si="225"/>
        <v>0</v>
      </c>
      <c r="V410" s="122">
        <f t="shared" si="225"/>
        <v>0</v>
      </c>
      <c r="W410" s="122">
        <f t="shared" si="225"/>
        <v>0.36236876596821338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0.1356829119626376</v>
      </c>
      <c r="F411" s="98">
        <f>RES_hhdet_in_fech!F8</f>
        <v>0.27599965840029306</v>
      </c>
      <c r="G411" s="98">
        <f>RES_hhdet_in_fech!G8</f>
        <v>0.51843262558646919</v>
      </c>
      <c r="H411" s="98">
        <f>RES_hhdet_in_fech!H8</f>
        <v>1.2427452885938493</v>
      </c>
      <c r="I411" s="98">
        <f>RES_hhdet_in_fech!I8</f>
        <v>1.1481188196138614</v>
      </c>
      <c r="J411" s="98">
        <f>RES_hhdet_in_fech!J8</f>
        <v>1.0896627358979991</v>
      </c>
      <c r="K411" s="98">
        <f>RES_hhdet_in_fech!K8</f>
        <v>1.7630775603178379</v>
      </c>
      <c r="L411" s="98">
        <f>RES_hhdet_in_fech!L8</f>
        <v>3.2330794130134772</v>
      </c>
      <c r="M411" s="98">
        <f>RES_hhdet_in_fech!M8</f>
        <v>1.0261087076237705</v>
      </c>
      <c r="N411" s="98">
        <f>RES_hhdet_in_fech!N8</f>
        <v>2.71417263393178</v>
      </c>
      <c r="O411" s="98">
        <f>RES_hhdet_in_fech!O8</f>
        <v>0.82670514257999794</v>
      </c>
      <c r="P411" s="98">
        <f>RES_hhdet_in_fech!P8</f>
        <v>1.6631560845451994</v>
      </c>
      <c r="Q411" s="98">
        <f>RES_hhdet_in_fech!Q8</f>
        <v>0</v>
      </c>
      <c r="R411" s="98">
        <f>RES_hhdet_in_fech!R8</f>
        <v>0.70290557350135274</v>
      </c>
      <c r="S411" s="98">
        <f>RES_hhdet_in_fech!S8</f>
        <v>0.54633089043456962</v>
      </c>
      <c r="T411" s="98">
        <f>RES_hhdet_in_fech!T8</f>
        <v>0.52382521834926232</v>
      </c>
      <c r="U411" s="98">
        <f>RES_hhdet_in_fech!U8</f>
        <v>0</v>
      </c>
      <c r="V411" s="98">
        <f>RES_hhdet_in_fech!V8</f>
        <v>0</v>
      </c>
      <c r="W411" s="98">
        <f>RES_hhdet_in_fech!W8</f>
        <v>0.36236876596821338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448.76577102312945</v>
      </c>
      <c r="D412" s="122">
        <v>476.47895201075426</v>
      </c>
      <c r="E412" s="122">
        <v>523.55745439929046</v>
      </c>
      <c r="F412" s="122">
        <v>598.52950671000792</v>
      </c>
      <c r="G412" s="122">
        <v>599.25396155020564</v>
      </c>
      <c r="H412" s="122">
        <v>705.70719185838072</v>
      </c>
      <c r="I412" s="122">
        <v>677.05978945260472</v>
      </c>
      <c r="J412" s="122">
        <v>708.07709943224006</v>
      </c>
      <c r="K412" s="122">
        <v>640.57025462030674</v>
      </c>
      <c r="L412" s="122">
        <v>704.60377195105809</v>
      </c>
      <c r="M412" s="122">
        <v>753.60227061579997</v>
      </c>
      <c r="N412" s="122">
        <v>778.68499968263382</v>
      </c>
      <c r="O412" s="122">
        <v>762.54271584317405</v>
      </c>
      <c r="P412" s="122">
        <v>755.17382130150872</v>
      </c>
      <c r="Q412" s="122">
        <v>0</v>
      </c>
      <c r="R412" s="122">
        <v>701.40878760753822</v>
      </c>
      <c r="S412" s="122">
        <v>755.4559555281304</v>
      </c>
      <c r="T412" s="122">
        <v>719.41403007246265</v>
      </c>
      <c r="U412" s="122">
        <v>0</v>
      </c>
      <c r="V412" s="122">
        <v>0</v>
      </c>
      <c r="W412" s="122">
        <v>950.56738639415391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441.71476764031104</v>
      </c>
      <c r="D413" s="98">
        <v>484.06583429349865</v>
      </c>
      <c r="E413" s="98">
        <v>558.17534254856889</v>
      </c>
      <c r="F413" s="98">
        <v>528.22779397483657</v>
      </c>
      <c r="G413" s="98">
        <v>573.02257470165216</v>
      </c>
      <c r="H413" s="98">
        <v>670.10166902253911</v>
      </c>
      <c r="I413" s="98">
        <v>690.92365518992915</v>
      </c>
      <c r="J413" s="98">
        <v>688.5435790656104</v>
      </c>
      <c r="K413" s="98">
        <v>615.86104353278404</v>
      </c>
      <c r="L413" s="98">
        <v>755.50524613916343</v>
      </c>
      <c r="M413" s="98">
        <v>822.75532162833827</v>
      </c>
      <c r="N413" s="98">
        <v>792.52418853114614</v>
      </c>
      <c r="O413" s="98">
        <v>836.79662679654655</v>
      </c>
      <c r="P413" s="98">
        <v>755.17382130150872</v>
      </c>
      <c r="Q413" s="98">
        <v>0</v>
      </c>
      <c r="R413" s="98">
        <v>696.59906136347377</v>
      </c>
      <c r="S413" s="98">
        <v>767.10527542010141</v>
      </c>
      <c r="T413" s="98">
        <v>738.24241066787704</v>
      </c>
      <c r="U413" s="98">
        <v>0</v>
      </c>
      <c r="V413" s="98">
        <v>0</v>
      </c>
      <c r="W413" s="98">
        <v>936.90087143910671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536.48710660073414</v>
      </c>
      <c r="D414" s="98">
        <v>546.91833039122423</v>
      </c>
      <c r="E414" s="98">
        <v>592.49505164884158</v>
      </c>
      <c r="F414" s="98">
        <v>613.02657876917249</v>
      </c>
      <c r="G414" s="98">
        <v>709.82729258875918</v>
      </c>
      <c r="H414" s="98">
        <v>756.72791157756569</v>
      </c>
      <c r="I414" s="98">
        <v>682.67093042060753</v>
      </c>
      <c r="J414" s="98">
        <v>707.52934654604451</v>
      </c>
      <c r="K414" s="98">
        <v>744.45287242496659</v>
      </c>
      <c r="L414" s="98">
        <v>782.06230162126758</v>
      </c>
      <c r="M414" s="98">
        <v>821.78009921807154</v>
      </c>
      <c r="N414" s="98">
        <v>808.34288714942534</v>
      </c>
      <c r="O414" s="98">
        <v>709.8144380008705</v>
      </c>
      <c r="P414" s="98">
        <v>0</v>
      </c>
      <c r="Q414" s="98">
        <v>0</v>
      </c>
      <c r="R414" s="98">
        <v>619.63499020325708</v>
      </c>
      <c r="S414" s="98">
        <v>629.51446018821969</v>
      </c>
      <c r="T414" s="98">
        <v>601.77129064313147</v>
      </c>
      <c r="U414" s="98">
        <v>0</v>
      </c>
      <c r="V414" s="98">
        <v>0</v>
      </c>
      <c r="W414" s="98">
        <v>895.64496518349677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530.14324018880609</v>
      </c>
      <c r="D418" s="101">
        <v>399.34888997359172</v>
      </c>
      <c r="E418" s="101">
        <v>443.21019028030059</v>
      </c>
      <c r="F418" s="101">
        <v>629.61432471427304</v>
      </c>
      <c r="G418" s="101">
        <v>627.52356065285778</v>
      </c>
      <c r="H418" s="101">
        <v>751.43268087576757</v>
      </c>
      <c r="I418" s="101">
        <v>620.51913083158024</v>
      </c>
      <c r="J418" s="101">
        <v>757.37042896017624</v>
      </c>
      <c r="K418" s="101">
        <v>799.42387109216816</v>
      </c>
      <c r="L418" s="101">
        <v>632.18121205936779</v>
      </c>
      <c r="M418" s="101">
        <v>719.30882638768503</v>
      </c>
      <c r="N418" s="101">
        <v>758.66460911990691</v>
      </c>
      <c r="O418" s="101">
        <v>661.75470308127728</v>
      </c>
      <c r="P418" s="101">
        <v>0</v>
      </c>
      <c r="Q418" s="101">
        <v>0</v>
      </c>
      <c r="R418" s="101">
        <v>716.50721913242887</v>
      </c>
      <c r="S418" s="101">
        <v>709.7103423500522</v>
      </c>
      <c r="T418" s="101">
        <v>705.41299527982096</v>
      </c>
      <c r="U418" s="101">
        <v>0</v>
      </c>
      <c r="V418" s="101">
        <v>0</v>
      </c>
      <c r="W418" s="101">
        <v>961.55510280935812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771.89219247146889</v>
      </c>
      <c r="D422" s="122">
        <v>697.73032289314028</v>
      </c>
      <c r="E422" s="122">
        <v>702.433104039456</v>
      </c>
      <c r="F422" s="122">
        <v>729.38216980423067</v>
      </c>
      <c r="G422" s="122">
        <v>683.01711964396839</v>
      </c>
      <c r="H422" s="122">
        <v>741.01392417670138</v>
      </c>
      <c r="I422" s="122">
        <v>762.81374177253872</v>
      </c>
      <c r="J422" s="122">
        <v>815.96213137965481</v>
      </c>
      <c r="K422" s="122">
        <v>817.56416019337962</v>
      </c>
      <c r="L422" s="122">
        <v>784.6190313713937</v>
      </c>
      <c r="M422" s="122">
        <v>826.91122307120554</v>
      </c>
      <c r="N422" s="122">
        <v>776.58268607522962</v>
      </c>
      <c r="O422" s="122">
        <v>678.13857773199709</v>
      </c>
      <c r="P422" s="122">
        <v>653.60880787897008</v>
      </c>
      <c r="Q422" s="122">
        <v>0</v>
      </c>
      <c r="R422" s="122">
        <v>560.54715800696295</v>
      </c>
      <c r="S422" s="122">
        <v>571.30338021678892</v>
      </c>
      <c r="T422" s="122">
        <v>629.86917626140439</v>
      </c>
      <c r="U422" s="122">
        <v>0</v>
      </c>
      <c r="V422" s="122">
        <v>0</v>
      </c>
      <c r="W422" s="122">
        <v>549.55664593952883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717.57358849817581</v>
      </c>
      <c r="D423" s="98">
        <v>772.66698011714618</v>
      </c>
      <c r="E423" s="98">
        <v>836.46905690188044</v>
      </c>
      <c r="F423" s="98">
        <v>742.61334621492324</v>
      </c>
      <c r="G423" s="98">
        <v>778.12579331678512</v>
      </c>
      <c r="H423" s="98">
        <v>915.09309889055567</v>
      </c>
      <c r="I423" s="98">
        <v>901.76947724646027</v>
      </c>
      <c r="J423" s="98">
        <v>921.27742288510831</v>
      </c>
      <c r="K423" s="98">
        <v>777.67321753221006</v>
      </c>
      <c r="L423" s="98">
        <v>857.68900435481419</v>
      </c>
      <c r="M423" s="98">
        <v>885.43409152765935</v>
      </c>
      <c r="N423" s="98">
        <v>836.66711062462593</v>
      </c>
      <c r="O423" s="98">
        <v>815.46123811818313</v>
      </c>
      <c r="P423" s="98">
        <v>721.70434144406363</v>
      </c>
      <c r="Q423" s="98">
        <v>0</v>
      </c>
      <c r="R423" s="98">
        <v>649.62815219660035</v>
      </c>
      <c r="S423" s="98">
        <v>729.57320863007817</v>
      </c>
      <c r="T423" s="98">
        <v>763.40022765271408</v>
      </c>
      <c r="U423" s="98">
        <v>0</v>
      </c>
      <c r="V423" s="98">
        <v>0</v>
      </c>
      <c r="W423" s="98">
        <v>735.47388680741619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778.19205245214596</v>
      </c>
      <c r="D424" s="98">
        <v>775.83984197704751</v>
      </c>
      <c r="E424" s="98">
        <v>794.79768536255438</v>
      </c>
      <c r="F424" s="98">
        <v>768.03208943655613</v>
      </c>
      <c r="G424" s="98">
        <v>844.26256446975481</v>
      </c>
      <c r="H424" s="98">
        <v>918.09702146196764</v>
      </c>
      <c r="I424" s="98">
        <v>778.20345784844483</v>
      </c>
      <c r="J424" s="98">
        <v>838.17578046926883</v>
      </c>
      <c r="K424" s="98">
        <v>835.78889429954734</v>
      </c>
      <c r="L424" s="98">
        <v>824.78347063385661</v>
      </c>
      <c r="M424" s="98">
        <v>893.21405921887128</v>
      </c>
      <c r="N424" s="98">
        <v>902.59054564495693</v>
      </c>
      <c r="O424" s="98">
        <v>760.68290204866298</v>
      </c>
      <c r="P424" s="98">
        <v>707.09013865862653</v>
      </c>
      <c r="Q424" s="98">
        <v>0</v>
      </c>
      <c r="R424" s="98">
        <v>620.25706723041685</v>
      </c>
      <c r="S424" s="98">
        <v>671.07974429944522</v>
      </c>
      <c r="T424" s="98">
        <v>641.93767192351936</v>
      </c>
      <c r="U424" s="98">
        <v>0</v>
      </c>
      <c r="V424" s="98">
        <v>0</v>
      </c>
      <c r="W424" s="98">
        <v>624.53860114444728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688.89209797600131</v>
      </c>
      <c r="D425" s="33">
        <v>347.03941913399382</v>
      </c>
      <c r="E425" s="33">
        <v>494.05048743929518</v>
      </c>
      <c r="F425" s="33">
        <v>690.97062790904158</v>
      </c>
      <c r="G425" s="33">
        <v>524.00274267612485</v>
      </c>
      <c r="H425" s="33">
        <v>669.10230686761429</v>
      </c>
      <c r="I425" s="33">
        <v>755.69785303212268</v>
      </c>
      <c r="J425" s="33">
        <v>799.37244180750861</v>
      </c>
      <c r="K425" s="33">
        <v>751.56275616448181</v>
      </c>
      <c r="L425" s="33">
        <v>553.53186284137337</v>
      </c>
      <c r="M425" s="33">
        <v>641.0260113079413</v>
      </c>
      <c r="N425" s="33">
        <v>656.16738233663204</v>
      </c>
      <c r="O425" s="33">
        <v>597.48079429815323</v>
      </c>
      <c r="P425" s="33">
        <v>589.95128237918561</v>
      </c>
      <c r="Q425" s="33">
        <v>0</v>
      </c>
      <c r="R425" s="33">
        <v>410.95430890954185</v>
      </c>
      <c r="S425" s="33">
        <v>260.68232734653037</v>
      </c>
      <c r="T425" s="33">
        <v>541.06116548779607</v>
      </c>
      <c r="U425" s="33">
        <v>0</v>
      </c>
      <c r="V425" s="33">
        <v>0</v>
      </c>
      <c r="W425" s="33">
        <v>504.40788088744233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5622.2704164749166</v>
      </c>
      <c r="D427" s="117">
        <f t="shared" si="226"/>
        <v>6227.6027544176777</v>
      </c>
      <c r="E427" s="117">
        <f t="shared" si="226"/>
        <v>7005.3641416892133</v>
      </c>
      <c r="F427" s="117">
        <f t="shared" si="226"/>
        <v>6575.8522169757507</v>
      </c>
      <c r="G427" s="117">
        <f t="shared" si="226"/>
        <v>7590.7383600330058</v>
      </c>
      <c r="H427" s="117">
        <f t="shared" si="226"/>
        <v>8504.9874631778985</v>
      </c>
      <c r="I427" s="117">
        <f t="shared" si="226"/>
        <v>7762.891197455735</v>
      </c>
      <c r="J427" s="117">
        <f t="shared" si="226"/>
        <v>7789.7635976548008</v>
      </c>
      <c r="K427" s="117">
        <f t="shared" si="226"/>
        <v>6773.7234307070321</v>
      </c>
      <c r="L427" s="117">
        <f t="shared" si="226"/>
        <v>7371.4926104074011</v>
      </c>
      <c r="M427" s="117">
        <f t="shared" si="226"/>
        <v>7214.4107479201057</v>
      </c>
      <c r="N427" s="117">
        <f t="shared" si="226"/>
        <v>8168.5481944050989</v>
      </c>
      <c r="O427" s="117">
        <f t="shared" si="226"/>
        <v>9289.5989366970007</v>
      </c>
      <c r="P427" s="117">
        <f t="shared" si="226"/>
        <v>8031.8209894644115</v>
      </c>
      <c r="Q427" s="117">
        <f t="shared" si="226"/>
        <v>0</v>
      </c>
      <c r="R427" s="117">
        <f t="shared" ref="R427:V427" si="227">R428+R431+R433+R443</f>
        <v>7385.2848638457372</v>
      </c>
      <c r="S427" s="117">
        <f t="shared" si="227"/>
        <v>8130.8158744806042</v>
      </c>
      <c r="T427" s="117">
        <f t="shared" si="227"/>
        <v>7966.5727281085856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6458.8945905619667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4897.078304626807</v>
      </c>
      <c r="D428" s="122">
        <f t="shared" si="229"/>
        <v>5521.2730080190086</v>
      </c>
      <c r="E428" s="122">
        <f t="shared" si="229"/>
        <v>6249.5084144335078</v>
      </c>
      <c r="F428" s="122">
        <f t="shared" si="229"/>
        <v>5727.3081947147257</v>
      </c>
      <c r="G428" s="122">
        <f t="shared" si="229"/>
        <v>6776.4466022751121</v>
      </c>
      <c r="H428" s="122">
        <f t="shared" si="229"/>
        <v>7547.9490696825633</v>
      </c>
      <c r="I428" s="122">
        <f t="shared" si="229"/>
        <v>6771.9901450321177</v>
      </c>
      <c r="J428" s="122">
        <f t="shared" si="229"/>
        <v>6759.192410145175</v>
      </c>
      <c r="K428" s="122">
        <f t="shared" si="229"/>
        <v>5855.4313988591712</v>
      </c>
      <c r="L428" s="122">
        <f t="shared" si="229"/>
        <v>6431.780346893428</v>
      </c>
      <c r="M428" s="122">
        <f t="shared" si="229"/>
        <v>6212.382268015067</v>
      </c>
      <c r="N428" s="122">
        <f t="shared" si="229"/>
        <v>7133.3212055637168</v>
      </c>
      <c r="O428" s="122">
        <f t="shared" si="229"/>
        <v>8320.1705478375316</v>
      </c>
      <c r="P428" s="122">
        <f t="shared" si="229"/>
        <v>7075.5873258513375</v>
      </c>
      <c r="Q428" s="122">
        <f t="shared" si="229"/>
        <v>0</v>
      </c>
      <c r="R428" s="122">
        <f t="shared" ref="R428:V428" si="230">SUM(R429:R430)</f>
        <v>6532.7452227505419</v>
      </c>
      <c r="S428" s="122">
        <f t="shared" si="230"/>
        <v>7230.5938525719321</v>
      </c>
      <c r="T428" s="122">
        <f t="shared" si="230"/>
        <v>7024.5608459067616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5287.6003084535569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4853.1352012700627</v>
      </c>
      <c r="D429" s="98">
        <v>5472.7509704548893</v>
      </c>
      <c r="E429" s="98">
        <v>6195.6800046894614</v>
      </c>
      <c r="F429" s="98">
        <v>5678.7545615290201</v>
      </c>
      <c r="G429" s="98">
        <v>6719.9017953650828</v>
      </c>
      <c r="H429" s="98">
        <v>7485.6210477502109</v>
      </c>
      <c r="I429" s="98">
        <v>6717.1617248045477</v>
      </c>
      <c r="J429" s="98">
        <v>6705.0420109133456</v>
      </c>
      <c r="K429" s="98">
        <v>5809.1594866746564</v>
      </c>
      <c r="L429" s="98">
        <v>6381.947973563013</v>
      </c>
      <c r="M429" s="98">
        <v>6164.7050921678847</v>
      </c>
      <c r="N429" s="98">
        <v>7079.0790833419442</v>
      </c>
      <c r="O429" s="98">
        <v>8257.43067046961</v>
      </c>
      <c r="P429" s="98">
        <v>7023.0783343233661</v>
      </c>
      <c r="Q429" s="98">
        <v>0</v>
      </c>
      <c r="R429" s="98">
        <v>6485.8922781346109</v>
      </c>
      <c r="S429" s="98">
        <v>7179.4159628393754</v>
      </c>
      <c r="T429" s="98">
        <v>6974.933230718395</v>
      </c>
      <c r="U429" s="98">
        <v>0</v>
      </c>
      <c r="V429" s="98">
        <v>0</v>
      </c>
      <c r="W429" s="98">
        <v>5251.2795419963795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43.943103356744231</v>
      </c>
      <c r="D430" s="98">
        <v>48.522037564119522</v>
      </c>
      <c r="E430" s="98">
        <v>53.828409744046823</v>
      </c>
      <c r="F430" s="98">
        <v>48.553633185705728</v>
      </c>
      <c r="G430" s="98">
        <v>56.544806910029543</v>
      </c>
      <c r="H430" s="98">
        <v>62.328021932352726</v>
      </c>
      <c r="I430" s="98">
        <v>54.828420227569815</v>
      </c>
      <c r="J430" s="98">
        <v>54.150399231829034</v>
      </c>
      <c r="K430" s="98">
        <v>46.27191218451523</v>
      </c>
      <c r="L430" s="98">
        <v>49.832373330414782</v>
      </c>
      <c r="M430" s="98">
        <v>47.677175847182653</v>
      </c>
      <c r="N430" s="98">
        <v>54.24212222177281</v>
      </c>
      <c r="O430" s="98">
        <v>62.7398773679218</v>
      </c>
      <c r="P430" s="98">
        <v>52.508991527971176</v>
      </c>
      <c r="Q430" s="98">
        <v>0</v>
      </c>
      <c r="R430" s="98">
        <v>46.852944615930689</v>
      </c>
      <c r="S430" s="98">
        <v>51.177889732556821</v>
      </c>
      <c r="T430" s="98">
        <v>49.627615188366846</v>
      </c>
      <c r="U430" s="98">
        <v>0</v>
      </c>
      <c r="V430" s="98">
        <v>0</v>
      </c>
      <c r="W430" s="98">
        <v>36.320766457177633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0.38555404594759374</v>
      </c>
      <c r="F431" s="122">
        <f t="shared" si="232"/>
        <v>0.81124429479632698</v>
      </c>
      <c r="G431" s="122">
        <f t="shared" si="232"/>
        <v>1.5749652336863427</v>
      </c>
      <c r="H431" s="122">
        <f t="shared" si="232"/>
        <v>3.8989892759780327</v>
      </c>
      <c r="I431" s="122">
        <f t="shared" si="232"/>
        <v>3.7174754350054036</v>
      </c>
      <c r="J431" s="122">
        <f t="shared" si="232"/>
        <v>3.6397006607607709</v>
      </c>
      <c r="K431" s="122">
        <f t="shared" si="232"/>
        <v>6.0739153047811039</v>
      </c>
      <c r="L431" s="122">
        <f t="shared" si="232"/>
        <v>11.485908227904556</v>
      </c>
      <c r="M431" s="122">
        <f t="shared" si="232"/>
        <v>3.7771976334797466</v>
      </c>
      <c r="N431" s="122">
        <f t="shared" si="232"/>
        <v>10.412720045891639</v>
      </c>
      <c r="O431" s="122">
        <f t="shared" si="232"/>
        <v>3.3249451623138766</v>
      </c>
      <c r="P431" s="122">
        <f t="shared" si="232"/>
        <v>7.0236633522872731</v>
      </c>
      <c r="Q431" s="122">
        <f t="shared" si="232"/>
        <v>0</v>
      </c>
      <c r="R431" s="122">
        <f t="shared" si="232"/>
        <v>3.1661916152443839</v>
      </c>
      <c r="S431" s="122">
        <f t="shared" si="232"/>
        <v>2.5080748922431053</v>
      </c>
      <c r="T431" s="122">
        <f t="shared" si="232"/>
        <v>2.4425403354986019</v>
      </c>
      <c r="U431" s="122">
        <f t="shared" si="232"/>
        <v>0</v>
      </c>
      <c r="V431" s="122">
        <f t="shared" si="232"/>
        <v>0</v>
      </c>
      <c r="W431" s="122">
        <f t="shared" si="232"/>
        <v>1.7614955753512265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0.38555404594759374</v>
      </c>
      <c r="F432" s="98">
        <f>RES_hhdet_in_tesh!F8</f>
        <v>0.81124429479632698</v>
      </c>
      <c r="G432" s="98">
        <f>RES_hhdet_in_tesh!G8</f>
        <v>1.5749652336863427</v>
      </c>
      <c r="H432" s="98">
        <f>RES_hhdet_in_tesh!H8</f>
        <v>3.8989892759780327</v>
      </c>
      <c r="I432" s="98">
        <f>RES_hhdet_in_tesh!I8</f>
        <v>3.7174754350054036</v>
      </c>
      <c r="J432" s="98">
        <f>RES_hhdet_in_tesh!J8</f>
        <v>3.6397006607607709</v>
      </c>
      <c r="K432" s="98">
        <f>RES_hhdet_in_tesh!K8</f>
        <v>6.0739153047811039</v>
      </c>
      <c r="L432" s="98">
        <f>RES_hhdet_in_tesh!L8</f>
        <v>11.485908227904556</v>
      </c>
      <c r="M432" s="98">
        <f>RES_hhdet_in_tesh!M8</f>
        <v>3.7771976334797466</v>
      </c>
      <c r="N432" s="98">
        <f>RES_hhdet_in_tesh!N8</f>
        <v>10.412720045891639</v>
      </c>
      <c r="O432" s="98">
        <f>RES_hhdet_in_tesh!O8</f>
        <v>3.3249451623138766</v>
      </c>
      <c r="P432" s="98">
        <f>RES_hhdet_in_tesh!P8</f>
        <v>7.0236633522872731</v>
      </c>
      <c r="Q432" s="98">
        <f>RES_hhdet_in_tesh!Q8</f>
        <v>0</v>
      </c>
      <c r="R432" s="98">
        <f>RES_hhdet_in_tesh!R8</f>
        <v>3.1661916152443839</v>
      </c>
      <c r="S432" s="98">
        <f>RES_hhdet_in_tesh!S8</f>
        <v>2.5080748922431053</v>
      </c>
      <c r="T432" s="98">
        <f>RES_hhdet_in_tesh!T8</f>
        <v>2.4425403354986019</v>
      </c>
      <c r="U432" s="98">
        <f>RES_hhdet_in_tesh!U8</f>
        <v>0</v>
      </c>
      <c r="V432" s="98">
        <f>RES_hhdet_in_tesh!V8</f>
        <v>0</v>
      </c>
      <c r="W432" s="98">
        <f>RES_hhdet_in_tesh!W8</f>
        <v>1.7614955753512265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273.52753601925696</v>
      </c>
      <c r="D433" s="122">
        <v>292.47219861959707</v>
      </c>
      <c r="E433" s="122">
        <v>322.82112099824127</v>
      </c>
      <c r="F433" s="122">
        <v>368.2461530839754</v>
      </c>
      <c r="G433" s="122">
        <v>372.39712687367046</v>
      </c>
      <c r="H433" s="122">
        <v>441.62003708855758</v>
      </c>
      <c r="I433" s="122">
        <v>430.32497797761295</v>
      </c>
      <c r="J433" s="122">
        <v>451.61017996903877</v>
      </c>
      <c r="K433" s="122">
        <v>413.74037056740076</v>
      </c>
      <c r="L433" s="122">
        <v>454.80067449793125</v>
      </c>
      <c r="M433" s="122">
        <v>485.47190926497427</v>
      </c>
      <c r="N433" s="122">
        <v>512.95952664724211</v>
      </c>
      <c r="O433" s="122">
        <v>509.9851569584431</v>
      </c>
      <c r="P433" s="122">
        <v>512.87823724390978</v>
      </c>
      <c r="Q433" s="122">
        <v>0</v>
      </c>
      <c r="R433" s="122">
        <v>494.94953607568658</v>
      </c>
      <c r="S433" s="122">
        <v>545.75816551150058</v>
      </c>
      <c r="T433" s="122">
        <v>534.03978612004141</v>
      </c>
      <c r="U433" s="122">
        <v>0</v>
      </c>
      <c r="V433" s="122">
        <v>0</v>
      </c>
      <c r="W433" s="122">
        <v>740.83826728611234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269.49180510136028</v>
      </c>
      <c r="D434" s="98">
        <v>297.46268766545268</v>
      </c>
      <c r="E434" s="98">
        <v>345.58283267765614</v>
      </c>
      <c r="F434" s="98">
        <v>329.5657421336536</v>
      </c>
      <c r="G434" s="98">
        <v>360.36100603494327</v>
      </c>
      <c r="H434" s="98">
        <v>424.85729208701161</v>
      </c>
      <c r="I434" s="98">
        <v>441.72640520900103</v>
      </c>
      <c r="J434" s="98">
        <v>443.97964694423655</v>
      </c>
      <c r="K434" s="98">
        <v>400.59063281198888</v>
      </c>
      <c r="L434" s="98">
        <v>495.78886094647572</v>
      </c>
      <c r="M434" s="98">
        <v>544.78049112030942</v>
      </c>
      <c r="N434" s="98">
        <v>529.32057984198968</v>
      </c>
      <c r="O434" s="98">
        <v>563.49471059517646</v>
      </c>
      <c r="P434" s="98">
        <v>512.87823724390978</v>
      </c>
      <c r="Q434" s="98">
        <v>0</v>
      </c>
      <c r="R434" s="98">
        <v>489.04247353955418</v>
      </c>
      <c r="S434" s="98">
        <v>552.64209375941982</v>
      </c>
      <c r="T434" s="98">
        <v>546.07960226498619</v>
      </c>
      <c r="U434" s="98">
        <v>0</v>
      </c>
      <c r="V434" s="98">
        <v>0</v>
      </c>
      <c r="W434" s="98">
        <v>732.19703930063042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290.27513283757281</v>
      </c>
      <c r="D435" s="98">
        <v>297.54400212714665</v>
      </c>
      <c r="E435" s="98">
        <v>324.39113928918931</v>
      </c>
      <c r="F435" s="98">
        <v>337.79606299682507</v>
      </c>
      <c r="G435" s="98">
        <v>393.96328114880004</v>
      </c>
      <c r="H435" s="98">
        <v>423.31465993382056</v>
      </c>
      <c r="I435" s="98">
        <v>385.22489053320675</v>
      </c>
      <c r="J435" s="98">
        <v>403.34153558407246</v>
      </c>
      <c r="K435" s="98">
        <v>429.60256542179667</v>
      </c>
      <c r="L435" s="98">
        <v>457.80580634376298</v>
      </c>
      <c r="M435" s="98">
        <v>495.42104086580804</v>
      </c>
      <c r="N435" s="98">
        <v>510.87876811034351</v>
      </c>
      <c r="O435" s="98">
        <v>479.05220051994172</v>
      </c>
      <c r="P435" s="98">
        <v>0</v>
      </c>
      <c r="Q435" s="98">
        <v>0</v>
      </c>
      <c r="R435" s="98">
        <v>499.81600865549689</v>
      </c>
      <c r="S435" s="98">
        <v>527.21072053808678</v>
      </c>
      <c r="T435" s="98">
        <v>520.7938451277073</v>
      </c>
      <c r="U435" s="98">
        <v>0</v>
      </c>
      <c r="V435" s="98">
        <v>0</v>
      </c>
      <c r="W435" s="98">
        <v>818.21732547393185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321.40862744156055</v>
      </c>
      <c r="D439" s="101">
        <v>242.86506120582786</v>
      </c>
      <c r="E439" s="101">
        <v>270.43916653853466</v>
      </c>
      <c r="F439" s="101">
        <v>385.47016535186327</v>
      </c>
      <c r="G439" s="101">
        <v>385.56079790455925</v>
      </c>
      <c r="H439" s="101">
        <v>463.42542042831712</v>
      </c>
      <c r="I439" s="101">
        <v>384.21320395522855</v>
      </c>
      <c r="J439" s="101">
        <v>471.01619266251629</v>
      </c>
      <c r="K439" s="101">
        <v>499.65420912696192</v>
      </c>
      <c r="L439" s="101">
        <v>397.35202815278689</v>
      </c>
      <c r="M439" s="101">
        <v>456.70484768387161</v>
      </c>
      <c r="N439" s="101">
        <v>489.51464772065765</v>
      </c>
      <c r="O439" s="101">
        <v>437.31893712919685</v>
      </c>
      <c r="P439" s="101">
        <v>0</v>
      </c>
      <c r="Q439" s="101">
        <v>0</v>
      </c>
      <c r="R439" s="101">
        <v>512.57704077003166</v>
      </c>
      <c r="S439" s="101">
        <v>517.75567332775995</v>
      </c>
      <c r="T439" s="101">
        <v>524.29219321849837</v>
      </c>
      <c r="U439" s="101">
        <v>0</v>
      </c>
      <c r="V439" s="101">
        <v>0</v>
      </c>
      <c r="W439" s="101">
        <v>746.71803558939746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451.66457582885272</v>
      </c>
      <c r="D443" s="122">
        <v>413.85754777907192</v>
      </c>
      <c r="E443" s="122">
        <v>432.64905221151702</v>
      </c>
      <c r="F443" s="122">
        <v>479.48662488225256</v>
      </c>
      <c r="G443" s="122">
        <v>440.31966565053682</v>
      </c>
      <c r="H443" s="122">
        <v>511.51936713080067</v>
      </c>
      <c r="I443" s="122">
        <v>556.85859901099866</v>
      </c>
      <c r="J443" s="122">
        <v>575.32130687982715</v>
      </c>
      <c r="K443" s="122">
        <v>498.47774597567934</v>
      </c>
      <c r="L443" s="122">
        <v>473.4256807881377</v>
      </c>
      <c r="M443" s="122">
        <v>512.77937300658516</v>
      </c>
      <c r="N443" s="122">
        <v>511.85474214824808</v>
      </c>
      <c r="O443" s="122">
        <v>456.11828673871184</v>
      </c>
      <c r="P443" s="122">
        <v>436.33176301687712</v>
      </c>
      <c r="Q443" s="122">
        <v>0</v>
      </c>
      <c r="R443" s="122">
        <v>354.42391340426485</v>
      </c>
      <c r="S443" s="122">
        <v>351.95578150492821</v>
      </c>
      <c r="T443" s="122">
        <v>405.52955574628311</v>
      </c>
      <c r="U443" s="122">
        <v>0</v>
      </c>
      <c r="V443" s="122">
        <v>0</v>
      </c>
      <c r="W443" s="122">
        <v>428.6945192469455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416.52660829780893</v>
      </c>
      <c r="D444" s="98">
        <v>448.80797186369824</v>
      </c>
      <c r="E444" s="98">
        <v>486.18962306033353</v>
      </c>
      <c r="F444" s="98">
        <v>431.92207482581318</v>
      </c>
      <c r="G444" s="98">
        <v>452.87185970847742</v>
      </c>
      <c r="H444" s="98">
        <v>532.92992521081749</v>
      </c>
      <c r="I444" s="98">
        <v>525.50312838814773</v>
      </c>
      <c r="J444" s="98">
        <v>537.20191848303716</v>
      </c>
      <c r="K444" s="98">
        <v>453.73395588847615</v>
      </c>
      <c r="L444" s="98">
        <v>500.7027018328028</v>
      </c>
      <c r="M444" s="98">
        <v>517.05724726867322</v>
      </c>
      <c r="N444" s="98">
        <v>488.57932763060955</v>
      </c>
      <c r="O444" s="98">
        <v>476.19596655492052</v>
      </c>
      <c r="P444" s="98">
        <v>421.44577862943191</v>
      </c>
      <c r="Q444" s="98">
        <v>0</v>
      </c>
      <c r="R444" s="98">
        <v>380.08621159938116</v>
      </c>
      <c r="S444" s="98">
        <v>428.20125600045191</v>
      </c>
      <c r="T444" s="98">
        <v>449.69153403556822</v>
      </c>
      <c r="U444" s="98">
        <v>0</v>
      </c>
      <c r="V444" s="98">
        <v>0</v>
      </c>
      <c r="W444" s="98">
        <v>437.80215981782942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449.09553403993579</v>
      </c>
      <c r="D445" s="98">
        <v>448.36400817856372</v>
      </c>
      <c r="E445" s="98">
        <v>459.95208561393099</v>
      </c>
      <c r="F445" s="98">
        <v>445.07245339237511</v>
      </c>
      <c r="G445" s="98">
        <v>489.90917833857566</v>
      </c>
      <c r="H445" s="98">
        <v>533.46448088595514</v>
      </c>
      <c r="I445" s="98">
        <v>452.77199251587388</v>
      </c>
      <c r="J445" s="98">
        <v>488.28667601791773</v>
      </c>
      <c r="K445" s="98">
        <v>487.49255301728908</v>
      </c>
      <c r="L445" s="98">
        <v>481.63692142053162</v>
      </c>
      <c r="M445" s="98">
        <v>521.9257591872539</v>
      </c>
      <c r="N445" s="98">
        <v>527.40465838944897</v>
      </c>
      <c r="O445" s="98">
        <v>444.48472015735149</v>
      </c>
      <c r="P445" s="98">
        <v>413.1692214472784</v>
      </c>
      <c r="Q445" s="98">
        <v>0</v>
      </c>
      <c r="R445" s="98">
        <v>363.87140874857158</v>
      </c>
      <c r="S445" s="98">
        <v>396.23536855390705</v>
      </c>
      <c r="T445" s="98">
        <v>381.87332058716419</v>
      </c>
      <c r="U445" s="98">
        <v>0</v>
      </c>
      <c r="V445" s="98">
        <v>0</v>
      </c>
      <c r="W445" s="98">
        <v>379.52937725414876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512.03403743259412</v>
      </c>
      <c r="D446" s="33">
        <v>258.46626537962135</v>
      </c>
      <c r="E446" s="33">
        <v>368.72654187826794</v>
      </c>
      <c r="F446" s="33">
        <v>516.77699248450563</v>
      </c>
      <c r="G446" s="33">
        <v>392.74929685693371</v>
      </c>
      <c r="H446" s="33">
        <v>502.61696520741901</v>
      </c>
      <c r="I446" s="33">
        <v>568.9656978827079</v>
      </c>
      <c r="J446" s="33">
        <v>603.30369406305522</v>
      </c>
      <c r="K446" s="33">
        <v>568.69275074493362</v>
      </c>
      <c r="L446" s="33">
        <v>420.01281236092956</v>
      </c>
      <c r="M446" s="33">
        <v>488.23959624579828</v>
      </c>
      <c r="N446" s="33">
        <v>502.26498752133853</v>
      </c>
      <c r="O446" s="33">
        <v>460.42244344598407</v>
      </c>
      <c r="P446" s="33">
        <v>458.59033302656536</v>
      </c>
      <c r="Q446" s="33">
        <v>0</v>
      </c>
      <c r="R446" s="33">
        <v>327.86294437130238</v>
      </c>
      <c r="S446" s="33">
        <v>211.8135702956445</v>
      </c>
      <c r="T446" s="33">
        <v>448.1980510507031</v>
      </c>
      <c r="U446" s="33">
        <v>0</v>
      </c>
      <c r="V446" s="33">
        <v>0</v>
      </c>
      <c r="W446" s="33">
        <v>436.55822023089831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3213.6204461502866</v>
      </c>
      <c r="D448" s="117">
        <f t="shared" si="233"/>
        <v>3549.6724627076755</v>
      </c>
      <c r="E448" s="117">
        <f t="shared" si="233"/>
        <v>3911.9252344996785</v>
      </c>
      <c r="F448" s="117">
        <f t="shared" si="233"/>
        <v>3465.6832562704785</v>
      </c>
      <c r="G448" s="117">
        <f t="shared" si="233"/>
        <v>4108.0082542791788</v>
      </c>
      <c r="H448" s="117">
        <f t="shared" si="233"/>
        <v>4488.0879374628303</v>
      </c>
      <c r="I448" s="117">
        <f t="shared" si="233"/>
        <v>4017.5236639695499</v>
      </c>
      <c r="J448" s="117">
        <f t="shared" si="233"/>
        <v>4002.7370636805649</v>
      </c>
      <c r="K448" s="117">
        <f t="shared" si="233"/>
        <v>3590.0921801316913</v>
      </c>
      <c r="L448" s="117">
        <f t="shared" si="233"/>
        <v>3832.1609448709446</v>
      </c>
      <c r="M448" s="117">
        <f t="shared" si="233"/>
        <v>3598.7322621406734</v>
      </c>
      <c r="N448" s="117">
        <f t="shared" si="233"/>
        <v>4092.564598120327</v>
      </c>
      <c r="O448" s="117">
        <f t="shared" si="233"/>
        <v>4663.10279629653</v>
      </c>
      <c r="P448" s="117">
        <f t="shared" si="233"/>
        <v>4073.009631136395</v>
      </c>
      <c r="Q448" s="117">
        <f t="shared" si="233"/>
        <v>0</v>
      </c>
      <c r="R448" s="117">
        <f t="shared" ref="R448:V448" si="234">R449+R452+R454+R464</f>
        <v>3605.4857691165448</v>
      </c>
      <c r="S448" s="117">
        <f t="shared" si="234"/>
        <v>3907.7713443963053</v>
      </c>
      <c r="T448" s="117">
        <f t="shared" si="234"/>
        <v>3618.9961020033707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2590.9864135982589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2900.3967242974941</v>
      </c>
      <c r="D449" s="122">
        <f t="shared" si="236"/>
        <v>3245.7157842730021</v>
      </c>
      <c r="E449" s="122">
        <f t="shared" si="236"/>
        <v>3644.6240540253161</v>
      </c>
      <c r="F449" s="122">
        <f t="shared" si="236"/>
        <v>3315.0826524970985</v>
      </c>
      <c r="G449" s="122">
        <f t="shared" si="236"/>
        <v>3901.0096365185095</v>
      </c>
      <c r="H449" s="122">
        <f t="shared" si="236"/>
        <v>4289.4943734688841</v>
      </c>
      <c r="I449" s="122">
        <f t="shared" si="236"/>
        <v>3795.5083640714374</v>
      </c>
      <c r="J449" s="122">
        <f t="shared" si="236"/>
        <v>3767.0572382227647</v>
      </c>
      <c r="K449" s="122">
        <f t="shared" si="236"/>
        <v>3236.8540497361751</v>
      </c>
      <c r="L449" s="122">
        <f t="shared" si="236"/>
        <v>3510.1003526813947</v>
      </c>
      <c r="M449" s="122">
        <f t="shared" si="236"/>
        <v>3345.826500155315</v>
      </c>
      <c r="N449" s="122">
        <f t="shared" si="236"/>
        <v>3816.1650303082602</v>
      </c>
      <c r="O449" s="122">
        <f t="shared" si="236"/>
        <v>4403.2227696024902</v>
      </c>
      <c r="P449" s="122">
        <f t="shared" si="236"/>
        <v>3708.4631124301509</v>
      </c>
      <c r="Q449" s="122">
        <f t="shared" si="236"/>
        <v>0</v>
      </c>
      <c r="R449" s="122">
        <f t="shared" ref="R449:V449" si="237">SUM(R450:R451)</f>
        <v>3316.2637929977377</v>
      </c>
      <c r="S449" s="122">
        <f t="shared" si="237"/>
        <v>3567.7236521385157</v>
      </c>
      <c r="T449" s="122">
        <f t="shared" si="237"/>
        <v>3378.5860514392652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2396.0777679260436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2900.3967242974941</v>
      </c>
      <c r="D450" s="98">
        <v>3245.7157842730021</v>
      </c>
      <c r="E450" s="98">
        <v>3644.6240540253161</v>
      </c>
      <c r="F450" s="98">
        <v>3315.0826524970985</v>
      </c>
      <c r="G450" s="98">
        <v>3901.0096365185095</v>
      </c>
      <c r="H450" s="98">
        <v>4289.4943734688841</v>
      </c>
      <c r="I450" s="98">
        <v>3795.5083640714374</v>
      </c>
      <c r="J450" s="98">
        <v>3767.0572382227647</v>
      </c>
      <c r="K450" s="98">
        <v>3236.8540497361751</v>
      </c>
      <c r="L450" s="98">
        <v>3510.1003526813947</v>
      </c>
      <c r="M450" s="98">
        <v>3345.826500155315</v>
      </c>
      <c r="N450" s="98">
        <v>3816.1650303082602</v>
      </c>
      <c r="O450" s="98">
        <v>4403.2227696024902</v>
      </c>
      <c r="P450" s="98">
        <v>3708.4631124301509</v>
      </c>
      <c r="Q450" s="98">
        <v>0</v>
      </c>
      <c r="R450" s="98">
        <v>3316.2637929977377</v>
      </c>
      <c r="S450" s="98">
        <v>3567.7236521385157</v>
      </c>
      <c r="T450" s="98">
        <v>3378.5860514392652</v>
      </c>
      <c r="U450" s="98">
        <v>0</v>
      </c>
      <c r="V450" s="98">
        <v>0</v>
      </c>
      <c r="W450" s="98">
        <v>2396.0777679260436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144.0304610281934</v>
      </c>
      <c r="D454" s="122">
        <v>155.31145749562617</v>
      </c>
      <c r="E454" s="122">
        <v>137.47720525047652</v>
      </c>
      <c r="F454" s="122">
        <v>57.505664545612937</v>
      </c>
      <c r="G454" s="122">
        <v>106.8798495498523</v>
      </c>
      <c r="H454" s="122">
        <v>133.59864662162278</v>
      </c>
      <c r="I454" s="122">
        <v>194.90393465605931</v>
      </c>
      <c r="J454" s="122">
        <v>173.89195217243312</v>
      </c>
      <c r="K454" s="122">
        <v>188.64195593431324</v>
      </c>
      <c r="L454" s="122">
        <v>155.21912751052403</v>
      </c>
      <c r="M454" s="122">
        <v>94.735384602689237</v>
      </c>
      <c r="N454" s="122">
        <v>164.13264713414324</v>
      </c>
      <c r="O454" s="122">
        <v>169.15843190975431</v>
      </c>
      <c r="P454" s="122">
        <v>264.68566237682029</v>
      </c>
      <c r="Q454" s="122">
        <v>0</v>
      </c>
      <c r="R454" s="122">
        <v>183.50891826722832</v>
      </c>
      <c r="S454" s="122">
        <v>216.60315206801116</v>
      </c>
      <c r="T454" s="122">
        <v>117.61529445839192</v>
      </c>
      <c r="U454" s="122">
        <v>0</v>
      </c>
      <c r="V454" s="122">
        <v>0</v>
      </c>
      <c r="W454" s="122">
        <v>143.30823198255487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156.07887533580592</v>
      </c>
      <c r="D455" s="98">
        <v>171.06524149205359</v>
      </c>
      <c r="E455" s="98">
        <v>197.24679059631887</v>
      </c>
      <c r="F455" s="98">
        <v>186.78919523922991</v>
      </c>
      <c r="G455" s="98">
        <v>203.2361875030908</v>
      </c>
      <c r="H455" s="98">
        <v>236.67704878596524</v>
      </c>
      <c r="I455" s="98">
        <v>242.80756084521633</v>
      </c>
      <c r="J455" s="98">
        <v>242.81900391359676</v>
      </c>
      <c r="K455" s="98">
        <v>217.43382920514208</v>
      </c>
      <c r="L455" s="98">
        <v>265.81446980817498</v>
      </c>
      <c r="M455" s="98">
        <v>288.42196904433246</v>
      </c>
      <c r="N455" s="98">
        <v>278.5298273911057</v>
      </c>
      <c r="O455" s="98">
        <v>293.48632933210962</v>
      </c>
      <c r="P455" s="98">
        <v>264.68566237682029</v>
      </c>
      <c r="Q455" s="98">
        <v>0</v>
      </c>
      <c r="R455" s="98">
        <v>244.9806573213676</v>
      </c>
      <c r="S455" s="98">
        <v>269.55650314990606</v>
      </c>
      <c r="T455" s="98">
        <v>260.10416443240695</v>
      </c>
      <c r="U455" s="98">
        <v>0</v>
      </c>
      <c r="V455" s="98">
        <v>0</v>
      </c>
      <c r="W455" s="98">
        <v>329.71641456787495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121.86841113542279</v>
      </c>
      <c r="D456" s="98">
        <v>124.23796793167051</v>
      </c>
      <c r="E456" s="98">
        <v>134.59117593255087</v>
      </c>
      <c r="F456" s="98">
        <v>139.25511763320523</v>
      </c>
      <c r="G456" s="98">
        <v>161.24436778446255</v>
      </c>
      <c r="H456" s="98">
        <v>171.89831239395983</v>
      </c>
      <c r="I456" s="98">
        <v>155.07552855434525</v>
      </c>
      <c r="J456" s="98">
        <v>160.72236636139948</v>
      </c>
      <c r="K456" s="98">
        <v>169.10991450005545</v>
      </c>
      <c r="L456" s="98">
        <v>177.65327243628712</v>
      </c>
      <c r="M456" s="98">
        <v>186.67556733837714</v>
      </c>
      <c r="N456" s="98">
        <v>183.62317024486356</v>
      </c>
      <c r="O456" s="98">
        <v>161.24144773627776</v>
      </c>
      <c r="P456" s="98">
        <v>0</v>
      </c>
      <c r="Q456" s="98">
        <v>0</v>
      </c>
      <c r="R456" s="98">
        <v>140.75628437457189</v>
      </c>
      <c r="S456" s="98">
        <v>143.000504776356</v>
      </c>
      <c r="T456" s="98">
        <v>136.69836638249376</v>
      </c>
      <c r="U456" s="98">
        <v>0</v>
      </c>
      <c r="V456" s="98">
        <v>0</v>
      </c>
      <c r="W456" s="98">
        <v>203.45471029108313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169.19326082459915</v>
      </c>
      <c r="D464" s="122">
        <v>148.64522093904722</v>
      </c>
      <c r="E464" s="122">
        <v>129.82397522388615</v>
      </c>
      <c r="F464" s="122">
        <v>93.094939227767185</v>
      </c>
      <c r="G464" s="122">
        <v>100.11876821081727</v>
      </c>
      <c r="H464" s="122">
        <v>64.994917372323172</v>
      </c>
      <c r="I464" s="122">
        <v>27.111365242052909</v>
      </c>
      <c r="J464" s="122">
        <v>61.787873285366786</v>
      </c>
      <c r="K464" s="122">
        <v>164.59617446120302</v>
      </c>
      <c r="L464" s="122">
        <v>166.84146467902553</v>
      </c>
      <c r="M464" s="122">
        <v>158.17037738266899</v>
      </c>
      <c r="N464" s="122">
        <v>112.26692067792365</v>
      </c>
      <c r="O464" s="122">
        <v>90.721594784285344</v>
      </c>
      <c r="P464" s="122">
        <v>99.860856329423569</v>
      </c>
      <c r="Q464" s="122">
        <v>0</v>
      </c>
      <c r="R464" s="122">
        <v>105.71305785157902</v>
      </c>
      <c r="S464" s="122">
        <v>123.44454018977811</v>
      </c>
      <c r="T464" s="122">
        <v>122.79475610571366</v>
      </c>
      <c r="U464" s="122">
        <v>0</v>
      </c>
      <c r="V464" s="122">
        <v>0</v>
      </c>
      <c r="W464" s="122">
        <v>51.600413689660527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253.55294155497617</v>
      </c>
      <c r="D465" s="98">
        <v>273.05472558208714</v>
      </c>
      <c r="E465" s="98">
        <v>295.58961912164557</v>
      </c>
      <c r="F465" s="98">
        <v>262.59911139777142</v>
      </c>
      <c r="G465" s="98">
        <v>275.98095888955118</v>
      </c>
      <c r="H465" s="98">
        <v>323.20697592910398</v>
      </c>
      <c r="I465" s="98">
        <v>316.90396698704654</v>
      </c>
      <c r="J465" s="98">
        <v>324.89398340861021</v>
      </c>
      <c r="K465" s="98">
        <v>274.56269126610317</v>
      </c>
      <c r="L465" s="98">
        <v>301.76646571012895</v>
      </c>
      <c r="M465" s="98">
        <v>310.39439967639487</v>
      </c>
      <c r="N465" s="98">
        <v>294.04370147742679</v>
      </c>
      <c r="O465" s="98">
        <v>286.00345391462884</v>
      </c>
      <c r="P465" s="98">
        <v>252.95473209879819</v>
      </c>
      <c r="Q465" s="98">
        <v>0</v>
      </c>
      <c r="R465" s="98">
        <v>228.46188082436805</v>
      </c>
      <c r="S465" s="98">
        <v>256.36794480715849</v>
      </c>
      <c r="T465" s="98">
        <v>268.96799136950273</v>
      </c>
      <c r="U465" s="98">
        <v>0</v>
      </c>
      <c r="V465" s="98">
        <v>0</v>
      </c>
      <c r="W465" s="98">
        <v>258.82974427588772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176.77410663502951</v>
      </c>
      <c r="D466" s="98">
        <v>176.23977850350613</v>
      </c>
      <c r="E466" s="98">
        <v>180.54624220695788</v>
      </c>
      <c r="F466" s="98">
        <v>174.46616943640808</v>
      </c>
      <c r="G466" s="98">
        <v>191.78268414494954</v>
      </c>
      <c r="H466" s="98">
        <v>208.5549193953006</v>
      </c>
      <c r="I466" s="98">
        <v>176.77669748485278</v>
      </c>
      <c r="J466" s="98">
        <v>190.40001029139913</v>
      </c>
      <c r="K466" s="98">
        <v>189.85780522908522</v>
      </c>
      <c r="L466" s="98">
        <v>187.35781318918688</v>
      </c>
      <c r="M466" s="98">
        <v>202.90250569215885</v>
      </c>
      <c r="N466" s="98">
        <v>205.03246834870848</v>
      </c>
      <c r="O466" s="98">
        <v>172.79672802937435</v>
      </c>
      <c r="P466" s="98">
        <v>160.62259589769366</v>
      </c>
      <c r="Q466" s="98">
        <v>0</v>
      </c>
      <c r="R466" s="98">
        <v>140.89759539206148</v>
      </c>
      <c r="S466" s="98">
        <v>152.44247471506199</v>
      </c>
      <c r="T466" s="98">
        <v>145.82256155414669</v>
      </c>
      <c r="U466" s="98">
        <v>0</v>
      </c>
      <c r="V466" s="98">
        <v>0</v>
      </c>
      <c r="W466" s="98">
        <v>141.87018863597262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156.41086062219674</v>
      </c>
      <c r="D469" s="118">
        <f t="shared" si="240"/>
        <v>174.44098781902295</v>
      </c>
      <c r="E469" s="118">
        <f t="shared" si="240"/>
        <v>180.59518508241658</v>
      </c>
      <c r="F469" s="118">
        <f t="shared" si="240"/>
        <v>156.16700947030029</v>
      </c>
      <c r="G469" s="118">
        <f t="shared" si="240"/>
        <v>151.71209979084205</v>
      </c>
      <c r="H469" s="118">
        <f t="shared" si="240"/>
        <v>173.80472997036648</v>
      </c>
      <c r="I469" s="118">
        <f t="shared" si="240"/>
        <v>173.99266918888083</v>
      </c>
      <c r="J469" s="118">
        <f t="shared" si="240"/>
        <v>168.07100996583011</v>
      </c>
      <c r="K469" s="118">
        <f t="shared" si="240"/>
        <v>150.66714650383096</v>
      </c>
      <c r="L469" s="118">
        <f t="shared" si="240"/>
        <v>181.62956085329441</v>
      </c>
      <c r="M469" s="118">
        <f t="shared" si="240"/>
        <v>173.50702887870585</v>
      </c>
      <c r="N469" s="118">
        <f t="shared" si="240"/>
        <v>152.60145974029442</v>
      </c>
      <c r="O469" s="118">
        <f t="shared" si="240"/>
        <v>146.82729432863727</v>
      </c>
      <c r="P469" s="118">
        <f t="shared" si="240"/>
        <v>130.92290237858438</v>
      </c>
      <c r="Q469" s="118">
        <f t="shared" si="240"/>
        <v>0</v>
      </c>
      <c r="R469" s="118">
        <f t="shared" ref="R469:V469" si="241">R470+R473+R475+R485</f>
        <v>115.66092481076147</v>
      </c>
      <c r="S469" s="118">
        <f t="shared" si="241"/>
        <v>123.17521758205325</v>
      </c>
      <c r="T469" s="118">
        <f t="shared" si="241"/>
        <v>128.52278522772869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117.12393251334973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136.25616798256408</v>
      </c>
      <c r="D470" s="123">
        <f t="shared" si="243"/>
        <v>154.75936374917399</v>
      </c>
      <c r="E470" s="123">
        <f t="shared" si="243"/>
        <v>161.49568790750484</v>
      </c>
      <c r="F470" s="123">
        <f t="shared" si="243"/>
        <v>136.8750473131056</v>
      </c>
      <c r="G470" s="123">
        <f t="shared" si="243"/>
        <v>135.93874842562175</v>
      </c>
      <c r="H470" s="123">
        <f t="shared" si="243"/>
        <v>155.3747683990338</v>
      </c>
      <c r="I470" s="123">
        <f t="shared" si="243"/>
        <v>153.60204342399408</v>
      </c>
      <c r="J470" s="123">
        <f t="shared" si="243"/>
        <v>147.16529796513416</v>
      </c>
      <c r="K470" s="123">
        <f t="shared" si="243"/>
        <v>130.06069146894188</v>
      </c>
      <c r="L470" s="123">
        <f t="shared" si="243"/>
        <v>158.09635608298532</v>
      </c>
      <c r="M470" s="123">
        <f t="shared" si="243"/>
        <v>148.94830428111084</v>
      </c>
      <c r="N470" s="123">
        <f t="shared" si="243"/>
        <v>133.53671269371611</v>
      </c>
      <c r="O470" s="123">
        <f t="shared" si="243"/>
        <v>131.77251896531718</v>
      </c>
      <c r="P470" s="123">
        <f t="shared" si="243"/>
        <v>115.59025406879528</v>
      </c>
      <c r="Q470" s="123">
        <f t="shared" si="243"/>
        <v>0</v>
      </c>
      <c r="R470" s="123">
        <f t="shared" ref="R470:V470" si="244">SUM(R471:R472)</f>
        <v>102.06219714982876</v>
      </c>
      <c r="S470" s="123">
        <f t="shared" si="244"/>
        <v>108.9974660185464</v>
      </c>
      <c r="T470" s="123">
        <f t="shared" si="244"/>
        <v>112.73561346531456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96.06514759468304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135.53060867907888</v>
      </c>
      <c r="D471" s="99">
        <v>153.94605685162946</v>
      </c>
      <c r="E471" s="99">
        <v>160.65719711824985</v>
      </c>
      <c r="F471" s="99">
        <v>136.16980446917847</v>
      </c>
      <c r="G471" s="99">
        <v>135.24346592006509</v>
      </c>
      <c r="H471" s="99">
        <v>154.58144538889988</v>
      </c>
      <c r="I471" s="99">
        <v>152.82621483175495</v>
      </c>
      <c r="J471" s="99">
        <v>146.42303109454204</v>
      </c>
      <c r="K471" s="99">
        <v>129.40756336728455</v>
      </c>
      <c r="L471" s="99">
        <v>157.31059386425514</v>
      </c>
      <c r="M471" s="99">
        <v>148.20795568064</v>
      </c>
      <c r="N471" s="99">
        <v>132.87296148643625</v>
      </c>
      <c r="O471" s="99">
        <v>131.1172782306584</v>
      </c>
      <c r="P471" s="99">
        <v>115.01944028168555</v>
      </c>
      <c r="Q471" s="99">
        <v>0</v>
      </c>
      <c r="R471" s="99">
        <v>101.55759494999835</v>
      </c>
      <c r="S471" s="99">
        <v>108.45080414222664</v>
      </c>
      <c r="T471" s="99">
        <v>112.15517517537857</v>
      </c>
      <c r="U471" s="99">
        <v>0</v>
      </c>
      <c r="V471" s="99">
        <v>0</v>
      </c>
      <c r="W471" s="99">
        <v>95.555398750346782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0.72555930348518938</v>
      </c>
      <c r="D472" s="99">
        <v>0.81330689754452279</v>
      </c>
      <c r="E472" s="99">
        <v>0.83849078925499287</v>
      </c>
      <c r="F472" s="99">
        <v>0.70524284392712244</v>
      </c>
      <c r="G472" s="99">
        <v>0.69528250555667592</v>
      </c>
      <c r="H472" s="99">
        <v>0.79332301013392481</v>
      </c>
      <c r="I472" s="99">
        <v>0.77582859223912382</v>
      </c>
      <c r="J472" s="99">
        <v>0.74226687059210861</v>
      </c>
      <c r="K472" s="99">
        <v>0.65312810165734325</v>
      </c>
      <c r="L472" s="99">
        <v>0.78576221873018781</v>
      </c>
      <c r="M472" s="99">
        <v>0.74034860047083717</v>
      </c>
      <c r="N472" s="99">
        <v>0.66375120727986536</v>
      </c>
      <c r="O472" s="99">
        <v>0.65524073465876975</v>
      </c>
      <c r="P472" s="99">
        <v>0.57081378710972408</v>
      </c>
      <c r="Q472" s="99">
        <v>0</v>
      </c>
      <c r="R472" s="99">
        <v>0.50460219983041044</v>
      </c>
      <c r="S472" s="99">
        <v>0.54666187631976459</v>
      </c>
      <c r="T472" s="99">
        <v>0.58043828993598723</v>
      </c>
      <c r="U472" s="99">
        <v>0</v>
      </c>
      <c r="V472" s="99">
        <v>0</v>
      </c>
      <c r="W472" s="99">
        <v>0.50974884433626444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2.1135469630430615E-3</v>
      </c>
      <c r="F473" s="123">
        <f t="shared" si="246"/>
        <v>4.0089025525373318E-3</v>
      </c>
      <c r="G473" s="123">
        <f t="shared" si="246"/>
        <v>6.3747168763635979E-3</v>
      </c>
      <c r="H473" s="123">
        <f t="shared" si="246"/>
        <v>1.5817900241516785E-2</v>
      </c>
      <c r="I473" s="123">
        <f t="shared" si="246"/>
        <v>1.6246016278549769E-2</v>
      </c>
      <c r="J473" s="123">
        <f t="shared" si="246"/>
        <v>1.4936557448323057E-2</v>
      </c>
      <c r="K473" s="123">
        <f t="shared" si="246"/>
        <v>2.4885842094729792E-2</v>
      </c>
      <c r="L473" s="123">
        <f t="shared" si="246"/>
        <v>5.0979543680489958E-2</v>
      </c>
      <c r="M473" s="123">
        <f t="shared" si="246"/>
        <v>1.5933790794470663E-2</v>
      </c>
      <c r="N473" s="123">
        <f t="shared" si="246"/>
        <v>3.3212848036669441E-2</v>
      </c>
      <c r="O473" s="123">
        <f t="shared" si="246"/>
        <v>8.6339168595069866E-3</v>
      </c>
      <c r="P473" s="123">
        <f t="shared" si="246"/>
        <v>1.8079806820668273E-2</v>
      </c>
      <c r="Q473" s="123">
        <f t="shared" si="246"/>
        <v>0</v>
      </c>
      <c r="R473" s="123">
        <f t="shared" si="246"/>
        <v>7.5702328118186155E-3</v>
      </c>
      <c r="S473" s="123">
        <f t="shared" si="246"/>
        <v>5.8356894201211677E-3</v>
      </c>
      <c r="T473" s="123">
        <f t="shared" si="246"/>
        <v>6.12659328500763E-3</v>
      </c>
      <c r="U473" s="123">
        <f t="shared" si="246"/>
        <v>0</v>
      </c>
      <c r="V473" s="123">
        <f t="shared" si="246"/>
        <v>0</v>
      </c>
      <c r="W473" s="123">
        <f t="shared" si="246"/>
        <v>5.0857148043292914E-3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2.1135469630430615E-3</v>
      </c>
      <c r="F474" s="99">
        <f>RES_hhdet_in_fecs!F8</f>
        <v>4.0089025525373318E-3</v>
      </c>
      <c r="G474" s="99">
        <f>RES_hhdet_in_fecs!G8</f>
        <v>6.3747168763635979E-3</v>
      </c>
      <c r="H474" s="99">
        <f>RES_hhdet_in_fecs!H8</f>
        <v>1.5817900241516785E-2</v>
      </c>
      <c r="I474" s="99">
        <f>RES_hhdet_in_fecs!I8</f>
        <v>1.6246016278549769E-2</v>
      </c>
      <c r="J474" s="99">
        <f>RES_hhdet_in_fecs!J8</f>
        <v>1.4936557448323057E-2</v>
      </c>
      <c r="K474" s="99">
        <f>RES_hhdet_in_fecs!K8</f>
        <v>2.4885842094729792E-2</v>
      </c>
      <c r="L474" s="99">
        <f>RES_hhdet_in_fecs!L8</f>
        <v>5.0979543680489958E-2</v>
      </c>
      <c r="M474" s="99">
        <f>RES_hhdet_in_fecs!M8</f>
        <v>1.5933790794470663E-2</v>
      </c>
      <c r="N474" s="99">
        <f>RES_hhdet_in_fecs!N8</f>
        <v>3.3212848036669441E-2</v>
      </c>
      <c r="O474" s="99">
        <f>RES_hhdet_in_fecs!O8</f>
        <v>8.6339168595069866E-3</v>
      </c>
      <c r="P474" s="99">
        <f>RES_hhdet_in_fecs!P8</f>
        <v>1.8079806820668273E-2</v>
      </c>
      <c r="Q474" s="99">
        <f>RES_hhdet_in_fecs!Q8</f>
        <v>0</v>
      </c>
      <c r="R474" s="99">
        <f>RES_hhdet_in_fecs!R8</f>
        <v>7.5702328118186155E-3</v>
      </c>
      <c r="S474" s="99">
        <f>RES_hhdet_in_fecs!S8</f>
        <v>5.8356894201211677E-3</v>
      </c>
      <c r="T474" s="99">
        <f>RES_hhdet_in_fecs!T8</f>
        <v>6.12659328500763E-3</v>
      </c>
      <c r="U474" s="99">
        <f>RES_hhdet_in_fecs!U8</f>
        <v>0</v>
      </c>
      <c r="V474" s="99">
        <f>RES_hhdet_in_fecs!V8</f>
        <v>0</v>
      </c>
      <c r="W474" s="99">
        <f>RES_hhdet_in_fecs!W8</f>
        <v>5.0857148043292914E-3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7.4097220127618248</v>
      </c>
      <c r="D475" s="123">
        <v>7.9865487448468837</v>
      </c>
      <c r="E475" s="123">
        <v>8.1555094279586662</v>
      </c>
      <c r="F475" s="123">
        <v>8.693657380324181</v>
      </c>
      <c r="G475" s="123">
        <v>7.3685068288293714</v>
      </c>
      <c r="H475" s="123">
        <v>8.9823764072904968</v>
      </c>
      <c r="I475" s="123">
        <v>9.580475620718321</v>
      </c>
      <c r="J475" s="123">
        <v>9.7059704118409247</v>
      </c>
      <c r="K475" s="123">
        <v>9.0416499908194794</v>
      </c>
      <c r="L475" s="123">
        <v>11.110268007965944</v>
      </c>
      <c r="M475" s="123">
        <v>11.702211308621834</v>
      </c>
      <c r="N475" s="123">
        <v>9.5286299182188845</v>
      </c>
      <c r="O475" s="123">
        <v>7.9638193490196372</v>
      </c>
      <c r="P475" s="123">
        <v>8.209329798947131</v>
      </c>
      <c r="Q475" s="123">
        <v>0</v>
      </c>
      <c r="R475" s="123">
        <v>7.554112555965216</v>
      </c>
      <c r="S475" s="123">
        <v>8.0694802439896574</v>
      </c>
      <c r="T475" s="123">
        <v>8.4141752084250978</v>
      </c>
      <c r="U475" s="123">
        <v>0</v>
      </c>
      <c r="V475" s="123">
        <v>0</v>
      </c>
      <c r="W475" s="123">
        <v>13.340870084596121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7.2933005333370167</v>
      </c>
      <c r="D476" s="99">
        <v>8.1137170172686748</v>
      </c>
      <c r="E476" s="99">
        <v>8.6947559056950769</v>
      </c>
      <c r="F476" s="99">
        <v>7.6725230888352343</v>
      </c>
      <c r="G476" s="99">
        <v>7.0459621891189874</v>
      </c>
      <c r="H476" s="99">
        <v>8.529182487801453</v>
      </c>
      <c r="I476" s="99">
        <v>9.7766509508361157</v>
      </c>
      <c r="J476" s="99">
        <v>9.4382145828928898</v>
      </c>
      <c r="K476" s="99">
        <v>8.6928794436527497</v>
      </c>
      <c r="L476" s="99">
        <v>11.912887923928718</v>
      </c>
      <c r="M476" s="99">
        <v>12.776045142645929</v>
      </c>
      <c r="N476" s="99">
        <v>9.6979776120354604</v>
      </c>
      <c r="O476" s="99">
        <v>8.7393099812224193</v>
      </c>
      <c r="P476" s="99">
        <v>8.209329798947131</v>
      </c>
      <c r="Q476" s="99">
        <v>0</v>
      </c>
      <c r="R476" s="99">
        <v>7.5023122163444746</v>
      </c>
      <c r="S476" s="99">
        <v>8.1939136487914759</v>
      </c>
      <c r="T476" s="99">
        <v>8.634389558713444</v>
      </c>
      <c r="U476" s="99">
        <v>0</v>
      </c>
      <c r="V476" s="99">
        <v>0</v>
      </c>
      <c r="W476" s="99">
        <v>13.149065481225399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8.8581183771644572</v>
      </c>
      <c r="D477" s="99">
        <v>9.1672253027898662</v>
      </c>
      <c r="E477" s="99">
        <v>9.229357617083588</v>
      </c>
      <c r="F477" s="99">
        <v>8.9042277466759128</v>
      </c>
      <c r="G477" s="99">
        <v>8.728131290445436</v>
      </c>
      <c r="H477" s="99">
        <v>9.6317779074817498</v>
      </c>
      <c r="I477" s="99">
        <v>9.6598739251011985</v>
      </c>
      <c r="J477" s="99">
        <v>9.6984620863906628</v>
      </c>
      <c r="K477" s="99">
        <v>10.507953278468314</v>
      </c>
      <c r="L477" s="99">
        <v>12.331642429161615</v>
      </c>
      <c r="M477" s="99">
        <v>12.760901532862855</v>
      </c>
      <c r="N477" s="99">
        <v>9.8915482150172256</v>
      </c>
      <c r="O477" s="99">
        <v>7.4131374388833642</v>
      </c>
      <c r="P477" s="99">
        <v>0</v>
      </c>
      <c r="Q477" s="99">
        <v>0</v>
      </c>
      <c r="R477" s="99">
        <v>6.6734157631182525</v>
      </c>
      <c r="S477" s="99">
        <v>6.724223249048829</v>
      </c>
      <c r="T477" s="99">
        <v>7.0382406558868489</v>
      </c>
      <c r="U477" s="99">
        <v>0</v>
      </c>
      <c r="V477" s="99">
        <v>0</v>
      </c>
      <c r="W477" s="99">
        <v>12.570053731552189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8.7533726732055399</v>
      </c>
      <c r="D481" s="102">
        <v>6.6937256357602957</v>
      </c>
      <c r="E481" s="102">
        <v>6.903931660271371</v>
      </c>
      <c r="F481" s="102">
        <v>9.1451652081408437</v>
      </c>
      <c r="G481" s="102">
        <v>7.7161135989161282</v>
      </c>
      <c r="H481" s="102">
        <v>9.564379196124225</v>
      </c>
      <c r="I481" s="102">
        <v>8.7804186539088906</v>
      </c>
      <c r="J481" s="102">
        <v>10.38165897496901</v>
      </c>
      <c r="K481" s="102">
        <v>11.283868997329238</v>
      </c>
      <c r="L481" s="102">
        <v>9.9683012995113458</v>
      </c>
      <c r="M481" s="102">
        <v>11.169690181091376</v>
      </c>
      <c r="N481" s="102">
        <v>9.2836439578264578</v>
      </c>
      <c r="O481" s="102">
        <v>6.911212708754376</v>
      </c>
      <c r="P481" s="102">
        <v>0</v>
      </c>
      <c r="Q481" s="102">
        <v>0</v>
      </c>
      <c r="R481" s="102">
        <v>7.7167213700728823</v>
      </c>
      <c r="S481" s="102">
        <v>7.5808437866443308</v>
      </c>
      <c r="T481" s="102">
        <v>8.2504208820983269</v>
      </c>
      <c r="U481" s="102">
        <v>0</v>
      </c>
      <c r="V481" s="102">
        <v>0</v>
      </c>
      <c r="W481" s="102">
        <v>13.495078717587072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12.744970626870842</v>
      </c>
      <c r="D485" s="123">
        <v>11.695075325002076</v>
      </c>
      <c r="E485" s="123">
        <v>10.941874199990032</v>
      </c>
      <c r="F485" s="123">
        <v>10.594295874317984</v>
      </c>
      <c r="G485" s="123">
        <v>8.3984698195145739</v>
      </c>
      <c r="H485" s="123">
        <v>9.4317672638006389</v>
      </c>
      <c r="I485" s="123">
        <v>10.793904127889887</v>
      </c>
      <c r="J485" s="123">
        <v>11.184805031406709</v>
      </c>
      <c r="K485" s="123">
        <v>11.539919201974866</v>
      </c>
      <c r="L485" s="123">
        <v>12.371957218662647</v>
      </c>
      <c r="M485" s="123">
        <v>12.84057949817872</v>
      </c>
      <c r="N485" s="123">
        <v>9.5029042803227455</v>
      </c>
      <c r="O485" s="123">
        <v>7.0823220974409358</v>
      </c>
      <c r="P485" s="123">
        <v>7.1052387040212936</v>
      </c>
      <c r="Q485" s="123">
        <v>0</v>
      </c>
      <c r="R485" s="123">
        <v>6.0370448721556738</v>
      </c>
      <c r="S485" s="123">
        <v>6.1024356300970695</v>
      </c>
      <c r="T485" s="123">
        <v>7.3668699607040242</v>
      </c>
      <c r="U485" s="123">
        <v>0</v>
      </c>
      <c r="V485" s="123">
        <v>0</v>
      </c>
      <c r="W485" s="123">
        <v>7.7128291192662495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11.848097956199492</v>
      </c>
      <c r="D486" s="99">
        <v>12.951133463918351</v>
      </c>
      <c r="E486" s="99">
        <v>13.029766308238482</v>
      </c>
      <c r="F486" s="99">
        <v>10.786479071910815</v>
      </c>
      <c r="G486" s="99">
        <v>9.5679387866051488</v>
      </c>
      <c r="H486" s="99">
        <v>11.647480366897529</v>
      </c>
      <c r="I486" s="99">
        <v>12.760144121470365</v>
      </c>
      <c r="J486" s="99">
        <v>12.628414920903145</v>
      </c>
      <c r="K486" s="99">
        <v>10.976858493575387</v>
      </c>
      <c r="L486" s="99">
        <v>13.524132406332551</v>
      </c>
      <c r="M486" s="99">
        <v>13.749343974836261</v>
      </c>
      <c r="N486" s="99">
        <v>10.238146702629178</v>
      </c>
      <c r="O486" s="99">
        <v>8.5164881279079747</v>
      </c>
      <c r="P486" s="99">
        <v>7.8454903879418021</v>
      </c>
      <c r="Q486" s="99">
        <v>0</v>
      </c>
      <c r="R486" s="99">
        <v>6.9964395484059096</v>
      </c>
      <c r="S486" s="99">
        <v>7.7930110293045942</v>
      </c>
      <c r="T486" s="99">
        <v>8.9286321938627609</v>
      </c>
      <c r="U486" s="99">
        <v>0</v>
      </c>
      <c r="V486" s="99">
        <v>0</v>
      </c>
      <c r="W486" s="99">
        <v>10.322110473125566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12.848989725898193</v>
      </c>
      <c r="D487" s="99">
        <v>13.004315699561356</v>
      </c>
      <c r="E487" s="99">
        <v>12.380646979291338</v>
      </c>
      <c r="F487" s="99">
        <v>11.155687009247114</v>
      </c>
      <c r="G487" s="99">
        <v>10.381165366896273</v>
      </c>
      <c r="H487" s="99">
        <v>11.685714869175627</v>
      </c>
      <c r="I487" s="99">
        <v>11.011670419688429</v>
      </c>
      <c r="J487" s="99">
        <v>11.489298738342988</v>
      </c>
      <c r="K487" s="99">
        <v>11.79716134797709</v>
      </c>
      <c r="L487" s="99">
        <v>13.005274413885708</v>
      </c>
      <c r="M487" s="99">
        <v>13.870154154750418</v>
      </c>
      <c r="N487" s="99">
        <v>11.044840058097051</v>
      </c>
      <c r="O487" s="99">
        <v>7.9443958848981246</v>
      </c>
      <c r="P487" s="99">
        <v>7.6866225789285378</v>
      </c>
      <c r="Q487" s="99">
        <v>0</v>
      </c>
      <c r="R487" s="99">
        <v>6.680115479410194</v>
      </c>
      <c r="S487" s="99">
        <v>7.1682070928678518</v>
      </c>
      <c r="T487" s="99">
        <v>7.5080215545823448</v>
      </c>
      <c r="U487" s="99">
        <v>0</v>
      </c>
      <c r="V487" s="99">
        <v>0</v>
      </c>
      <c r="W487" s="99">
        <v>8.7651737898239208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11.374528255915861</v>
      </c>
      <c r="D488" s="110">
        <v>5.8169353034390348</v>
      </c>
      <c r="E488" s="110">
        <v>7.6958763061099624</v>
      </c>
      <c r="F488" s="110">
        <v>10.036367182510753</v>
      </c>
      <c r="G488" s="110">
        <v>6.4432077807980583</v>
      </c>
      <c r="H488" s="110">
        <v>8.5164624147367345</v>
      </c>
      <c r="I488" s="110">
        <v>10.693213465618513</v>
      </c>
      <c r="J488" s="110">
        <v>10.957401777922042</v>
      </c>
      <c r="K488" s="110">
        <v>10.608309296851059</v>
      </c>
      <c r="L488" s="110">
        <v>8.7281499076951814</v>
      </c>
      <c r="M488" s="110">
        <v>9.9540860360184578</v>
      </c>
      <c r="N488" s="110">
        <v>8.0294036140935852</v>
      </c>
      <c r="O488" s="110">
        <v>6.2399509056196152</v>
      </c>
      <c r="P488" s="110">
        <v>6.4132316372085638</v>
      </c>
      <c r="Q488" s="110">
        <v>0</v>
      </c>
      <c r="R488" s="110">
        <v>4.4259427023298024</v>
      </c>
      <c r="S488" s="110">
        <v>2.784505006661163</v>
      </c>
      <c r="T488" s="110">
        <v>6.3281827356500759</v>
      </c>
      <c r="U488" s="110">
        <v>0</v>
      </c>
      <c r="V488" s="110">
        <v>0</v>
      </c>
      <c r="W488" s="110">
        <v>7.0791825018237216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92.831190693700762</v>
      </c>
      <c r="D490" s="118">
        <f t="shared" si="247"/>
        <v>104.38457512510841</v>
      </c>
      <c r="E490" s="118">
        <f t="shared" si="247"/>
        <v>109.12329262770476</v>
      </c>
      <c r="F490" s="118">
        <f t="shared" si="247"/>
        <v>95.514432483494573</v>
      </c>
      <c r="G490" s="118">
        <f t="shared" si="247"/>
        <v>93.336733723159924</v>
      </c>
      <c r="H490" s="118">
        <f t="shared" si="247"/>
        <v>108.25311065964218</v>
      </c>
      <c r="I490" s="118">
        <f t="shared" si="247"/>
        <v>109.84582310469598</v>
      </c>
      <c r="J490" s="118">
        <f t="shared" si="247"/>
        <v>106.7782238045792</v>
      </c>
      <c r="K490" s="118">
        <f t="shared" si="247"/>
        <v>95.611115179503358</v>
      </c>
      <c r="L490" s="118">
        <f t="shared" si="247"/>
        <v>116.23448777968713</v>
      </c>
      <c r="M490" s="118">
        <f t="shared" si="247"/>
        <v>112.02800513109749</v>
      </c>
      <c r="N490" s="118">
        <f t="shared" si="247"/>
        <v>99.957072173400363</v>
      </c>
      <c r="O490" s="118">
        <f t="shared" si="247"/>
        <v>97.01841774843578</v>
      </c>
      <c r="P490" s="118">
        <f t="shared" si="247"/>
        <v>87.312173076897281</v>
      </c>
      <c r="Q490" s="118">
        <f t="shared" si="247"/>
        <v>0</v>
      </c>
      <c r="R490" s="118">
        <f t="shared" ref="R490:V490" si="248">R491+R494+R496+R506</f>
        <v>79.538885319145621</v>
      </c>
      <c r="S490" s="118">
        <f t="shared" si="248"/>
        <v>86.850143395547832</v>
      </c>
      <c r="T490" s="118">
        <f t="shared" si="248"/>
        <v>93.176023740063798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90.648253723127922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80.857300745741199</v>
      </c>
      <c r="D491" s="123">
        <f t="shared" si="250"/>
        <v>92.545359718546266</v>
      </c>
      <c r="E491" s="123">
        <f t="shared" si="250"/>
        <v>97.34924861780091</v>
      </c>
      <c r="F491" s="123">
        <f t="shared" si="250"/>
        <v>83.189307457981485</v>
      </c>
      <c r="G491" s="123">
        <f t="shared" si="250"/>
        <v>83.324093402557196</v>
      </c>
      <c r="H491" s="123">
        <f t="shared" si="250"/>
        <v>96.071742542978825</v>
      </c>
      <c r="I491" s="123">
        <f t="shared" si="250"/>
        <v>95.824456715526978</v>
      </c>
      <c r="J491" s="123">
        <f t="shared" si="250"/>
        <v>92.651664053833571</v>
      </c>
      <c r="K491" s="123">
        <f t="shared" si="250"/>
        <v>82.649421935960092</v>
      </c>
      <c r="L491" s="123">
        <f t="shared" si="250"/>
        <v>101.41700380695336</v>
      </c>
      <c r="M491" s="123">
        <f t="shared" si="250"/>
        <v>96.468140907859251</v>
      </c>
      <c r="N491" s="123">
        <f t="shared" si="250"/>
        <v>87.289183538018918</v>
      </c>
      <c r="O491" s="123">
        <f t="shared" si="250"/>
        <v>86.893932391374491</v>
      </c>
      <c r="P491" s="123">
        <f t="shared" si="250"/>
        <v>76.9171656123562</v>
      </c>
      <c r="Q491" s="123">
        <f t="shared" si="250"/>
        <v>0</v>
      </c>
      <c r="R491" s="123">
        <f t="shared" ref="R491:V491" si="251">SUM(R492:R493)</f>
        <v>70.357106417825676</v>
      </c>
      <c r="S491" s="123">
        <f t="shared" si="251"/>
        <v>77.234329571010505</v>
      </c>
      <c r="T491" s="123">
        <f t="shared" si="251"/>
        <v>82.158372298840064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74.209561346237152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80.131741442256015</v>
      </c>
      <c r="D492" s="99">
        <v>91.732052821001744</v>
      </c>
      <c r="E492" s="99">
        <v>96.51075782854592</v>
      </c>
      <c r="F492" s="99">
        <v>82.484064614054361</v>
      </c>
      <c r="G492" s="99">
        <v>82.62881089700052</v>
      </c>
      <c r="H492" s="99">
        <v>95.278419532844907</v>
      </c>
      <c r="I492" s="99">
        <v>95.048628123287855</v>
      </c>
      <c r="J492" s="99">
        <v>91.909397183241467</v>
      </c>
      <c r="K492" s="99">
        <v>81.996293834302747</v>
      </c>
      <c r="L492" s="99">
        <v>100.63124158822318</v>
      </c>
      <c r="M492" s="99">
        <v>95.727792307388412</v>
      </c>
      <c r="N492" s="99">
        <v>86.625432330739059</v>
      </c>
      <c r="O492" s="99">
        <v>86.238691656715716</v>
      </c>
      <c r="P492" s="99">
        <v>76.346351825246472</v>
      </c>
      <c r="Q492" s="99">
        <v>0</v>
      </c>
      <c r="R492" s="99">
        <v>69.852504217995261</v>
      </c>
      <c r="S492" s="99">
        <v>76.687667694690745</v>
      </c>
      <c r="T492" s="99">
        <v>81.57793400890408</v>
      </c>
      <c r="U492" s="99">
        <v>0</v>
      </c>
      <c r="V492" s="99">
        <v>0</v>
      </c>
      <c r="W492" s="99">
        <v>73.699812501900894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0.72555930348518938</v>
      </c>
      <c r="D493" s="99">
        <v>0.81330689754452279</v>
      </c>
      <c r="E493" s="99">
        <v>0.83849078925499287</v>
      </c>
      <c r="F493" s="99">
        <v>0.70524284392712244</v>
      </c>
      <c r="G493" s="99">
        <v>0.69528250555667592</v>
      </c>
      <c r="H493" s="99">
        <v>0.79332301013392481</v>
      </c>
      <c r="I493" s="99">
        <v>0.77582859223912382</v>
      </c>
      <c r="J493" s="99">
        <v>0.74226687059210861</v>
      </c>
      <c r="K493" s="99">
        <v>0.65312810165734325</v>
      </c>
      <c r="L493" s="99">
        <v>0.78576221873018781</v>
      </c>
      <c r="M493" s="99">
        <v>0.74034860047083717</v>
      </c>
      <c r="N493" s="99">
        <v>0.66375120727986536</v>
      </c>
      <c r="O493" s="99">
        <v>0.65524073465876975</v>
      </c>
      <c r="P493" s="99">
        <v>0.57081378710972408</v>
      </c>
      <c r="Q493" s="99">
        <v>0</v>
      </c>
      <c r="R493" s="99">
        <v>0.50460219983041044</v>
      </c>
      <c r="S493" s="99">
        <v>0.54666187631976459</v>
      </c>
      <c r="T493" s="99">
        <v>0.58043828993598723</v>
      </c>
      <c r="U493" s="99">
        <v>0</v>
      </c>
      <c r="V493" s="99">
        <v>0</v>
      </c>
      <c r="W493" s="99">
        <v>0.50974884433626444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6.0058158475099176E-3</v>
      </c>
      <c r="F494" s="123">
        <f t="shared" si="253"/>
        <v>1.178334546857863E-2</v>
      </c>
      <c r="G494" s="123">
        <f t="shared" si="253"/>
        <v>1.9365983079303147E-2</v>
      </c>
      <c r="H494" s="123">
        <f t="shared" si="253"/>
        <v>4.9627082859390631E-2</v>
      </c>
      <c r="I494" s="123">
        <f t="shared" si="253"/>
        <v>5.2602714458176554E-2</v>
      </c>
      <c r="J494" s="123">
        <f t="shared" si="253"/>
        <v>4.9891215165167944E-2</v>
      </c>
      <c r="K494" s="123">
        <f t="shared" si="253"/>
        <v>8.5733322556890701E-2</v>
      </c>
      <c r="L494" s="123">
        <f t="shared" si="253"/>
        <v>0.18111103545977714</v>
      </c>
      <c r="M494" s="123">
        <f t="shared" si="253"/>
        <v>5.8653704460427607E-2</v>
      </c>
      <c r="N494" s="123">
        <f t="shared" si="253"/>
        <v>0.12741860418495149</v>
      </c>
      <c r="O494" s="123">
        <f t="shared" si="253"/>
        <v>3.4724956475107503E-2</v>
      </c>
      <c r="P494" s="123">
        <f t="shared" si="253"/>
        <v>7.6352711427855241E-2</v>
      </c>
      <c r="Q494" s="123">
        <f t="shared" si="253"/>
        <v>0</v>
      </c>
      <c r="R494" s="123">
        <f t="shared" si="253"/>
        <v>3.4099612462643085E-2</v>
      </c>
      <c r="S494" s="123">
        <f t="shared" si="253"/>
        <v>2.6790259108161348E-2</v>
      </c>
      <c r="T494" s="123">
        <f t="shared" si="253"/>
        <v>2.8567641827141693E-2</v>
      </c>
      <c r="U494" s="123">
        <f t="shared" si="253"/>
        <v>0</v>
      </c>
      <c r="V494" s="123">
        <f t="shared" si="253"/>
        <v>0</v>
      </c>
      <c r="W494" s="123">
        <f t="shared" si="253"/>
        <v>2.4721954447117285E-2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6.0058158475099176E-3</v>
      </c>
      <c r="F495" s="99">
        <f>RES_hhdet_in_tess!F8</f>
        <v>1.178334546857863E-2</v>
      </c>
      <c r="G495" s="99">
        <f>RES_hhdet_in_tess!G8</f>
        <v>1.9365983079303147E-2</v>
      </c>
      <c r="H495" s="99">
        <f>RES_hhdet_in_tess!H8</f>
        <v>4.9627082859390631E-2</v>
      </c>
      <c r="I495" s="99">
        <f>RES_hhdet_in_tess!I8</f>
        <v>5.2602714458176554E-2</v>
      </c>
      <c r="J495" s="99">
        <f>RES_hhdet_in_tess!J8</f>
        <v>4.9891215165167944E-2</v>
      </c>
      <c r="K495" s="99">
        <f>RES_hhdet_in_tess!K8</f>
        <v>8.5733322556890701E-2</v>
      </c>
      <c r="L495" s="99">
        <f>RES_hhdet_in_tess!L8</f>
        <v>0.18111103545977714</v>
      </c>
      <c r="M495" s="99">
        <f>RES_hhdet_in_tess!M8</f>
        <v>5.8653704460427607E-2</v>
      </c>
      <c r="N495" s="99">
        <f>RES_hhdet_in_tess!N8</f>
        <v>0.12741860418495149</v>
      </c>
      <c r="O495" s="99">
        <f>RES_hhdet_in_tess!O8</f>
        <v>3.4724956475107503E-2</v>
      </c>
      <c r="P495" s="99">
        <f>RES_hhdet_in_tess!P8</f>
        <v>7.6352711427855241E-2</v>
      </c>
      <c r="Q495" s="99">
        <f>RES_hhdet_in_tess!Q8</f>
        <v>0</v>
      </c>
      <c r="R495" s="99">
        <f>RES_hhdet_in_tess!R8</f>
        <v>3.4099612462643085E-2</v>
      </c>
      <c r="S495" s="99">
        <f>RES_hhdet_in_tess!S8</f>
        <v>2.6790259108161348E-2</v>
      </c>
      <c r="T495" s="99">
        <f>RES_hhdet_in_tess!T8</f>
        <v>2.8567641827141693E-2</v>
      </c>
      <c r="U495" s="99">
        <f>RES_hhdet_in_tess!U8</f>
        <v>0</v>
      </c>
      <c r="V495" s="99">
        <f>RES_hhdet_in_tess!V8</f>
        <v>0</v>
      </c>
      <c r="W495" s="99">
        <f>RES_hhdet_in_tess!W8</f>
        <v>2.4721954447117285E-2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4.5163047977514568</v>
      </c>
      <c r="D496" s="123">
        <v>4.9023014782303145</v>
      </c>
      <c r="E496" s="123">
        <v>5.0286184901446607</v>
      </c>
      <c r="F496" s="123">
        <v>5.3487853992895902</v>
      </c>
      <c r="G496" s="123">
        <v>4.5790448598898159</v>
      </c>
      <c r="H496" s="123">
        <v>5.6210244813929284</v>
      </c>
      <c r="I496" s="123">
        <v>6.0891490304480209</v>
      </c>
      <c r="J496" s="123">
        <v>6.190448819740582</v>
      </c>
      <c r="K496" s="123">
        <v>5.8399458775365325</v>
      </c>
      <c r="L496" s="123">
        <v>7.1713459181235804</v>
      </c>
      <c r="M496" s="123">
        <v>7.5385851239229336</v>
      </c>
      <c r="N496" s="123">
        <v>6.2769945413593611</v>
      </c>
      <c r="O496" s="123">
        <v>5.3261667527799812</v>
      </c>
      <c r="P496" s="123">
        <v>5.5753873842998027</v>
      </c>
      <c r="Q496" s="123">
        <v>0</v>
      </c>
      <c r="R496" s="123">
        <v>5.3305641034120397</v>
      </c>
      <c r="S496" s="123">
        <v>5.8295718001353469</v>
      </c>
      <c r="T496" s="123">
        <v>6.246061573516001</v>
      </c>
      <c r="U496" s="123">
        <v>0</v>
      </c>
      <c r="V496" s="123">
        <v>0</v>
      </c>
      <c r="W496" s="123">
        <v>10.397397616441204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4.449669492318634</v>
      </c>
      <c r="D497" s="99">
        <v>4.9859500504435328</v>
      </c>
      <c r="E497" s="99">
        <v>5.383180062400247</v>
      </c>
      <c r="F497" s="99">
        <v>4.7869513771364183</v>
      </c>
      <c r="G497" s="99">
        <v>4.4310471088806276</v>
      </c>
      <c r="H497" s="99">
        <v>5.4076650499454324</v>
      </c>
      <c r="I497" s="99">
        <v>6.2504805662050327</v>
      </c>
      <c r="J497" s="99">
        <v>6.085853249816501</v>
      </c>
      <c r="K497" s="99">
        <v>5.6543373117345306</v>
      </c>
      <c r="L497" s="99">
        <v>7.8176520475143247</v>
      </c>
      <c r="M497" s="99">
        <v>8.4595504452172765</v>
      </c>
      <c r="N497" s="99">
        <v>6.4772018408817367</v>
      </c>
      <c r="O497" s="99">
        <v>5.8850081261952667</v>
      </c>
      <c r="P497" s="99">
        <v>5.5753873842998027</v>
      </c>
      <c r="Q497" s="99">
        <v>0</v>
      </c>
      <c r="R497" s="99">
        <v>5.2669455459296417</v>
      </c>
      <c r="S497" s="99">
        <v>5.9031031855074998</v>
      </c>
      <c r="T497" s="99">
        <v>6.3868777354006765</v>
      </c>
      <c r="U497" s="99">
        <v>0</v>
      </c>
      <c r="V497" s="99">
        <v>0</v>
      </c>
      <c r="W497" s="99">
        <v>10.276121101408435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4.7928299804154868</v>
      </c>
      <c r="D498" s="99">
        <v>4.9873130107783794</v>
      </c>
      <c r="E498" s="99">
        <v>5.0530748298764392</v>
      </c>
      <c r="F498" s="99">
        <v>4.9064970117499085</v>
      </c>
      <c r="G498" s="99">
        <v>4.8442251761563879</v>
      </c>
      <c r="H498" s="99">
        <v>5.3880301322092787</v>
      </c>
      <c r="I498" s="99">
        <v>5.45097749082265</v>
      </c>
      <c r="J498" s="99">
        <v>5.5288061333780254</v>
      </c>
      <c r="K498" s="99">
        <v>6.0638407788766466</v>
      </c>
      <c r="L498" s="99">
        <v>7.2187311600646114</v>
      </c>
      <c r="M498" s="99">
        <v>7.6930788733049607</v>
      </c>
      <c r="N498" s="99">
        <v>6.2515326690292632</v>
      </c>
      <c r="O498" s="99">
        <v>5.0031101267194646</v>
      </c>
      <c r="P498" s="99">
        <v>0</v>
      </c>
      <c r="Q498" s="99">
        <v>0</v>
      </c>
      <c r="R498" s="99">
        <v>5.3829755962075572</v>
      </c>
      <c r="S498" s="99">
        <v>5.6314553650285291</v>
      </c>
      <c r="T498" s="99">
        <v>6.0911387284628775</v>
      </c>
      <c r="U498" s="99">
        <v>0</v>
      </c>
      <c r="V498" s="99">
        <v>0</v>
      </c>
      <c r="W498" s="99">
        <v>11.483384761937545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5.3068855416839495</v>
      </c>
      <c r="D502" s="102">
        <v>4.0708065729979772</v>
      </c>
      <c r="E502" s="102">
        <v>4.2126592866964101</v>
      </c>
      <c r="F502" s="102">
        <v>5.5989646464157765</v>
      </c>
      <c r="G502" s="102">
        <v>4.7409071188103038</v>
      </c>
      <c r="H502" s="102">
        <v>5.8985675801775681</v>
      </c>
      <c r="I502" s="102">
        <v>5.4366620068031901</v>
      </c>
      <c r="J502" s="102">
        <v>6.4564568366157662</v>
      </c>
      <c r="K502" s="102">
        <v>7.0526198223855117</v>
      </c>
      <c r="L502" s="102">
        <v>6.2654894878889982</v>
      </c>
      <c r="M502" s="102">
        <v>7.0918796846265275</v>
      </c>
      <c r="N502" s="102">
        <v>5.9901037256124008</v>
      </c>
      <c r="O502" s="102">
        <v>4.5672575986136161</v>
      </c>
      <c r="P502" s="102">
        <v>0</v>
      </c>
      <c r="Q502" s="102">
        <v>0</v>
      </c>
      <c r="R502" s="102">
        <v>5.5204108189002916</v>
      </c>
      <c r="S502" s="102">
        <v>5.5304603088490021</v>
      </c>
      <c r="T502" s="102">
        <v>6.1320549638232178</v>
      </c>
      <c r="U502" s="102">
        <v>0</v>
      </c>
      <c r="V502" s="102">
        <v>0</v>
      </c>
      <c r="W502" s="102">
        <v>10.479918041804428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7.457585150208109</v>
      </c>
      <c r="D506" s="123">
        <v>6.9369139283318324</v>
      </c>
      <c r="E506" s="123">
        <v>6.7394197039116595</v>
      </c>
      <c r="F506" s="123">
        <v>6.9645562807549162</v>
      </c>
      <c r="G506" s="123">
        <v>5.4142294776336177</v>
      </c>
      <c r="H506" s="123">
        <v>6.5107165524110364</v>
      </c>
      <c r="I506" s="123">
        <v>7.8796146442627997</v>
      </c>
      <c r="J506" s="123">
        <v>7.8862197158398919</v>
      </c>
      <c r="K506" s="123">
        <v>7.0360140434498373</v>
      </c>
      <c r="L506" s="123">
        <v>7.465027019150412</v>
      </c>
      <c r="M506" s="123">
        <v>7.9626253948548875</v>
      </c>
      <c r="N506" s="123">
        <v>6.2634754898371288</v>
      </c>
      <c r="O506" s="123">
        <v>4.7635936478062106</v>
      </c>
      <c r="P506" s="123">
        <v>4.7432673688134255</v>
      </c>
      <c r="Q506" s="123">
        <v>0</v>
      </c>
      <c r="R506" s="123">
        <v>3.8171151854452634</v>
      </c>
      <c r="S506" s="123">
        <v>3.7594517652938193</v>
      </c>
      <c r="T506" s="123">
        <v>4.7430222258805923</v>
      </c>
      <c r="U506" s="123">
        <v>0</v>
      </c>
      <c r="V506" s="123">
        <v>0</v>
      </c>
      <c r="W506" s="123">
        <v>6.0165728060024515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6.8774103946671694</v>
      </c>
      <c r="D507" s="99">
        <v>7.5227388937935569</v>
      </c>
      <c r="E507" s="99">
        <v>7.5734267964795761</v>
      </c>
      <c r="F507" s="99">
        <v>6.2736798962088294</v>
      </c>
      <c r="G507" s="99">
        <v>5.5685729339429644</v>
      </c>
      <c r="H507" s="99">
        <v>6.7832342396099214</v>
      </c>
      <c r="I507" s="99">
        <v>7.4359310485773387</v>
      </c>
      <c r="J507" s="99">
        <v>7.3636980071257101</v>
      </c>
      <c r="K507" s="99">
        <v>6.4044553872162782</v>
      </c>
      <c r="L507" s="99">
        <v>7.8951340187567194</v>
      </c>
      <c r="M507" s="99">
        <v>8.0290537888746698</v>
      </c>
      <c r="N507" s="99">
        <v>5.9786583799376087</v>
      </c>
      <c r="O507" s="99">
        <v>4.9732802813306574</v>
      </c>
      <c r="P507" s="99">
        <v>4.5814450813195311</v>
      </c>
      <c r="Q507" s="99">
        <v>0</v>
      </c>
      <c r="R507" s="99">
        <v>4.0934959386318353</v>
      </c>
      <c r="S507" s="99">
        <v>4.5738756183761922</v>
      </c>
      <c r="T507" s="99">
        <v>5.25953512018609</v>
      </c>
      <c r="U507" s="99">
        <v>0</v>
      </c>
      <c r="V507" s="99">
        <v>0</v>
      </c>
      <c r="W507" s="99">
        <v>6.1443952532823518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7.4151668404256057</v>
      </c>
      <c r="D508" s="99">
        <v>7.5152973528874885</v>
      </c>
      <c r="E508" s="99">
        <v>7.164721921374575</v>
      </c>
      <c r="F508" s="99">
        <v>6.4646895029158875</v>
      </c>
      <c r="G508" s="99">
        <v>6.0239887555445764</v>
      </c>
      <c r="H508" s="99">
        <v>6.7900381667062231</v>
      </c>
      <c r="I508" s="99">
        <v>6.4067769251950812</v>
      </c>
      <c r="J508" s="99">
        <v>6.6931920743181665</v>
      </c>
      <c r="K508" s="99">
        <v>6.8809580303193911</v>
      </c>
      <c r="L508" s="99">
        <v>7.5945027439981256</v>
      </c>
      <c r="M508" s="99">
        <v>8.1046538201527358</v>
      </c>
      <c r="N508" s="99">
        <v>6.4537570506506716</v>
      </c>
      <c r="O508" s="99">
        <v>4.6420953753634642</v>
      </c>
      <c r="P508" s="99">
        <v>4.4914724345042023</v>
      </c>
      <c r="Q508" s="99">
        <v>0</v>
      </c>
      <c r="R508" s="99">
        <v>3.9188639009785837</v>
      </c>
      <c r="S508" s="99">
        <v>4.2324287142331674</v>
      </c>
      <c r="T508" s="99">
        <v>4.4663419012273691</v>
      </c>
      <c r="U508" s="99">
        <v>0</v>
      </c>
      <c r="V508" s="99">
        <v>0</v>
      </c>
      <c r="W508" s="99">
        <v>5.3265577882300548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8.4543655586692683</v>
      </c>
      <c r="D509" s="110">
        <v>4.3323076888111647</v>
      </c>
      <c r="E509" s="110">
        <v>5.7436920501439532</v>
      </c>
      <c r="F509" s="110">
        <v>7.5061998854325402</v>
      </c>
      <c r="G509" s="110">
        <v>4.8292978629992618</v>
      </c>
      <c r="H509" s="110">
        <v>6.3974050743258761</v>
      </c>
      <c r="I509" s="110">
        <v>8.0509315166941313</v>
      </c>
      <c r="J509" s="110">
        <v>8.2697884292905357</v>
      </c>
      <c r="K509" s="110">
        <v>8.0270989285942864</v>
      </c>
      <c r="L509" s="110">
        <v>6.6228071688971486</v>
      </c>
      <c r="M509" s="110">
        <v>7.5815627782488137</v>
      </c>
      <c r="N509" s="110">
        <v>6.1461273671898571</v>
      </c>
      <c r="O509" s="110">
        <v>4.8085452626527116</v>
      </c>
      <c r="P509" s="110">
        <v>4.9852354255815499</v>
      </c>
      <c r="Q509" s="110">
        <v>0</v>
      </c>
      <c r="R509" s="110">
        <v>3.5310558243202177</v>
      </c>
      <c r="S509" s="110">
        <v>2.262508367830284</v>
      </c>
      <c r="T509" s="110">
        <v>5.2420675327049411</v>
      </c>
      <c r="U509" s="110">
        <v>0</v>
      </c>
      <c r="V509" s="110">
        <v>0</v>
      </c>
      <c r="W509" s="110">
        <v>6.1269370102794163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53.061163970266314</v>
      </c>
      <c r="D511" s="118">
        <f t="shared" si="254"/>
        <v>59.498183565127704</v>
      </c>
      <c r="E511" s="118">
        <f t="shared" si="254"/>
        <v>60.936470034672055</v>
      </c>
      <c r="F511" s="118">
        <f t="shared" si="254"/>
        <v>50.339143652845408</v>
      </c>
      <c r="G511" s="118">
        <f t="shared" si="254"/>
        <v>50.512618717177283</v>
      </c>
      <c r="H511" s="118">
        <f t="shared" si="254"/>
        <v>57.125243540668393</v>
      </c>
      <c r="I511" s="118">
        <f t="shared" si="254"/>
        <v>56.8484321738229</v>
      </c>
      <c r="J511" s="118">
        <f t="shared" si="254"/>
        <v>54.867538489260809</v>
      </c>
      <c r="K511" s="118">
        <f t="shared" si="254"/>
        <v>50.67415586877263</v>
      </c>
      <c r="L511" s="118">
        <f t="shared" si="254"/>
        <v>60.425925664975807</v>
      </c>
      <c r="M511" s="118">
        <f t="shared" si="254"/>
        <v>55.882428990444012</v>
      </c>
      <c r="N511" s="118">
        <f t="shared" si="254"/>
        <v>50.079985472670579</v>
      </c>
      <c r="O511" s="118">
        <f t="shared" si="254"/>
        <v>48.700364588167368</v>
      </c>
      <c r="P511" s="118">
        <f t="shared" si="254"/>
        <v>44.276798788734538</v>
      </c>
      <c r="Q511" s="118">
        <f t="shared" si="254"/>
        <v>0</v>
      </c>
      <c r="R511" s="118">
        <f t="shared" ref="R511:V511" si="255">R512+R515+R517+R527</f>
        <v>38.830772867471964</v>
      </c>
      <c r="S511" s="118">
        <f t="shared" si="255"/>
        <v>41.741260269223851</v>
      </c>
      <c r="T511" s="118">
        <f t="shared" si="255"/>
        <v>42.327319190309204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36.363558890747768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47.889422147264831</v>
      </c>
      <c r="D512" s="123">
        <f t="shared" si="257"/>
        <v>54.403383850689373</v>
      </c>
      <c r="E512" s="123">
        <f t="shared" si="257"/>
        <v>56.772691486309363</v>
      </c>
      <c r="F512" s="123">
        <f t="shared" si="257"/>
        <v>48.151665782836112</v>
      </c>
      <c r="G512" s="123">
        <f t="shared" si="257"/>
        <v>47.96733603839111</v>
      </c>
      <c r="H512" s="123">
        <f t="shared" si="257"/>
        <v>54.597506591918503</v>
      </c>
      <c r="I512" s="123">
        <f t="shared" si="257"/>
        <v>53.706889578567029</v>
      </c>
      <c r="J512" s="123">
        <f t="shared" si="257"/>
        <v>51.636956093084692</v>
      </c>
      <c r="K512" s="123">
        <f t="shared" si="257"/>
        <v>45.688199191248096</v>
      </c>
      <c r="L512" s="123">
        <f t="shared" si="257"/>
        <v>55.347639631788546</v>
      </c>
      <c r="M512" s="123">
        <f t="shared" si="257"/>
        <v>51.95521594542187</v>
      </c>
      <c r="N512" s="123">
        <f t="shared" si="257"/>
        <v>46.697733095508767</v>
      </c>
      <c r="O512" s="123">
        <f t="shared" si="257"/>
        <v>45.986237835646683</v>
      </c>
      <c r="P512" s="123">
        <f t="shared" si="257"/>
        <v>40.313893144097847</v>
      </c>
      <c r="Q512" s="123">
        <f t="shared" si="257"/>
        <v>0</v>
      </c>
      <c r="R512" s="123">
        <f t="shared" ref="R512:V512" si="258">SUM(R513:R514)</f>
        <v>35.715876961031405</v>
      </c>
      <c r="S512" s="123">
        <f t="shared" si="258"/>
        <v>38.10900598013005</v>
      </c>
      <c r="T512" s="123">
        <f t="shared" si="258"/>
        <v>39.515513744828844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33.628086416627553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47.889422147264831</v>
      </c>
      <c r="D513" s="99">
        <v>54.403383850689373</v>
      </c>
      <c r="E513" s="99">
        <v>56.772691486309363</v>
      </c>
      <c r="F513" s="99">
        <v>48.151665782836112</v>
      </c>
      <c r="G513" s="99">
        <v>47.96733603839111</v>
      </c>
      <c r="H513" s="99">
        <v>54.597506591918503</v>
      </c>
      <c r="I513" s="99">
        <v>53.706889578567029</v>
      </c>
      <c r="J513" s="99">
        <v>51.636956093084692</v>
      </c>
      <c r="K513" s="99">
        <v>45.688199191248096</v>
      </c>
      <c r="L513" s="99">
        <v>55.347639631788546</v>
      </c>
      <c r="M513" s="99">
        <v>51.95521594542187</v>
      </c>
      <c r="N513" s="99">
        <v>46.697733095508767</v>
      </c>
      <c r="O513" s="99">
        <v>45.986237835646683</v>
      </c>
      <c r="P513" s="99">
        <v>40.313893144097847</v>
      </c>
      <c r="Q513" s="99">
        <v>0</v>
      </c>
      <c r="R513" s="99">
        <v>35.715876961031405</v>
      </c>
      <c r="S513" s="99">
        <v>38.10900598013005</v>
      </c>
      <c r="T513" s="99">
        <v>39.515513744828844</v>
      </c>
      <c r="U513" s="99">
        <v>0</v>
      </c>
      <c r="V513" s="99">
        <v>0</v>
      </c>
      <c r="W513" s="99">
        <v>33.628086416627553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2.3781352021472109</v>
      </c>
      <c r="D517" s="123">
        <v>2.6032682465563286</v>
      </c>
      <c r="E517" s="123">
        <v>2.1414968579448219</v>
      </c>
      <c r="F517" s="123">
        <v>0.83527134315474372</v>
      </c>
      <c r="G517" s="123">
        <v>1.3142089194288318</v>
      </c>
      <c r="H517" s="123">
        <v>1.7004691822679114</v>
      </c>
      <c r="I517" s="123">
        <v>2.7579135896759159</v>
      </c>
      <c r="J517" s="123">
        <v>2.3836248114735241</v>
      </c>
      <c r="K517" s="123">
        <v>2.6626814574033792</v>
      </c>
      <c r="L517" s="123">
        <v>2.4475118857642841</v>
      </c>
      <c r="M517" s="123">
        <v>1.4710856538666399</v>
      </c>
      <c r="N517" s="123">
        <v>2.0084620259492327</v>
      </c>
      <c r="O517" s="123">
        <v>1.7666514479823305</v>
      </c>
      <c r="P517" s="123">
        <v>2.8773400695474418</v>
      </c>
      <c r="Q517" s="123">
        <v>0</v>
      </c>
      <c r="R517" s="123">
        <v>1.9763753293460531</v>
      </c>
      <c r="S517" s="123">
        <v>2.3136687765956983</v>
      </c>
      <c r="T517" s="123">
        <v>1.3756135596406682</v>
      </c>
      <c r="U517" s="123">
        <v>0</v>
      </c>
      <c r="V517" s="123">
        <v>0</v>
      </c>
      <c r="W517" s="123">
        <v>2.0112792972887394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2.5770706078276713</v>
      </c>
      <c r="D518" s="99">
        <v>2.8673268440500888</v>
      </c>
      <c r="E518" s="99">
        <v>3.0725339632277184</v>
      </c>
      <c r="F518" s="99">
        <v>2.7131181463090814</v>
      </c>
      <c r="G518" s="99">
        <v>2.4990193333186772</v>
      </c>
      <c r="H518" s="99">
        <v>3.0124708429906724</v>
      </c>
      <c r="I518" s="99">
        <v>3.4357555321434639</v>
      </c>
      <c r="J518" s="99">
        <v>3.3284427208672791</v>
      </c>
      <c r="K518" s="99">
        <v>3.0690787866848823</v>
      </c>
      <c r="L518" s="99">
        <v>4.1913911300624296</v>
      </c>
      <c r="M518" s="99">
        <v>4.4787216803998842</v>
      </c>
      <c r="N518" s="99">
        <v>3.4083199849450252</v>
      </c>
      <c r="O518" s="99">
        <v>3.0651031865452794</v>
      </c>
      <c r="P518" s="99">
        <v>2.8773400695474418</v>
      </c>
      <c r="Q518" s="99">
        <v>0</v>
      </c>
      <c r="R518" s="99">
        <v>2.6384206929489373</v>
      </c>
      <c r="S518" s="99">
        <v>2.8792954253520437</v>
      </c>
      <c r="T518" s="99">
        <v>3.042145302274466</v>
      </c>
      <c r="U518" s="99">
        <v>0</v>
      </c>
      <c r="V518" s="99">
        <v>0</v>
      </c>
      <c r="W518" s="99">
        <v>4.6274508409074828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2.0122101705566782</v>
      </c>
      <c r="D519" s="99">
        <v>2.0824268997817463</v>
      </c>
      <c r="E519" s="99">
        <v>2.0965408762967082</v>
      </c>
      <c r="F519" s="99">
        <v>2.0226843749349004</v>
      </c>
      <c r="G519" s="99">
        <v>1.9826823039375854</v>
      </c>
      <c r="H519" s="99">
        <v>2.1879546694635543</v>
      </c>
      <c r="I519" s="99">
        <v>2.1943369608259888</v>
      </c>
      <c r="J519" s="99">
        <v>2.2031026475445032</v>
      </c>
      <c r="K519" s="99">
        <v>2.3869866667368629</v>
      </c>
      <c r="L519" s="99">
        <v>2.8012558942083521</v>
      </c>
      <c r="M519" s="99">
        <v>2.8987663922051259</v>
      </c>
      <c r="N519" s="99">
        <v>2.2469640925233141</v>
      </c>
      <c r="O519" s="99">
        <v>1.6839683006167452</v>
      </c>
      <c r="P519" s="99">
        <v>0</v>
      </c>
      <c r="Q519" s="99">
        <v>0</v>
      </c>
      <c r="R519" s="99">
        <v>1.5159331247499424</v>
      </c>
      <c r="S519" s="99">
        <v>1.5274745532539322</v>
      </c>
      <c r="T519" s="99">
        <v>1.5988067473912568</v>
      </c>
      <c r="U519" s="99">
        <v>0</v>
      </c>
      <c r="V519" s="99">
        <v>0</v>
      </c>
      <c r="W519" s="99">
        <v>2.8554134056593954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2.7936066208542689</v>
      </c>
      <c r="D527" s="123">
        <v>2.491531467882008</v>
      </c>
      <c r="E527" s="123">
        <v>2.0222816904178735</v>
      </c>
      <c r="F527" s="123">
        <v>1.3522065268545542</v>
      </c>
      <c r="G527" s="123">
        <v>1.2310737593573424</v>
      </c>
      <c r="H527" s="123">
        <v>0.82726776648197742</v>
      </c>
      <c r="I527" s="123">
        <v>0.38362900557995722</v>
      </c>
      <c r="J527" s="123">
        <v>0.84695758470259097</v>
      </c>
      <c r="K527" s="123">
        <v>2.3232752201211557</v>
      </c>
      <c r="L527" s="123">
        <v>2.6307741474229758</v>
      </c>
      <c r="M527" s="123">
        <v>2.4561273911555084</v>
      </c>
      <c r="N527" s="123">
        <v>1.3737903512125753</v>
      </c>
      <c r="O527" s="123">
        <v>0.9474753045383485</v>
      </c>
      <c r="P527" s="123">
        <v>1.0855655750892452</v>
      </c>
      <c r="Q527" s="123">
        <v>0</v>
      </c>
      <c r="R527" s="123">
        <v>1.1385205770945035</v>
      </c>
      <c r="S527" s="123">
        <v>1.3185855124981003</v>
      </c>
      <c r="T527" s="123">
        <v>1.4361918858396909</v>
      </c>
      <c r="U527" s="123">
        <v>0</v>
      </c>
      <c r="V527" s="123">
        <v>0</v>
      </c>
      <c r="W527" s="123">
        <v>0.72419317683147688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4.1864975756887395</v>
      </c>
      <c r="D528" s="99">
        <v>4.5768335970964529</v>
      </c>
      <c r="E528" s="99">
        <v>4.6044305267684846</v>
      </c>
      <c r="F528" s="99">
        <v>3.8142592424869579</v>
      </c>
      <c r="G528" s="99">
        <v>3.3934987679412494</v>
      </c>
      <c r="H528" s="99">
        <v>4.1138403416468092</v>
      </c>
      <c r="I528" s="99">
        <v>4.4842283903508262</v>
      </c>
      <c r="J528" s="99">
        <v>4.4534859162619691</v>
      </c>
      <c r="K528" s="99">
        <v>3.8754527502014855</v>
      </c>
      <c r="L528" s="99">
        <v>4.7582860656174253</v>
      </c>
      <c r="M528" s="99">
        <v>4.81991760860525</v>
      </c>
      <c r="N528" s="99">
        <v>3.5981605043163354</v>
      </c>
      <c r="O528" s="99">
        <v>2.9869537703907452</v>
      </c>
      <c r="P528" s="99">
        <v>2.7498156867043448</v>
      </c>
      <c r="Q528" s="99">
        <v>0</v>
      </c>
      <c r="R528" s="99">
        <v>2.4605148851662886</v>
      </c>
      <c r="S528" s="99">
        <v>2.738420487223975</v>
      </c>
      <c r="T528" s="99">
        <v>3.1458154973891896</v>
      </c>
      <c r="U528" s="99">
        <v>0</v>
      </c>
      <c r="V528" s="99">
        <v>0</v>
      </c>
      <c r="W528" s="99">
        <v>3.6325820155816477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2.9187765061350337</v>
      </c>
      <c r="D529" s="99">
        <v>2.9540603543123578</v>
      </c>
      <c r="E529" s="99">
        <v>2.8123877678158209</v>
      </c>
      <c r="F529" s="99">
        <v>2.5341258610205739</v>
      </c>
      <c r="G529" s="99">
        <v>2.3581855247441577</v>
      </c>
      <c r="H529" s="99">
        <v>2.6545269896819357</v>
      </c>
      <c r="I529" s="99">
        <v>2.5014110525364242</v>
      </c>
      <c r="J529" s="99">
        <v>2.6099091014019935</v>
      </c>
      <c r="K529" s="99">
        <v>2.6798431718064761</v>
      </c>
      <c r="L529" s="99">
        <v>2.9542781358582779</v>
      </c>
      <c r="M529" s="99">
        <v>3.1507442177931062</v>
      </c>
      <c r="N529" s="99">
        <v>2.5089458675973271</v>
      </c>
      <c r="O529" s="99">
        <v>1.8046489692134586</v>
      </c>
      <c r="P529" s="99">
        <v>1.7460931850294072</v>
      </c>
      <c r="Q529" s="99">
        <v>0</v>
      </c>
      <c r="R529" s="99">
        <v>1.5174550323028195</v>
      </c>
      <c r="S529" s="99">
        <v>1.6283299232158612</v>
      </c>
      <c r="T529" s="99">
        <v>1.7055221763389257</v>
      </c>
      <c r="U529" s="99">
        <v>0</v>
      </c>
      <c r="V529" s="99">
        <v>0</v>
      </c>
      <c r="W529" s="99">
        <v>1.9910968780964016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6620</v>
      </c>
      <c r="C5" s="120">
        <v>6490</v>
      </c>
      <c r="D5" s="120">
        <v>6203</v>
      </c>
      <c r="E5" s="120">
        <v>5851</v>
      </c>
      <c r="F5" s="120">
        <v>5350</v>
      </c>
      <c r="G5" s="120">
        <v>4827</v>
      </c>
      <c r="H5" s="120">
        <v>4225</v>
      </c>
      <c r="I5" s="120">
        <v>3631</v>
      </c>
      <c r="J5" s="120">
        <v>3536</v>
      </c>
      <c r="K5" s="120">
        <v>3462</v>
      </c>
      <c r="L5" s="120">
        <v>3386</v>
      </c>
      <c r="M5" s="120">
        <v>3326</v>
      </c>
      <c r="N5" s="120">
        <v>3367</v>
      </c>
      <c r="O5" s="120">
        <v>3196</v>
      </c>
      <c r="P5" s="120">
        <v>2933</v>
      </c>
      <c r="Q5" s="120">
        <v>2685</v>
      </c>
      <c r="R5" s="120">
        <v>2521</v>
      </c>
      <c r="S5" s="120">
        <v>2372</v>
      </c>
      <c r="T5" s="120">
        <v>2104</v>
      </c>
      <c r="U5" s="120">
        <v>1983</v>
      </c>
      <c r="V5" s="120">
        <v>1874</v>
      </c>
      <c r="W5" s="120">
        <v>1757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6620</v>
      </c>
      <c r="C7" s="52">
        <v>6490</v>
      </c>
      <c r="D7" s="52">
        <v>6203</v>
      </c>
      <c r="E7" s="52">
        <v>5851</v>
      </c>
      <c r="F7" s="52">
        <v>5350</v>
      </c>
      <c r="G7" s="52">
        <v>4827</v>
      </c>
      <c r="H7" s="52">
        <v>4225</v>
      </c>
      <c r="I7" s="52">
        <v>3631</v>
      </c>
      <c r="J7" s="52">
        <v>3536</v>
      </c>
      <c r="K7" s="52">
        <v>3462</v>
      </c>
      <c r="L7" s="52">
        <v>3386</v>
      </c>
      <c r="M7" s="52">
        <v>3326</v>
      </c>
      <c r="N7" s="52">
        <v>3367</v>
      </c>
      <c r="O7" s="52">
        <v>3196</v>
      </c>
      <c r="P7" s="52">
        <v>2933</v>
      </c>
      <c r="Q7" s="52">
        <v>2685</v>
      </c>
      <c r="R7" s="52">
        <v>2521</v>
      </c>
      <c r="S7" s="52">
        <v>2372</v>
      </c>
      <c r="T7" s="52">
        <v>2104</v>
      </c>
      <c r="U7" s="52">
        <v>1983</v>
      </c>
      <c r="V7" s="52">
        <v>1874</v>
      </c>
      <c r="W7" s="52">
        <v>1757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</v>
      </c>
      <c r="C9" s="52">
        <v>1</v>
      </c>
      <c r="D9" s="52">
        <v>1</v>
      </c>
      <c r="E9" s="52">
        <v>2</v>
      </c>
      <c r="F9" s="52">
        <v>2</v>
      </c>
      <c r="G9" s="52">
        <v>3</v>
      </c>
      <c r="H9" s="52">
        <v>3</v>
      </c>
      <c r="I9" s="52">
        <v>3</v>
      </c>
      <c r="J9" s="52">
        <v>6</v>
      </c>
      <c r="K9" s="52">
        <v>13</v>
      </c>
      <c r="L9" s="52">
        <v>21</v>
      </c>
      <c r="M9" s="52">
        <v>27</v>
      </c>
      <c r="N9" s="52">
        <v>37</v>
      </c>
      <c r="O9" s="52">
        <v>45</v>
      </c>
      <c r="P9" s="52">
        <v>51</v>
      </c>
      <c r="Q9" s="52">
        <v>50</v>
      </c>
      <c r="R9" s="52">
        <v>43</v>
      </c>
      <c r="S9" s="52">
        <v>34</v>
      </c>
      <c r="T9" s="52">
        <v>27</v>
      </c>
      <c r="U9" s="52">
        <v>17</v>
      </c>
      <c r="V9" s="52">
        <v>9</v>
      </c>
      <c r="W9" s="52">
        <v>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221</v>
      </c>
      <c r="C11" s="52">
        <v>221</v>
      </c>
      <c r="D11" s="52">
        <v>208</v>
      </c>
      <c r="E11" s="52">
        <v>180</v>
      </c>
      <c r="F11" s="52">
        <v>146</v>
      </c>
      <c r="G11" s="52">
        <v>112</v>
      </c>
      <c r="H11" s="52">
        <v>77</v>
      </c>
      <c r="I11" s="52">
        <v>53</v>
      </c>
      <c r="J11" s="52">
        <v>40</v>
      </c>
      <c r="K11" s="52">
        <v>43</v>
      </c>
      <c r="L11" s="52">
        <v>38</v>
      </c>
      <c r="M11" s="52">
        <v>40</v>
      </c>
      <c r="N11" s="52">
        <v>38</v>
      </c>
      <c r="O11" s="52">
        <v>37</v>
      </c>
      <c r="P11" s="52">
        <v>34</v>
      </c>
      <c r="Q11" s="52">
        <v>30</v>
      </c>
      <c r="R11" s="52">
        <v>22</v>
      </c>
      <c r="S11" s="52">
        <v>19</v>
      </c>
      <c r="T11" s="52">
        <v>19</v>
      </c>
      <c r="U11" s="52">
        <v>19</v>
      </c>
      <c r="V11" s="52">
        <v>21</v>
      </c>
      <c r="W11" s="52">
        <v>22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6399</v>
      </c>
      <c r="C13" s="52">
        <v>6269</v>
      </c>
      <c r="D13" s="52">
        <v>5995</v>
      </c>
      <c r="E13" s="52">
        <v>5671</v>
      </c>
      <c r="F13" s="52">
        <v>5204</v>
      </c>
      <c r="G13" s="52">
        <v>4715</v>
      </c>
      <c r="H13" s="52">
        <v>4148</v>
      </c>
      <c r="I13" s="52">
        <v>3578</v>
      </c>
      <c r="J13" s="52">
        <v>3496</v>
      </c>
      <c r="K13" s="52">
        <v>3419</v>
      </c>
      <c r="L13" s="52">
        <v>3348</v>
      </c>
      <c r="M13" s="52">
        <v>3286</v>
      </c>
      <c r="N13" s="52">
        <v>3329</v>
      </c>
      <c r="O13" s="52">
        <v>3159</v>
      </c>
      <c r="P13" s="52">
        <v>2899</v>
      </c>
      <c r="Q13" s="52">
        <v>2655</v>
      </c>
      <c r="R13" s="52">
        <v>2499</v>
      </c>
      <c r="S13" s="52">
        <v>2353</v>
      </c>
      <c r="T13" s="52">
        <v>2085</v>
      </c>
      <c r="U13" s="52">
        <v>1964</v>
      </c>
      <c r="V13" s="52">
        <v>1853</v>
      </c>
      <c r="W13" s="52">
        <v>1735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6235</v>
      </c>
      <c r="C16" s="52">
        <v>6115</v>
      </c>
      <c r="D16" s="52">
        <v>5745</v>
      </c>
      <c r="E16" s="52">
        <v>5222</v>
      </c>
      <c r="F16" s="52">
        <v>4489</v>
      </c>
      <c r="G16" s="52">
        <v>3722</v>
      </c>
      <c r="H16" s="52">
        <v>2743</v>
      </c>
      <c r="I16" s="52">
        <v>2096</v>
      </c>
      <c r="J16" s="52">
        <v>1762</v>
      </c>
      <c r="K16" s="52">
        <v>1738</v>
      </c>
      <c r="L16" s="52">
        <v>1810</v>
      </c>
      <c r="M16" s="52">
        <v>1900</v>
      </c>
      <c r="N16" s="52">
        <v>1950</v>
      </c>
      <c r="O16" s="52">
        <v>1903</v>
      </c>
      <c r="P16" s="52">
        <v>1757</v>
      </c>
      <c r="Q16" s="52">
        <v>1663</v>
      </c>
      <c r="R16" s="52">
        <v>1594</v>
      </c>
      <c r="S16" s="52">
        <v>1463</v>
      </c>
      <c r="T16" s="52">
        <v>1293</v>
      </c>
      <c r="U16" s="52">
        <v>1153</v>
      </c>
      <c r="V16" s="52">
        <v>1006</v>
      </c>
      <c r="W16" s="52">
        <v>892</v>
      </c>
      <c r="DA16" s="63" t="s">
        <v>1074</v>
      </c>
    </row>
    <row r="17" spans="1:105" ht="12" customHeight="1" x14ac:dyDescent="0.25">
      <c r="A17" s="109" t="s">
        <v>120</v>
      </c>
      <c r="B17" s="36">
        <v>385</v>
      </c>
      <c r="C17" s="36">
        <v>375</v>
      </c>
      <c r="D17" s="36">
        <v>458</v>
      </c>
      <c r="E17" s="36">
        <v>629</v>
      </c>
      <c r="F17" s="36">
        <v>861</v>
      </c>
      <c r="G17" s="36">
        <v>1105</v>
      </c>
      <c r="H17" s="36">
        <v>1482</v>
      </c>
      <c r="I17" s="36">
        <v>1535</v>
      </c>
      <c r="J17" s="36">
        <v>1774</v>
      </c>
      <c r="K17" s="36">
        <v>1724</v>
      </c>
      <c r="L17" s="36">
        <v>1576</v>
      </c>
      <c r="M17" s="36">
        <v>1426</v>
      </c>
      <c r="N17" s="36">
        <v>1417</v>
      </c>
      <c r="O17" s="36">
        <v>1293</v>
      </c>
      <c r="P17" s="36">
        <v>1176</v>
      </c>
      <c r="Q17" s="36">
        <v>1022</v>
      </c>
      <c r="R17" s="36">
        <v>927</v>
      </c>
      <c r="S17" s="36">
        <v>909</v>
      </c>
      <c r="T17" s="36">
        <v>811</v>
      </c>
      <c r="U17" s="36">
        <v>830</v>
      </c>
      <c r="V17" s="36">
        <v>868</v>
      </c>
      <c r="W17" s="36">
        <v>865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517</v>
      </c>
      <c r="D21" s="52">
        <v>517</v>
      </c>
      <c r="E21" s="52">
        <v>519</v>
      </c>
      <c r="F21" s="52">
        <v>519</v>
      </c>
      <c r="G21" s="52">
        <v>523</v>
      </c>
      <c r="H21" s="52">
        <v>602</v>
      </c>
      <c r="I21" s="52">
        <v>594</v>
      </c>
      <c r="J21" s="52">
        <v>405</v>
      </c>
      <c r="K21" s="52">
        <v>536</v>
      </c>
      <c r="L21" s="52">
        <v>552</v>
      </c>
      <c r="M21" s="52">
        <v>564</v>
      </c>
      <c r="N21" s="52">
        <v>581</v>
      </c>
      <c r="O21" s="52">
        <v>492</v>
      </c>
      <c r="P21" s="52">
        <v>263</v>
      </c>
      <c r="Q21" s="52">
        <v>248</v>
      </c>
      <c r="R21" s="52">
        <v>164</v>
      </c>
      <c r="S21" s="52">
        <v>149</v>
      </c>
      <c r="T21" s="52">
        <v>268</v>
      </c>
      <c r="U21" s="52">
        <v>121</v>
      </c>
      <c r="V21" s="52">
        <v>109</v>
      </c>
      <c r="W21" s="52">
        <v>117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1</v>
      </c>
      <c r="M23" s="52">
        <v>1</v>
      </c>
      <c r="N23" s="52">
        <v>1</v>
      </c>
      <c r="O23" s="52">
        <v>2</v>
      </c>
      <c r="P23" s="52">
        <v>1</v>
      </c>
      <c r="Q23" s="52">
        <v>3</v>
      </c>
      <c r="R23" s="52">
        <v>7</v>
      </c>
      <c r="S23" s="52">
        <v>9</v>
      </c>
      <c r="T23" s="52">
        <v>7</v>
      </c>
      <c r="U23" s="52">
        <v>10</v>
      </c>
      <c r="V23" s="52">
        <v>8</v>
      </c>
      <c r="W23" s="52">
        <v>6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35</v>
      </c>
      <c r="D25" s="52">
        <v>34</v>
      </c>
      <c r="E25" s="52">
        <v>35</v>
      </c>
      <c r="F25" s="52">
        <v>36</v>
      </c>
      <c r="G25" s="52">
        <v>38</v>
      </c>
      <c r="H25" s="52">
        <v>39</v>
      </c>
      <c r="I25" s="52">
        <v>24</v>
      </c>
      <c r="J25" s="52">
        <v>13</v>
      </c>
      <c r="K25" s="52">
        <v>18</v>
      </c>
      <c r="L25" s="52">
        <v>12</v>
      </c>
      <c r="M25" s="52">
        <v>4</v>
      </c>
      <c r="N25" s="52">
        <v>5</v>
      </c>
      <c r="O25" s="52">
        <v>2</v>
      </c>
      <c r="P25" s="52">
        <v>3</v>
      </c>
      <c r="Q25" s="52">
        <v>4</v>
      </c>
      <c r="R25" s="52">
        <v>12</v>
      </c>
      <c r="S25" s="52">
        <v>9</v>
      </c>
      <c r="T25" s="52">
        <v>4</v>
      </c>
      <c r="U25" s="52">
        <v>3</v>
      </c>
      <c r="V25" s="52">
        <v>2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1000</v>
      </c>
      <c r="D27" s="52">
        <v>1001</v>
      </c>
      <c r="E27" s="52">
        <v>1014</v>
      </c>
      <c r="F27" s="52">
        <v>1041</v>
      </c>
      <c r="G27" s="52">
        <v>1103</v>
      </c>
      <c r="H27" s="52">
        <v>1189</v>
      </c>
      <c r="I27" s="52">
        <v>721</v>
      </c>
      <c r="J27" s="52">
        <v>555</v>
      </c>
      <c r="K27" s="52">
        <v>724</v>
      </c>
      <c r="L27" s="52">
        <v>657</v>
      </c>
      <c r="M27" s="52">
        <v>631</v>
      </c>
      <c r="N27" s="52">
        <v>622</v>
      </c>
      <c r="O27" s="52">
        <v>573</v>
      </c>
      <c r="P27" s="52">
        <v>326</v>
      </c>
      <c r="Q27" s="52">
        <v>411</v>
      </c>
      <c r="R27" s="52">
        <v>514</v>
      </c>
      <c r="S27" s="52">
        <v>561</v>
      </c>
      <c r="T27" s="52">
        <v>573</v>
      </c>
      <c r="U27" s="52">
        <v>455</v>
      </c>
      <c r="V27" s="52">
        <v>385</v>
      </c>
      <c r="W27" s="52">
        <v>249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974</v>
      </c>
      <c r="D30" s="52">
        <v>975</v>
      </c>
      <c r="E30" s="52">
        <v>989</v>
      </c>
      <c r="F30" s="52">
        <v>1015</v>
      </c>
      <c r="G30" s="52">
        <v>1064</v>
      </c>
      <c r="H30" s="52">
        <v>1142</v>
      </c>
      <c r="I30" s="52">
        <v>660</v>
      </c>
      <c r="J30" s="52">
        <v>436</v>
      </c>
      <c r="K30" s="52">
        <v>570</v>
      </c>
      <c r="L30" s="52">
        <v>419</v>
      </c>
      <c r="M30" s="52">
        <v>326</v>
      </c>
      <c r="N30" s="52">
        <v>261</v>
      </c>
      <c r="O30" s="52">
        <v>213</v>
      </c>
      <c r="P30" s="52">
        <v>172</v>
      </c>
      <c r="Q30" s="52">
        <v>222</v>
      </c>
      <c r="R30" s="52">
        <v>313</v>
      </c>
      <c r="S30" s="52">
        <v>424</v>
      </c>
      <c r="T30" s="52">
        <v>396</v>
      </c>
      <c r="U30" s="52">
        <v>267</v>
      </c>
      <c r="V30" s="52">
        <v>185</v>
      </c>
      <c r="W30" s="52">
        <v>136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60</v>
      </c>
      <c r="D31" s="36">
        <v>60</v>
      </c>
      <c r="E31" s="36">
        <v>60</v>
      </c>
      <c r="F31" s="36">
        <v>65</v>
      </c>
      <c r="G31" s="36">
        <v>75</v>
      </c>
      <c r="H31" s="36">
        <v>89</v>
      </c>
      <c r="I31" s="36">
        <v>81</v>
      </c>
      <c r="J31" s="36">
        <v>131</v>
      </c>
      <c r="K31" s="36">
        <v>169</v>
      </c>
      <c r="L31" s="36">
        <v>249</v>
      </c>
      <c r="M31" s="36">
        <v>313</v>
      </c>
      <c r="N31" s="36">
        <v>363</v>
      </c>
      <c r="O31" s="36">
        <v>367</v>
      </c>
      <c r="P31" s="36">
        <v>155</v>
      </c>
      <c r="Q31" s="36">
        <v>191</v>
      </c>
      <c r="R31" s="36">
        <v>207</v>
      </c>
      <c r="S31" s="36">
        <v>138</v>
      </c>
      <c r="T31" s="36">
        <v>181</v>
      </c>
      <c r="U31" s="36">
        <v>196</v>
      </c>
      <c r="V31" s="36">
        <v>202</v>
      </c>
      <c r="W31" s="36">
        <v>126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387</v>
      </c>
      <c r="D35" s="52">
        <v>230</v>
      </c>
      <c r="E35" s="52">
        <v>167</v>
      </c>
      <c r="F35" s="52">
        <v>18</v>
      </c>
      <c r="G35" s="52">
        <v>0</v>
      </c>
      <c r="H35" s="52">
        <v>0</v>
      </c>
      <c r="I35" s="52">
        <v>0</v>
      </c>
      <c r="J35" s="52">
        <v>310</v>
      </c>
      <c r="K35" s="52">
        <v>462</v>
      </c>
      <c r="L35" s="52">
        <v>476</v>
      </c>
      <c r="M35" s="52">
        <v>504</v>
      </c>
      <c r="N35" s="52">
        <v>622</v>
      </c>
      <c r="O35" s="52">
        <v>321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</v>
      </c>
      <c r="F37" s="52">
        <v>1</v>
      </c>
      <c r="G37" s="52">
        <v>1</v>
      </c>
      <c r="H37" s="52">
        <v>0</v>
      </c>
      <c r="I37" s="52">
        <v>0</v>
      </c>
      <c r="J37" s="52">
        <v>3</v>
      </c>
      <c r="K37" s="52">
        <v>7</v>
      </c>
      <c r="L37" s="52">
        <v>9</v>
      </c>
      <c r="M37" s="52">
        <v>7</v>
      </c>
      <c r="N37" s="52">
        <v>11</v>
      </c>
      <c r="O37" s="52">
        <v>10</v>
      </c>
      <c r="P37" s="52">
        <v>7</v>
      </c>
      <c r="Q37" s="52">
        <v>2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35</v>
      </c>
      <c r="D39" s="52">
        <v>21</v>
      </c>
      <c r="E39" s="52">
        <v>7</v>
      </c>
      <c r="F39" s="52">
        <v>2</v>
      </c>
      <c r="G39" s="52">
        <v>4</v>
      </c>
      <c r="H39" s="52">
        <v>4</v>
      </c>
      <c r="I39" s="52">
        <v>0</v>
      </c>
      <c r="J39" s="52">
        <v>0</v>
      </c>
      <c r="K39" s="52">
        <v>21</v>
      </c>
      <c r="L39" s="52">
        <v>7</v>
      </c>
      <c r="M39" s="52">
        <v>6</v>
      </c>
      <c r="N39" s="52">
        <v>3</v>
      </c>
      <c r="O39" s="52">
        <v>1</v>
      </c>
      <c r="P39" s="52">
        <v>0</v>
      </c>
      <c r="Q39" s="52">
        <v>0</v>
      </c>
      <c r="R39" s="52">
        <v>4</v>
      </c>
      <c r="S39" s="52">
        <v>6</v>
      </c>
      <c r="T39" s="52">
        <v>4</v>
      </c>
      <c r="U39" s="52">
        <v>3</v>
      </c>
      <c r="V39" s="52">
        <v>4</v>
      </c>
      <c r="W39" s="52">
        <v>1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870</v>
      </c>
      <c r="D41" s="52">
        <v>727</v>
      </c>
      <c r="E41" s="52">
        <v>690</v>
      </c>
      <c r="F41" s="52">
        <v>574</v>
      </c>
      <c r="G41" s="52">
        <v>614</v>
      </c>
      <c r="H41" s="52">
        <v>622</v>
      </c>
      <c r="I41" s="52">
        <v>151</v>
      </c>
      <c r="J41" s="52">
        <v>473</v>
      </c>
      <c r="K41" s="52">
        <v>647</v>
      </c>
      <c r="L41" s="52">
        <v>586</v>
      </c>
      <c r="M41" s="52">
        <v>569</v>
      </c>
      <c r="N41" s="52">
        <v>665</v>
      </c>
      <c r="O41" s="52">
        <v>403</v>
      </c>
      <c r="P41" s="52">
        <v>66</v>
      </c>
      <c r="Q41" s="52">
        <v>167</v>
      </c>
      <c r="R41" s="52">
        <v>358</v>
      </c>
      <c r="S41" s="52">
        <v>415</v>
      </c>
      <c r="T41" s="52">
        <v>305</v>
      </c>
      <c r="U41" s="52">
        <v>334</v>
      </c>
      <c r="V41" s="52">
        <v>274</v>
      </c>
      <c r="W41" s="52">
        <v>131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854</v>
      </c>
      <c r="D44" s="52">
        <v>605</v>
      </c>
      <c r="E44" s="52">
        <v>466</v>
      </c>
      <c r="F44" s="52">
        <v>282</v>
      </c>
      <c r="G44" s="52">
        <v>297</v>
      </c>
      <c r="H44" s="52">
        <v>163</v>
      </c>
      <c r="I44" s="52">
        <v>13</v>
      </c>
      <c r="J44" s="52">
        <v>102</v>
      </c>
      <c r="K44" s="52">
        <v>546</v>
      </c>
      <c r="L44" s="52">
        <v>491</v>
      </c>
      <c r="M44" s="52">
        <v>416</v>
      </c>
      <c r="N44" s="52">
        <v>311</v>
      </c>
      <c r="O44" s="52">
        <v>166</v>
      </c>
      <c r="P44" s="52">
        <v>26</v>
      </c>
      <c r="Q44" s="52">
        <v>128</v>
      </c>
      <c r="R44" s="52">
        <v>244</v>
      </c>
      <c r="S44" s="52">
        <v>293</v>
      </c>
      <c r="T44" s="52">
        <v>226</v>
      </c>
      <c r="U44" s="52">
        <v>127</v>
      </c>
      <c r="V44" s="52">
        <v>38</v>
      </c>
      <c r="W44" s="52">
        <v>22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50</v>
      </c>
      <c r="D45" s="36">
        <v>143</v>
      </c>
      <c r="E45" s="36">
        <v>231</v>
      </c>
      <c r="F45" s="36">
        <v>297</v>
      </c>
      <c r="G45" s="36">
        <v>319</v>
      </c>
      <c r="H45" s="36">
        <v>466</v>
      </c>
      <c r="I45" s="36">
        <v>134</v>
      </c>
      <c r="J45" s="36">
        <v>370</v>
      </c>
      <c r="K45" s="36">
        <v>119</v>
      </c>
      <c r="L45" s="36">
        <v>101</v>
      </c>
      <c r="M45" s="36">
        <v>163</v>
      </c>
      <c r="N45" s="36">
        <v>354</v>
      </c>
      <c r="O45" s="36">
        <v>243</v>
      </c>
      <c r="P45" s="36">
        <v>38</v>
      </c>
      <c r="Q45" s="36">
        <v>37</v>
      </c>
      <c r="R45" s="36">
        <v>112</v>
      </c>
      <c r="S45" s="36">
        <v>120</v>
      </c>
      <c r="T45" s="36">
        <v>83</v>
      </c>
      <c r="U45" s="36">
        <v>215</v>
      </c>
      <c r="V45" s="36">
        <v>240</v>
      </c>
      <c r="W45" s="36">
        <v>123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123</v>
      </c>
      <c r="D49" s="52">
        <v>75</v>
      </c>
      <c r="E49" s="52">
        <v>52</v>
      </c>
      <c r="F49" s="52">
        <v>5</v>
      </c>
      <c r="G49" s="52">
        <v>0</v>
      </c>
      <c r="H49" s="52">
        <v>0</v>
      </c>
      <c r="I49" s="52">
        <v>0</v>
      </c>
      <c r="J49" s="52">
        <v>135</v>
      </c>
      <c r="K49" s="52">
        <v>135</v>
      </c>
      <c r="L49" s="52">
        <v>163</v>
      </c>
      <c r="M49" s="52">
        <v>133</v>
      </c>
      <c r="N49" s="52">
        <v>145</v>
      </c>
      <c r="O49" s="52">
        <v>98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3</v>
      </c>
      <c r="K51" s="52">
        <v>5</v>
      </c>
      <c r="L51" s="52">
        <v>5</v>
      </c>
      <c r="M51" s="52">
        <v>3</v>
      </c>
      <c r="N51" s="52">
        <v>5</v>
      </c>
      <c r="O51" s="52">
        <v>1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5</v>
      </c>
      <c r="D53" s="52">
        <v>2</v>
      </c>
      <c r="E53" s="52">
        <v>1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4</v>
      </c>
      <c r="L53" s="52">
        <v>2</v>
      </c>
      <c r="M53" s="52">
        <v>2</v>
      </c>
      <c r="N53" s="52">
        <v>1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118</v>
      </c>
      <c r="D55" s="52">
        <v>73</v>
      </c>
      <c r="E55" s="52">
        <v>51</v>
      </c>
      <c r="F55" s="52">
        <v>5</v>
      </c>
      <c r="G55" s="52">
        <v>0</v>
      </c>
      <c r="H55" s="52">
        <v>0</v>
      </c>
      <c r="I55" s="52">
        <v>0</v>
      </c>
      <c r="J55" s="52">
        <v>135</v>
      </c>
      <c r="K55" s="52">
        <v>131</v>
      </c>
      <c r="L55" s="52">
        <v>161</v>
      </c>
      <c r="M55" s="52">
        <v>131</v>
      </c>
      <c r="N55" s="52">
        <v>144</v>
      </c>
      <c r="O55" s="52">
        <v>98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116</v>
      </c>
      <c r="D58" s="52">
        <v>61</v>
      </c>
      <c r="E58" s="52">
        <v>35</v>
      </c>
      <c r="F58" s="52">
        <v>2</v>
      </c>
      <c r="G58" s="52">
        <v>0</v>
      </c>
      <c r="H58" s="52">
        <v>0</v>
      </c>
      <c r="I58" s="52">
        <v>0</v>
      </c>
      <c r="J58" s="52">
        <v>29</v>
      </c>
      <c r="K58" s="52">
        <v>111</v>
      </c>
      <c r="L58" s="52">
        <v>135</v>
      </c>
      <c r="M58" s="52">
        <v>96</v>
      </c>
      <c r="N58" s="52">
        <v>68</v>
      </c>
      <c r="O58" s="52">
        <v>40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7</v>
      </c>
      <c r="D59" s="36">
        <v>14</v>
      </c>
      <c r="E59" s="36">
        <v>17</v>
      </c>
      <c r="F59" s="36">
        <v>3</v>
      </c>
      <c r="G59" s="36">
        <v>0</v>
      </c>
      <c r="H59" s="36">
        <v>0</v>
      </c>
      <c r="I59" s="36">
        <v>0</v>
      </c>
      <c r="J59" s="36">
        <v>106</v>
      </c>
      <c r="K59" s="36">
        <v>24</v>
      </c>
      <c r="L59" s="36">
        <v>28</v>
      </c>
      <c r="M59" s="36">
        <v>37</v>
      </c>
      <c r="N59" s="36">
        <v>77</v>
      </c>
      <c r="O59" s="36">
        <v>58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264</v>
      </c>
      <c r="D63" s="52">
        <v>155</v>
      </c>
      <c r="E63" s="52">
        <v>115</v>
      </c>
      <c r="F63" s="52">
        <v>13</v>
      </c>
      <c r="G63" s="52">
        <v>0</v>
      </c>
      <c r="H63" s="52">
        <v>0</v>
      </c>
      <c r="I63" s="52">
        <v>0</v>
      </c>
      <c r="J63" s="52">
        <v>175</v>
      </c>
      <c r="K63" s="52">
        <v>327</v>
      </c>
      <c r="L63" s="52">
        <v>313</v>
      </c>
      <c r="M63" s="52">
        <v>371</v>
      </c>
      <c r="N63" s="52">
        <v>477</v>
      </c>
      <c r="O63" s="52">
        <v>223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1</v>
      </c>
      <c r="G65" s="52">
        <v>1</v>
      </c>
      <c r="H65" s="52">
        <v>0</v>
      </c>
      <c r="I65" s="52">
        <v>0</v>
      </c>
      <c r="J65" s="52">
        <v>0</v>
      </c>
      <c r="K65" s="52">
        <v>2</v>
      </c>
      <c r="L65" s="52">
        <v>4</v>
      </c>
      <c r="M65" s="52">
        <v>4</v>
      </c>
      <c r="N65" s="52">
        <v>6</v>
      </c>
      <c r="O65" s="52">
        <v>9</v>
      </c>
      <c r="P65" s="52">
        <v>7</v>
      </c>
      <c r="Q65" s="52">
        <v>2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30</v>
      </c>
      <c r="D67" s="52">
        <f t="shared" si="0"/>
        <v>19</v>
      </c>
      <c r="E67" s="52">
        <f t="shared" si="0"/>
        <v>6</v>
      </c>
      <c r="F67" s="52">
        <f t="shared" si="0"/>
        <v>2</v>
      </c>
      <c r="G67" s="52">
        <f t="shared" si="0"/>
        <v>4</v>
      </c>
      <c r="H67" s="52">
        <f t="shared" si="0"/>
        <v>4</v>
      </c>
      <c r="I67" s="52">
        <f t="shared" si="0"/>
        <v>0</v>
      </c>
      <c r="J67" s="52">
        <f t="shared" si="0"/>
        <v>0</v>
      </c>
      <c r="K67" s="52">
        <f t="shared" si="0"/>
        <v>17</v>
      </c>
      <c r="L67" s="52">
        <f t="shared" si="0"/>
        <v>5</v>
      </c>
      <c r="M67" s="52">
        <f t="shared" si="0"/>
        <v>4</v>
      </c>
      <c r="N67" s="52">
        <f t="shared" si="0"/>
        <v>2</v>
      </c>
      <c r="O67" s="52">
        <f t="shared" si="0"/>
        <v>1</v>
      </c>
      <c r="P67" s="52">
        <f t="shared" si="0"/>
        <v>0</v>
      </c>
      <c r="Q67" s="52">
        <f t="shared" si="0"/>
        <v>0</v>
      </c>
      <c r="R67" s="52">
        <f t="shared" ref="R67:V67" si="1">R39-R53</f>
        <v>4</v>
      </c>
      <c r="S67" s="52">
        <f t="shared" si="1"/>
        <v>6</v>
      </c>
      <c r="T67" s="52">
        <f t="shared" si="1"/>
        <v>4</v>
      </c>
      <c r="U67" s="52">
        <f t="shared" si="1"/>
        <v>3</v>
      </c>
      <c r="V67" s="52">
        <f t="shared" si="1"/>
        <v>4</v>
      </c>
      <c r="W67" s="52">
        <f t="shared" ref="W67" si="2">W39-W53</f>
        <v>1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752</v>
      </c>
      <c r="D69" s="52">
        <f t="shared" si="6"/>
        <v>654</v>
      </c>
      <c r="E69" s="52">
        <f t="shared" si="6"/>
        <v>639</v>
      </c>
      <c r="F69" s="52">
        <f t="shared" si="6"/>
        <v>569</v>
      </c>
      <c r="G69" s="52">
        <f t="shared" si="6"/>
        <v>614</v>
      </c>
      <c r="H69" s="52">
        <f t="shared" si="6"/>
        <v>622</v>
      </c>
      <c r="I69" s="52">
        <f t="shared" si="6"/>
        <v>151</v>
      </c>
      <c r="J69" s="52">
        <f t="shared" si="6"/>
        <v>338</v>
      </c>
      <c r="K69" s="52">
        <f t="shared" si="6"/>
        <v>516</v>
      </c>
      <c r="L69" s="52">
        <f t="shared" si="6"/>
        <v>425</v>
      </c>
      <c r="M69" s="52">
        <f t="shared" si="6"/>
        <v>438</v>
      </c>
      <c r="N69" s="52">
        <f t="shared" si="6"/>
        <v>521</v>
      </c>
      <c r="O69" s="52">
        <f t="shared" si="6"/>
        <v>305</v>
      </c>
      <c r="P69" s="52">
        <f t="shared" si="6"/>
        <v>66</v>
      </c>
      <c r="Q69" s="52">
        <f t="shared" si="6"/>
        <v>167</v>
      </c>
      <c r="R69" s="52">
        <f t="shared" ref="R69:V69" si="7">R41-R55</f>
        <v>358</v>
      </c>
      <c r="S69" s="52">
        <f t="shared" si="7"/>
        <v>415</v>
      </c>
      <c r="T69" s="52">
        <f t="shared" si="7"/>
        <v>305</v>
      </c>
      <c r="U69" s="52">
        <f t="shared" si="7"/>
        <v>334</v>
      </c>
      <c r="V69" s="52">
        <f t="shared" si="7"/>
        <v>274</v>
      </c>
      <c r="W69" s="52">
        <f t="shared" ref="W69" si="8">W41-W55</f>
        <v>131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738</v>
      </c>
      <c r="D72" s="52">
        <v>544</v>
      </c>
      <c r="E72" s="52">
        <v>431</v>
      </c>
      <c r="F72" s="52">
        <v>280</v>
      </c>
      <c r="G72" s="52">
        <v>297</v>
      </c>
      <c r="H72" s="52">
        <v>163</v>
      </c>
      <c r="I72" s="52">
        <v>13</v>
      </c>
      <c r="J72" s="52">
        <v>73</v>
      </c>
      <c r="K72" s="52">
        <v>435</v>
      </c>
      <c r="L72" s="52">
        <v>356</v>
      </c>
      <c r="M72" s="52">
        <v>320</v>
      </c>
      <c r="N72" s="52">
        <v>243</v>
      </c>
      <c r="O72" s="52">
        <v>126</v>
      </c>
      <c r="P72" s="52">
        <v>26</v>
      </c>
      <c r="Q72" s="52">
        <v>128</v>
      </c>
      <c r="R72" s="52">
        <v>244</v>
      </c>
      <c r="S72" s="52">
        <v>293</v>
      </c>
      <c r="T72" s="52">
        <v>226</v>
      </c>
      <c r="U72" s="52">
        <v>127</v>
      </c>
      <c r="V72" s="52">
        <v>38</v>
      </c>
      <c r="W72" s="52">
        <v>22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43</v>
      </c>
      <c r="D73" s="36">
        <v>129</v>
      </c>
      <c r="E73" s="36">
        <v>214</v>
      </c>
      <c r="F73" s="36">
        <v>294</v>
      </c>
      <c r="G73" s="36">
        <v>319</v>
      </c>
      <c r="H73" s="36">
        <v>466</v>
      </c>
      <c r="I73" s="36">
        <v>134</v>
      </c>
      <c r="J73" s="36">
        <v>264</v>
      </c>
      <c r="K73" s="36">
        <v>95</v>
      </c>
      <c r="L73" s="36">
        <v>73</v>
      </c>
      <c r="M73" s="36">
        <v>126</v>
      </c>
      <c r="N73" s="36">
        <v>277</v>
      </c>
      <c r="O73" s="36">
        <v>185</v>
      </c>
      <c r="P73" s="36">
        <v>38</v>
      </c>
      <c r="Q73" s="36">
        <v>37</v>
      </c>
      <c r="R73" s="36">
        <v>112</v>
      </c>
      <c r="S73" s="36">
        <v>120</v>
      </c>
      <c r="T73" s="36">
        <v>83</v>
      </c>
      <c r="U73" s="36">
        <v>215</v>
      </c>
      <c r="V73" s="36">
        <v>240</v>
      </c>
      <c r="W73" s="36">
        <v>123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142</v>
      </c>
      <c r="K79" s="52">
        <f>RES_hhdet_numvin!K26</f>
        <v>264</v>
      </c>
      <c r="L79" s="52">
        <f>RES_hhdet_numvin!L26</f>
        <v>318</v>
      </c>
      <c r="M79" s="52">
        <f>RES_hhdet_numvin!M26</f>
        <v>366</v>
      </c>
      <c r="N79" s="52">
        <f>RES_hhdet_numvin!N26</f>
        <v>428</v>
      </c>
      <c r="O79" s="52">
        <f>RES_hhdet_numvin!O26</f>
        <v>239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2</v>
      </c>
      <c r="Q82" s="138">
        <f>RES_hhdet_numvin!Q29</f>
        <v>1</v>
      </c>
      <c r="R82" s="138">
        <f>RES_hhdet_numvin!R29</f>
        <v>0</v>
      </c>
      <c r="S82" s="138">
        <f>RES_hhdet_numvin!S29</f>
        <v>0</v>
      </c>
      <c r="T82" s="138">
        <f>RES_hhdet_numvin!T29</f>
        <v>0</v>
      </c>
      <c r="U82" s="138">
        <f>RES_hhdet_numvin!U29</f>
        <v>0</v>
      </c>
      <c r="V82" s="138">
        <f>RES_hhdet_numvin!V29</f>
        <v>0</v>
      </c>
      <c r="W82" s="138">
        <f>RES_hhdet_numvin!W29</f>
        <v>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4</v>
      </c>
      <c r="S84" s="138">
        <f>RES_hhdet_numvin!S31</f>
        <v>6</v>
      </c>
      <c r="T84" s="138">
        <f>RES_hhdet_numvin!T31</f>
        <v>4</v>
      </c>
      <c r="U84" s="138">
        <f>RES_hhdet_numvin!U31</f>
        <v>3</v>
      </c>
      <c r="V84" s="138">
        <f>RES_hhdet_numvin!V31</f>
        <v>4</v>
      </c>
      <c r="W84" s="138">
        <f>RES_hhdet_numvin!W31</f>
        <v>1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21</v>
      </c>
      <c r="Q88" s="138">
        <f>RES_hhdet_numvin!Q35</f>
        <v>88</v>
      </c>
      <c r="R88" s="138">
        <f>RES_hhdet_numvin!R35</f>
        <v>248</v>
      </c>
      <c r="S88" s="138">
        <f>RES_hhdet_numvin!S35</f>
        <v>356</v>
      </c>
      <c r="T88" s="138">
        <f>RES_hhdet_numvin!T35</f>
        <v>291</v>
      </c>
      <c r="U88" s="138">
        <f>RES_hhdet_numvin!U35</f>
        <v>327</v>
      </c>
      <c r="V88" s="138">
        <f>RES_hhdet_numvin!V35</f>
        <v>273</v>
      </c>
      <c r="W88" s="138">
        <f>RES_hhdet_numvin!W35</f>
        <v>131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8</v>
      </c>
      <c r="Q93" s="138">
        <f>RES_hhdet_numvin!Q40</f>
        <v>64</v>
      </c>
      <c r="R93" s="138">
        <f>RES_hhdet_numvin!R40</f>
        <v>168</v>
      </c>
      <c r="S93" s="138">
        <f>RES_hhdet_numvin!S40</f>
        <v>254</v>
      </c>
      <c r="T93" s="138">
        <f>RES_hhdet_numvin!T40</f>
        <v>213</v>
      </c>
      <c r="U93" s="138">
        <f>RES_hhdet_numvin!U40</f>
        <v>125</v>
      </c>
      <c r="V93" s="138">
        <f>RES_hhdet_numvin!V40</f>
        <v>38</v>
      </c>
      <c r="W93" s="138">
        <f>RES_hhdet_numvin!W40</f>
        <v>22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11</v>
      </c>
      <c r="Q94" s="39">
        <f>RES_hhdet_numvin!Q41</f>
        <v>19</v>
      </c>
      <c r="R94" s="39">
        <f>RES_hhdet_numvin!R41</f>
        <v>79</v>
      </c>
      <c r="S94" s="39">
        <f>RES_hhdet_numvin!S41</f>
        <v>104</v>
      </c>
      <c r="T94" s="39">
        <f>RES_hhdet_numvin!T41</f>
        <v>79</v>
      </c>
      <c r="U94" s="39">
        <f>RES_hhdet_numvin!U41</f>
        <v>211</v>
      </c>
      <c r="V94" s="39">
        <f>RES_hhdet_numvin!V41</f>
        <v>239</v>
      </c>
      <c r="W94" s="39">
        <f>RES_hhdet_numvin!W41</f>
        <v>123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6.6217330766701918</v>
      </c>
      <c r="C98" s="117">
        <f t="shared" si="12"/>
        <v>6.7759269735971754</v>
      </c>
      <c r="D98" s="117">
        <f t="shared" si="12"/>
        <v>6.7299465239748857</v>
      </c>
      <c r="E98" s="117">
        <f t="shared" si="12"/>
        <v>6.5238094801499891</v>
      </c>
      <c r="F98" s="117">
        <f t="shared" si="12"/>
        <v>5.8543274454150511</v>
      </c>
      <c r="G98" s="117">
        <f t="shared" si="12"/>
        <v>5.8504405968232858</v>
      </c>
      <c r="H98" s="117">
        <f t="shared" si="12"/>
        <v>5.3206574859065645</v>
      </c>
      <c r="I98" s="117">
        <f t="shared" si="12"/>
        <v>3.8315449944941857</v>
      </c>
      <c r="J98" s="117">
        <f t="shared" si="12"/>
        <v>3.5495792886296531</v>
      </c>
      <c r="K98" s="117">
        <f t="shared" si="12"/>
        <v>3.5846583754774781</v>
      </c>
      <c r="L98" s="117">
        <f t="shared" si="12"/>
        <v>3.8622137901901961</v>
      </c>
      <c r="M98" s="117">
        <f t="shared" si="12"/>
        <v>4.0455109087934735</v>
      </c>
      <c r="N98" s="117">
        <f t="shared" si="12"/>
        <v>4.081986563859525</v>
      </c>
      <c r="O98" s="117">
        <f t="shared" si="12"/>
        <v>3.4853061245986314</v>
      </c>
      <c r="P98" s="117">
        <f t="shared" si="12"/>
        <v>3.0116121119775627</v>
      </c>
      <c r="Q98" s="117">
        <f t="shared" si="12"/>
        <v>2.5142227399471624</v>
      </c>
      <c r="R98" s="117">
        <f t="shared" ref="R98:V98" si="13">R99+R102+R104+R113</f>
        <v>2.7047799889440758</v>
      </c>
      <c r="S98" s="117">
        <f t="shared" si="13"/>
        <v>2.8160653399509163</v>
      </c>
      <c r="T98" s="117">
        <f t="shared" si="13"/>
        <v>2.1367431787862063</v>
      </c>
      <c r="U98" s="117">
        <f t="shared" si="13"/>
        <v>2.2229303410648225</v>
      </c>
      <c r="V98" s="117">
        <f t="shared" si="13"/>
        <v>2.0885499082551293</v>
      </c>
      <c r="W98" s="117">
        <f t="shared" ref="W98" si="14">W99+W102+W104+W113</f>
        <v>2.1329692469412325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5.9070067882944066</v>
      </c>
      <c r="C99" s="122">
        <f t="shared" si="15"/>
        <v>6.0340926595057036</v>
      </c>
      <c r="D99" s="122">
        <f t="shared" si="15"/>
        <v>6.1060169877284389</v>
      </c>
      <c r="E99" s="122">
        <f t="shared" si="15"/>
        <v>5.9034382162355366</v>
      </c>
      <c r="F99" s="122">
        <f t="shared" si="15"/>
        <v>5.2042452623549265</v>
      </c>
      <c r="G99" s="122">
        <f t="shared" si="15"/>
        <v>5.258113914102835</v>
      </c>
      <c r="H99" s="122">
        <f t="shared" si="15"/>
        <v>4.7362330294433912</v>
      </c>
      <c r="I99" s="122">
        <f t="shared" si="15"/>
        <v>3.3903077747310828</v>
      </c>
      <c r="J99" s="122">
        <f t="shared" si="15"/>
        <v>3.0610648637027875</v>
      </c>
      <c r="K99" s="122">
        <f t="shared" si="15"/>
        <v>3.1003141625782114</v>
      </c>
      <c r="L99" s="122">
        <f t="shared" si="15"/>
        <v>3.4655595454100534</v>
      </c>
      <c r="M99" s="122">
        <f t="shared" si="15"/>
        <v>3.6038635705982434</v>
      </c>
      <c r="N99" s="122">
        <f t="shared" si="15"/>
        <v>3.6168076178404189</v>
      </c>
      <c r="O99" s="122">
        <f t="shared" si="15"/>
        <v>3.0971469853962899</v>
      </c>
      <c r="P99" s="122">
        <f t="shared" si="15"/>
        <v>2.639179555568218</v>
      </c>
      <c r="Q99" s="122">
        <f t="shared" si="15"/>
        <v>2.2081960314476503</v>
      </c>
      <c r="R99" s="122">
        <f t="shared" ref="R99:V99" si="16">SUM(R100:R101)</f>
        <v>2.4069074377908755</v>
      </c>
      <c r="S99" s="122">
        <f t="shared" si="16"/>
        <v>2.5434432513181027</v>
      </c>
      <c r="T99" s="122">
        <f t="shared" si="16"/>
        <v>1.878358973639098</v>
      </c>
      <c r="U99" s="122">
        <f t="shared" si="16"/>
        <v>1.9888199841851366</v>
      </c>
      <c r="V99" s="122">
        <f t="shared" si="16"/>
        <v>1.8797483378809721</v>
      </c>
      <c r="W99" s="122">
        <f t="shared" ref="W99" si="17">SUM(W100:W101)</f>
        <v>1.8794893084017357</v>
      </c>
      <c r="DA99" s="130" t="s">
        <v>1592</v>
      </c>
    </row>
    <row r="100" spans="1:105" ht="12" customHeight="1" x14ac:dyDescent="0.25">
      <c r="A100" s="97" t="s">
        <v>74</v>
      </c>
      <c r="B100" s="98">
        <v>5.8417880575685359</v>
      </c>
      <c r="C100" s="98">
        <v>5.968220231831225</v>
      </c>
      <c r="D100" s="98">
        <v>6.0403897532280553</v>
      </c>
      <c r="E100" s="98">
        <v>5.8409466400957379</v>
      </c>
      <c r="F100" s="98">
        <v>5.1499058271859912</v>
      </c>
      <c r="G100" s="98">
        <v>5.2039633075781495</v>
      </c>
      <c r="H100" s="98">
        <v>4.6878469869185864</v>
      </c>
      <c r="I100" s="98">
        <v>3.3562477616899358</v>
      </c>
      <c r="J100" s="98">
        <v>3.0300790984223624</v>
      </c>
      <c r="K100" s="98">
        <v>3.068465373773996</v>
      </c>
      <c r="L100" s="98">
        <v>3.4295243161678499</v>
      </c>
      <c r="M100" s="98">
        <v>3.5652900918867374</v>
      </c>
      <c r="N100" s="98">
        <v>3.5764781050829404</v>
      </c>
      <c r="O100" s="98">
        <v>3.0613980802392717</v>
      </c>
      <c r="P100" s="98">
        <v>2.6091111036260695</v>
      </c>
      <c r="Q100" s="98">
        <v>2.1833960856352599</v>
      </c>
      <c r="R100" s="98">
        <v>2.3802280848740907</v>
      </c>
      <c r="S100" s="98">
        <v>2.5154581064297332</v>
      </c>
      <c r="T100" s="98">
        <v>1.8576526225279226</v>
      </c>
      <c r="U100" s="98">
        <v>1.9669102894812267</v>
      </c>
      <c r="V100" s="98">
        <v>1.8593006592146675</v>
      </c>
      <c r="W100" s="98">
        <v>1.8592481131174095</v>
      </c>
      <c r="DA100" s="63" t="s">
        <v>1593</v>
      </c>
    </row>
    <row r="101" spans="1:105" ht="12" customHeight="1" x14ac:dyDescent="0.25">
      <c r="A101" s="97" t="s">
        <v>53</v>
      </c>
      <c r="B101" s="98">
        <v>6.5218730725871088E-2</v>
      </c>
      <c r="C101" s="98">
        <v>6.5872427674478706E-2</v>
      </c>
      <c r="D101" s="98">
        <v>6.5627234500383713E-2</v>
      </c>
      <c r="E101" s="98">
        <v>6.2491576139798201E-2</v>
      </c>
      <c r="F101" s="98">
        <v>5.4339435168934871E-2</v>
      </c>
      <c r="G101" s="98">
        <v>5.4150606524685556E-2</v>
      </c>
      <c r="H101" s="98">
        <v>4.8386042524805127E-2</v>
      </c>
      <c r="I101" s="98">
        <v>3.4060013041147204E-2</v>
      </c>
      <c r="J101" s="98">
        <v>3.0985765280424956E-2</v>
      </c>
      <c r="K101" s="98">
        <v>3.1848788804215225E-2</v>
      </c>
      <c r="L101" s="98">
        <v>3.6035229242203454E-2</v>
      </c>
      <c r="M101" s="98">
        <v>3.8573478711506119E-2</v>
      </c>
      <c r="N101" s="98">
        <v>4.0329512757478751E-2</v>
      </c>
      <c r="O101" s="98">
        <v>3.5748905157017903E-2</v>
      </c>
      <c r="P101" s="98">
        <v>3.0068451942148581E-2</v>
      </c>
      <c r="Q101" s="98">
        <v>2.4799945812390575E-2</v>
      </c>
      <c r="R101" s="98">
        <v>2.6679352916784898E-2</v>
      </c>
      <c r="S101" s="98">
        <v>2.7985144888369458E-2</v>
      </c>
      <c r="T101" s="98">
        <v>2.0706351111175358E-2</v>
      </c>
      <c r="U101" s="98">
        <v>2.1909694703909841E-2</v>
      </c>
      <c r="V101" s="98">
        <v>2.0447678666304574E-2</v>
      </c>
      <c r="W101" s="98">
        <v>2.0241195284326129E-2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5.5673609240749925E-6</v>
      </c>
      <c r="C102" s="122">
        <f t="shared" si="18"/>
        <v>7.3912416649022561E-6</v>
      </c>
      <c r="D102" s="122">
        <f t="shared" si="18"/>
        <v>1.0403960287998754E-5</v>
      </c>
      <c r="E102" s="122">
        <f t="shared" si="18"/>
        <v>1.1274143974617937E-5</v>
      </c>
      <c r="F102" s="122">
        <f t="shared" si="18"/>
        <v>8.8986354761108014E-6</v>
      </c>
      <c r="G102" s="122">
        <f t="shared" si="18"/>
        <v>1.2936624738048984E-5</v>
      </c>
      <c r="H102" s="122">
        <f t="shared" si="18"/>
        <v>2.0646077158465257E-5</v>
      </c>
      <c r="I102" s="122">
        <f t="shared" si="18"/>
        <v>1.3856910904573434E-5</v>
      </c>
      <c r="J102" s="122">
        <f t="shared" si="18"/>
        <v>2.4785331989372903E-5</v>
      </c>
      <c r="K102" s="122">
        <f t="shared" si="18"/>
        <v>5.2463524950772605E-5</v>
      </c>
      <c r="L102" s="122">
        <f t="shared" si="18"/>
        <v>2.1457241828413899E-4</v>
      </c>
      <c r="M102" s="122">
        <f t="shared" si="18"/>
        <v>1.0861079836046758E-4</v>
      </c>
      <c r="N102" s="122">
        <f t="shared" si="18"/>
        <v>2.2658749058219208E-4</v>
      </c>
      <c r="O102" s="122">
        <f t="shared" si="18"/>
        <v>1.9315725810174669E-4</v>
      </c>
      <c r="P102" s="122">
        <f t="shared" si="18"/>
        <v>3.3432137448848254E-4</v>
      </c>
      <c r="Q102" s="122">
        <f t="shared" si="18"/>
        <v>2.6570158594479396E-4</v>
      </c>
      <c r="R102" s="122">
        <f t="shared" si="18"/>
        <v>1.8678560568800601E-4</v>
      </c>
      <c r="S102" s="122">
        <f t="shared" si="18"/>
        <v>1.4102393591201818E-4</v>
      </c>
      <c r="T102" s="122">
        <f t="shared" si="18"/>
        <v>1.4878311801601391E-4</v>
      </c>
      <c r="U102" s="122">
        <f t="shared" si="18"/>
        <v>8.2384043037199986E-5</v>
      </c>
      <c r="V102" s="122">
        <f t="shared" si="18"/>
        <v>3.8489683230370348E-5</v>
      </c>
      <c r="W102" s="122">
        <f t="shared" si="18"/>
        <v>2.6523527610111782E-5</v>
      </c>
      <c r="DA102" s="130" t="s">
        <v>1595</v>
      </c>
    </row>
    <row r="103" spans="1:105" ht="12" customHeight="1" x14ac:dyDescent="0.25">
      <c r="A103" s="97" t="s">
        <v>53</v>
      </c>
      <c r="B103" s="98">
        <v>5.5673609240749925E-6</v>
      </c>
      <c r="C103" s="98">
        <v>7.3912416649022561E-6</v>
      </c>
      <c r="D103" s="98">
        <v>1.0403960287998754E-5</v>
      </c>
      <c r="E103" s="98">
        <v>1.1274143974617937E-5</v>
      </c>
      <c r="F103" s="98">
        <v>8.8986354761108014E-6</v>
      </c>
      <c r="G103" s="98">
        <v>1.2936624738048984E-5</v>
      </c>
      <c r="H103" s="98">
        <v>2.0646077158465257E-5</v>
      </c>
      <c r="I103" s="98">
        <v>1.3856910904573434E-5</v>
      </c>
      <c r="J103" s="98">
        <v>2.4785331989372903E-5</v>
      </c>
      <c r="K103" s="98">
        <v>5.2463524950772605E-5</v>
      </c>
      <c r="L103" s="98">
        <v>2.1457241828413899E-4</v>
      </c>
      <c r="M103" s="98">
        <v>1.0861079836046758E-4</v>
      </c>
      <c r="N103" s="98">
        <v>2.2658749058219208E-4</v>
      </c>
      <c r="O103" s="98">
        <v>1.9315725810174669E-4</v>
      </c>
      <c r="P103" s="98">
        <v>3.3432137448848254E-4</v>
      </c>
      <c r="Q103" s="98">
        <v>2.6570158594479396E-4</v>
      </c>
      <c r="R103" s="98">
        <v>1.8678560568800601E-4</v>
      </c>
      <c r="S103" s="98">
        <v>1.4102393591201818E-4</v>
      </c>
      <c r="T103" s="98">
        <v>1.4878311801601391E-4</v>
      </c>
      <c r="U103" s="98">
        <v>8.2384043037199986E-5</v>
      </c>
      <c r="V103" s="98">
        <v>3.8489683230370348E-5</v>
      </c>
      <c r="W103" s="98">
        <v>2.6523527610111782E-5</v>
      </c>
      <c r="DA103" s="63" t="s">
        <v>1596</v>
      </c>
    </row>
    <row r="104" spans="1:105" ht="12" customHeight="1" x14ac:dyDescent="0.25">
      <c r="A104" s="121" t="s">
        <v>55</v>
      </c>
      <c r="B104" s="122">
        <v>0.26793117680260425</v>
      </c>
      <c r="C104" s="122">
        <v>0.30601731669452209</v>
      </c>
      <c r="D104" s="122">
        <v>0.22305234946796498</v>
      </c>
      <c r="E104" s="122">
        <v>0.23308143752641999</v>
      </c>
      <c r="F104" s="122">
        <v>0.29937005195498267</v>
      </c>
      <c r="G104" s="122">
        <v>0.26981964216263604</v>
      </c>
      <c r="H104" s="122">
        <v>0.28090361852138751</v>
      </c>
      <c r="I104" s="122">
        <v>0.19996819402160834</v>
      </c>
      <c r="J104" s="122">
        <v>0.23811724855211588</v>
      </c>
      <c r="K104" s="122">
        <v>0.24664273007395446</v>
      </c>
      <c r="L104" s="122">
        <v>0.1920159517168443</v>
      </c>
      <c r="M104" s="122">
        <v>0.21589943572680104</v>
      </c>
      <c r="N104" s="122">
        <v>0.23266479611934704</v>
      </c>
      <c r="O104" s="122">
        <v>0.19621142481435025</v>
      </c>
      <c r="P104" s="122">
        <v>0.2044221268910196</v>
      </c>
      <c r="Q104" s="122">
        <v>0.18327407468515325</v>
      </c>
      <c r="R104" s="122">
        <v>0.1784390739048887</v>
      </c>
      <c r="S104" s="122">
        <v>0.16609688124445951</v>
      </c>
      <c r="T104" s="122">
        <v>0.14618036624101513</v>
      </c>
      <c r="U104" s="122">
        <v>0.12421693137981195</v>
      </c>
      <c r="V104" s="122">
        <v>0.11495749690996311</v>
      </c>
      <c r="W104" s="122">
        <v>0.16557918360669943</v>
      </c>
      <c r="DA104" s="130" t="s">
        <v>1597</v>
      </c>
    </row>
    <row r="105" spans="1:105" ht="12" customHeight="1" x14ac:dyDescent="0.25">
      <c r="A105" s="97" t="s">
        <v>141</v>
      </c>
      <c r="B105" s="98">
        <v>1.0410737547308322E-2</v>
      </c>
      <c r="C105" s="98">
        <v>1.0532422297125072E-2</v>
      </c>
      <c r="D105" s="98">
        <v>1.0137016093083149E-2</v>
      </c>
      <c r="E105" s="98">
        <v>9.5533251753208651E-3</v>
      </c>
      <c r="F105" s="98">
        <v>8.0618112593328923E-3</v>
      </c>
      <c r="G105" s="98">
        <v>7.1864600799834361E-3</v>
      </c>
      <c r="H105" s="98">
        <v>5.2607410421846744E-3</v>
      </c>
      <c r="I105" s="98">
        <v>3.2762897572002256E-3</v>
      </c>
      <c r="J105" s="98">
        <v>2.5926174771807612E-3</v>
      </c>
      <c r="K105" s="98">
        <v>2.8860598696487617E-3</v>
      </c>
      <c r="L105" s="98">
        <v>2.6790203210871038E-3</v>
      </c>
      <c r="M105" s="98">
        <v>3.0260586406892533E-3</v>
      </c>
      <c r="N105" s="98">
        <v>2.9413155386530318E-3</v>
      </c>
      <c r="O105" s="98">
        <v>2.680845831020396E-3</v>
      </c>
      <c r="P105" s="98">
        <v>2.4890592261572341E-3</v>
      </c>
      <c r="Q105" s="98">
        <v>2.0922238808733186E-3</v>
      </c>
      <c r="R105" s="98">
        <v>1.5823348479806255E-3</v>
      </c>
      <c r="S105" s="98">
        <v>1.2825153100777915E-3</v>
      </c>
      <c r="T105" s="98">
        <v>1.1781448131051673E-3</v>
      </c>
      <c r="U105" s="98">
        <v>1.0483528945441746E-3</v>
      </c>
      <c r="V105" s="98">
        <v>1.0347938622231128E-3</v>
      </c>
      <c r="W105" s="98">
        <v>1.9682733705529993E-3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0.25752043925529594</v>
      </c>
      <c r="C109" s="101">
        <v>0.295484894397397</v>
      </c>
      <c r="D109" s="101">
        <v>0.21291533337488183</v>
      </c>
      <c r="E109" s="101">
        <v>0.22352811235109912</v>
      </c>
      <c r="F109" s="101">
        <v>0.29130824069564976</v>
      </c>
      <c r="G109" s="101">
        <v>0.26263318208265263</v>
      </c>
      <c r="H109" s="101">
        <v>0.27564287747920285</v>
      </c>
      <c r="I109" s="101">
        <v>0.19669190426440811</v>
      </c>
      <c r="J109" s="101">
        <v>0.23552463107493513</v>
      </c>
      <c r="K109" s="101">
        <v>0.24375667020430569</v>
      </c>
      <c r="L109" s="101">
        <v>0.18933693139575719</v>
      </c>
      <c r="M109" s="101">
        <v>0.21287337708611179</v>
      </c>
      <c r="N109" s="101">
        <v>0.229723480580694</v>
      </c>
      <c r="O109" s="101">
        <v>0.19353057898332984</v>
      </c>
      <c r="P109" s="101">
        <v>0.20193306766486235</v>
      </c>
      <c r="Q109" s="101">
        <v>0.18118185080427993</v>
      </c>
      <c r="R109" s="101">
        <v>0.17685673905690807</v>
      </c>
      <c r="S109" s="101">
        <v>0.16481436593438173</v>
      </c>
      <c r="T109" s="101">
        <v>0.14500222142790997</v>
      </c>
      <c r="U109" s="101">
        <v>0.12316857848526777</v>
      </c>
      <c r="V109" s="101">
        <v>0.11392270304773999</v>
      </c>
      <c r="W109" s="101">
        <v>0.16361091023614643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1605</v>
      </c>
    </row>
    <row r="113" spans="1:105" ht="12" customHeight="1" x14ac:dyDescent="0.25">
      <c r="A113" s="121" t="s">
        <v>54</v>
      </c>
      <c r="B113" s="122">
        <v>0.44678954421225625</v>
      </c>
      <c r="C113" s="122">
        <v>0.43580960615528502</v>
      </c>
      <c r="D113" s="122">
        <v>0.40086678281819366</v>
      </c>
      <c r="E113" s="122">
        <v>0.38727855224405799</v>
      </c>
      <c r="F113" s="122">
        <v>0.35070323246966534</v>
      </c>
      <c r="G113" s="122">
        <v>0.32249410393307737</v>
      </c>
      <c r="H113" s="122">
        <v>0.30350019186462784</v>
      </c>
      <c r="I113" s="122">
        <v>0.24125516883059012</v>
      </c>
      <c r="J113" s="122">
        <v>0.25037239104276032</v>
      </c>
      <c r="K113" s="122">
        <v>0.23764901930036153</v>
      </c>
      <c r="L113" s="122">
        <v>0.20442372064501413</v>
      </c>
      <c r="M113" s="122">
        <v>0.22563929167006885</v>
      </c>
      <c r="N113" s="122">
        <v>0.2322875624091772</v>
      </c>
      <c r="O113" s="122">
        <v>0.1917545571298897</v>
      </c>
      <c r="P113" s="122">
        <v>0.16767610814383693</v>
      </c>
      <c r="Q113" s="122">
        <v>0.12248693222841425</v>
      </c>
      <c r="R113" s="122">
        <v>0.11924669164262379</v>
      </c>
      <c r="S113" s="122">
        <v>0.10638418345244186</v>
      </c>
      <c r="T113" s="122">
        <v>0.11205505578807728</v>
      </c>
      <c r="U113" s="122">
        <v>0.10981104145683668</v>
      </c>
      <c r="V113" s="122">
        <v>9.3805583780963681E-2</v>
      </c>
      <c r="W113" s="122">
        <v>8.7874231405187436E-2</v>
      </c>
      <c r="DA113" s="130" t="s">
        <v>1606</v>
      </c>
    </row>
    <row r="114" spans="1:105" ht="12" customHeight="1" x14ac:dyDescent="0.25">
      <c r="A114" s="97" t="s">
        <v>50</v>
      </c>
      <c r="B114" s="98">
        <v>0.4274225881986734</v>
      </c>
      <c r="C114" s="98">
        <v>0.41322339110508971</v>
      </c>
      <c r="D114" s="98">
        <v>0.38702733794860528</v>
      </c>
      <c r="E114" s="98">
        <v>0.3603312257245691</v>
      </c>
      <c r="F114" s="98">
        <v>0.29924684446642652</v>
      </c>
      <c r="G114" s="98">
        <v>0.27247337699496921</v>
      </c>
      <c r="H114" s="98">
        <v>0.21791445484923122</v>
      </c>
      <c r="I114" s="98">
        <v>0.1410124493864818</v>
      </c>
      <c r="J114" s="98">
        <v>0.12774477688510469</v>
      </c>
      <c r="K114" s="98">
        <v>0.12542784858855993</v>
      </c>
      <c r="L114" s="98">
        <v>0.12875689571191293</v>
      </c>
      <c r="M114" s="98">
        <v>0.14623684012993104</v>
      </c>
      <c r="N114" s="98">
        <v>0.15152399819415319</v>
      </c>
      <c r="O114" s="98">
        <v>0.12456256589452333</v>
      </c>
      <c r="P114" s="98">
        <v>0.10689600070124351</v>
      </c>
      <c r="Q114" s="98">
        <v>8.273752904326076E-2</v>
      </c>
      <c r="R114" s="98">
        <v>8.5325174962073896E-2</v>
      </c>
      <c r="S114" s="98">
        <v>8.5076801335238345E-2</v>
      </c>
      <c r="T114" s="98">
        <v>7.2219678470284709E-2</v>
      </c>
      <c r="U114" s="98">
        <v>7.3994778819346407E-2</v>
      </c>
      <c r="V114" s="98">
        <v>6.0311414931028616E-2</v>
      </c>
      <c r="W114" s="98">
        <v>4.9129889596916838E-2</v>
      </c>
      <c r="DA114" s="63" t="s">
        <v>1607</v>
      </c>
    </row>
    <row r="115" spans="1:105" ht="12" customHeight="1" x14ac:dyDescent="0.25">
      <c r="A115" s="109" t="s">
        <v>120</v>
      </c>
      <c r="B115" s="33">
        <v>1.9366956013582841E-2</v>
      </c>
      <c r="C115" s="33">
        <v>2.2586215050195316E-2</v>
      </c>
      <c r="D115" s="33">
        <v>1.3839444869588402E-2</v>
      </c>
      <c r="E115" s="33">
        <v>2.694732651948888E-2</v>
      </c>
      <c r="F115" s="33">
        <v>5.1456388003238838E-2</v>
      </c>
      <c r="G115" s="33">
        <v>5.0020726938108169E-2</v>
      </c>
      <c r="H115" s="33">
        <v>8.5585737015396596E-2</v>
      </c>
      <c r="I115" s="33">
        <v>0.1002427194441083</v>
      </c>
      <c r="J115" s="33">
        <v>0.12262761415765561</v>
      </c>
      <c r="K115" s="33">
        <v>0.1122211707118016</v>
      </c>
      <c r="L115" s="33">
        <v>7.5666824933101201E-2</v>
      </c>
      <c r="M115" s="33">
        <v>7.9402451540137822E-2</v>
      </c>
      <c r="N115" s="33">
        <v>8.0763564215024009E-2</v>
      </c>
      <c r="O115" s="33">
        <v>6.7191991235366372E-2</v>
      </c>
      <c r="P115" s="33">
        <v>6.0780107442593413E-2</v>
      </c>
      <c r="Q115" s="33">
        <v>3.9749403185153485E-2</v>
      </c>
      <c r="R115" s="33">
        <v>3.3921516680549893E-2</v>
      </c>
      <c r="S115" s="33">
        <v>2.1307382117203514E-2</v>
      </c>
      <c r="T115" s="33">
        <v>3.9835377317792575E-2</v>
      </c>
      <c r="U115" s="33">
        <v>3.5816262637490263E-2</v>
      </c>
      <c r="V115" s="33">
        <v>3.3494168849935058E-2</v>
      </c>
      <c r="W115" s="33">
        <v>3.8744341808270605E-2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3.3066031894788712</v>
      </c>
      <c r="C117" s="117">
        <f t="shared" si="19"/>
        <v>3.4076637632135753</v>
      </c>
      <c r="D117" s="117">
        <f t="shared" si="19"/>
        <v>3.3891703862030282</v>
      </c>
      <c r="E117" s="117">
        <f t="shared" si="19"/>
        <v>3.3038830445769101</v>
      </c>
      <c r="F117" s="117">
        <f t="shared" si="19"/>
        <v>2.9849136097082578</v>
      </c>
      <c r="G117" s="117">
        <f t="shared" si="19"/>
        <v>2.984439499623694</v>
      </c>
      <c r="H117" s="117">
        <f t="shared" si="19"/>
        <v>2.733373007799782</v>
      </c>
      <c r="I117" s="117">
        <f t="shared" si="19"/>
        <v>1.9820371861033856</v>
      </c>
      <c r="J117" s="117">
        <f t="shared" si="19"/>
        <v>1.877710314558819</v>
      </c>
      <c r="K117" s="117">
        <f t="shared" si="19"/>
        <v>1.9405181296965908</v>
      </c>
      <c r="L117" s="117">
        <f t="shared" si="19"/>
        <v>2.1335453453216795</v>
      </c>
      <c r="M117" s="117">
        <f t="shared" si="19"/>
        <v>2.3136606205733079</v>
      </c>
      <c r="N117" s="117">
        <f t="shared" si="19"/>
        <v>2.4424486311945719</v>
      </c>
      <c r="O117" s="117">
        <f t="shared" si="19"/>
        <v>2.1669629137360626</v>
      </c>
      <c r="P117" s="117">
        <f t="shared" si="19"/>
        <v>1.8789334343050057</v>
      </c>
      <c r="Q117" s="117">
        <f t="shared" si="19"/>
        <v>1.5720113884539504</v>
      </c>
      <c r="R117" s="117">
        <f t="shared" ref="R117:V117" si="20">R118+R121+R123+R132</f>
        <v>1.6975534258174296</v>
      </c>
      <c r="S117" s="117">
        <f t="shared" si="20"/>
        <v>1.7770240796127421</v>
      </c>
      <c r="T117" s="117">
        <f t="shared" si="20"/>
        <v>1.3600793324751521</v>
      </c>
      <c r="U117" s="117">
        <f t="shared" si="20"/>
        <v>1.4177813914416593</v>
      </c>
      <c r="V117" s="117">
        <f t="shared" si="20"/>
        <v>1.3365677717133877</v>
      </c>
      <c r="W117" s="117">
        <f t="shared" ref="W117" si="21">W118+W121+W123+W132</f>
        <v>1.3755565494584794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2.8926441505890428</v>
      </c>
      <c r="C118" s="122">
        <f t="shared" si="22"/>
        <v>2.9758880899257361</v>
      </c>
      <c r="D118" s="122">
        <f t="shared" si="22"/>
        <v>3.0264386870337288</v>
      </c>
      <c r="E118" s="122">
        <f t="shared" si="22"/>
        <v>2.9396176929387208</v>
      </c>
      <c r="F118" s="122">
        <f t="shared" si="22"/>
        <v>2.5965204839588814</v>
      </c>
      <c r="G118" s="122">
        <f t="shared" si="22"/>
        <v>2.6282986345431434</v>
      </c>
      <c r="H118" s="122">
        <f t="shared" si="22"/>
        <v>2.3728594791060509</v>
      </c>
      <c r="I118" s="122">
        <f t="shared" si="22"/>
        <v>1.7031696827835201</v>
      </c>
      <c r="J118" s="122">
        <f t="shared" si="22"/>
        <v>1.5656806956434113</v>
      </c>
      <c r="K118" s="122">
        <f t="shared" si="22"/>
        <v>1.6312181244247912</v>
      </c>
      <c r="L118" s="122">
        <f t="shared" si="22"/>
        <v>1.8820236329195015</v>
      </c>
      <c r="M118" s="122">
        <f t="shared" si="22"/>
        <v>2.0336087668555964</v>
      </c>
      <c r="N118" s="122">
        <f t="shared" si="22"/>
        <v>2.1456734669307305</v>
      </c>
      <c r="O118" s="122">
        <f t="shared" si="22"/>
        <v>1.9177679224922235</v>
      </c>
      <c r="P118" s="122">
        <f t="shared" si="22"/>
        <v>1.6387307951833558</v>
      </c>
      <c r="Q118" s="122">
        <f t="shared" si="22"/>
        <v>1.3746679795873873</v>
      </c>
      <c r="R118" s="122">
        <f t="shared" ref="R118:V118" si="23">SUM(R119:R120)</f>
        <v>1.5039774009866802</v>
      </c>
      <c r="S118" s="122">
        <f t="shared" si="23"/>
        <v>1.5983273140076959</v>
      </c>
      <c r="T118" s="122">
        <f t="shared" si="23"/>
        <v>1.1847793447787356</v>
      </c>
      <c r="U118" s="122">
        <f t="shared" si="23"/>
        <v>1.2565382931087514</v>
      </c>
      <c r="V118" s="122">
        <f t="shared" si="23"/>
        <v>1.1888997113215392</v>
      </c>
      <c r="W118" s="122">
        <f t="shared" ref="W118" si="24">SUM(W119:W120)</f>
        <v>1.1908351564823023</v>
      </c>
      <c r="DA118" s="130" t="s">
        <v>1760</v>
      </c>
    </row>
    <row r="119" spans="1:105" ht="12" customHeight="1" x14ac:dyDescent="0.25">
      <c r="A119" s="97" t="s">
        <v>74</v>
      </c>
      <c r="B119" s="98">
        <v>2.8274254198631716</v>
      </c>
      <c r="C119" s="98">
        <v>2.9100156622512574</v>
      </c>
      <c r="D119" s="98">
        <v>2.9608114525333451</v>
      </c>
      <c r="E119" s="98">
        <v>2.8771261167989226</v>
      </c>
      <c r="F119" s="98">
        <v>2.5421810487899466</v>
      </c>
      <c r="G119" s="98">
        <v>2.5741480280184579</v>
      </c>
      <c r="H119" s="98">
        <v>2.3244734365812456</v>
      </c>
      <c r="I119" s="98">
        <v>1.6691096697423728</v>
      </c>
      <c r="J119" s="98">
        <v>1.5346949303629864</v>
      </c>
      <c r="K119" s="98">
        <v>1.599369335620576</v>
      </c>
      <c r="L119" s="98">
        <v>1.845988403677298</v>
      </c>
      <c r="M119" s="98">
        <v>1.9950352881440905</v>
      </c>
      <c r="N119" s="98">
        <v>2.1053439541732519</v>
      </c>
      <c r="O119" s="98">
        <v>1.8820190173352056</v>
      </c>
      <c r="P119" s="98">
        <v>1.6086623432412073</v>
      </c>
      <c r="Q119" s="98">
        <v>1.3498680337749966</v>
      </c>
      <c r="R119" s="98">
        <v>1.4772980480698954</v>
      </c>
      <c r="S119" s="98">
        <v>1.5703421691193264</v>
      </c>
      <c r="T119" s="98">
        <v>1.1640729936675602</v>
      </c>
      <c r="U119" s="98">
        <v>1.2346285984048415</v>
      </c>
      <c r="V119" s="98">
        <v>1.1684520326552346</v>
      </c>
      <c r="W119" s="98">
        <v>1.1705939611979761</v>
      </c>
      <c r="DA119" s="63" t="s">
        <v>1761</v>
      </c>
    </row>
    <row r="120" spans="1:105" ht="12" customHeight="1" x14ac:dyDescent="0.25">
      <c r="A120" s="97" t="s">
        <v>53</v>
      </c>
      <c r="B120" s="98">
        <v>6.5218730725871088E-2</v>
      </c>
      <c r="C120" s="98">
        <v>6.5872427674478706E-2</v>
      </c>
      <c r="D120" s="98">
        <v>6.5627234500383713E-2</v>
      </c>
      <c r="E120" s="98">
        <v>6.2491576139798201E-2</v>
      </c>
      <c r="F120" s="98">
        <v>5.4339435168934871E-2</v>
      </c>
      <c r="G120" s="98">
        <v>5.4150606524685556E-2</v>
      </c>
      <c r="H120" s="98">
        <v>4.8386042524805127E-2</v>
      </c>
      <c r="I120" s="98">
        <v>3.4060013041147204E-2</v>
      </c>
      <c r="J120" s="98">
        <v>3.0985765280424956E-2</v>
      </c>
      <c r="K120" s="98">
        <v>3.1848788804215225E-2</v>
      </c>
      <c r="L120" s="98">
        <v>3.6035229242203454E-2</v>
      </c>
      <c r="M120" s="98">
        <v>3.8573478711506119E-2</v>
      </c>
      <c r="N120" s="98">
        <v>4.0329512757478751E-2</v>
      </c>
      <c r="O120" s="98">
        <v>3.5748905157017903E-2</v>
      </c>
      <c r="P120" s="98">
        <v>3.0068451942148581E-2</v>
      </c>
      <c r="Q120" s="98">
        <v>2.4799945812390575E-2</v>
      </c>
      <c r="R120" s="98">
        <v>2.6679352916784898E-2</v>
      </c>
      <c r="S120" s="98">
        <v>2.7985144888369458E-2</v>
      </c>
      <c r="T120" s="98">
        <v>2.0706351111175358E-2</v>
      </c>
      <c r="U120" s="98">
        <v>2.1909694703909841E-2</v>
      </c>
      <c r="V120" s="98">
        <v>2.0447678666304574E-2</v>
      </c>
      <c r="W120" s="98">
        <v>2.0241195284326129E-2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1.1016373448499046E-5</v>
      </c>
      <c r="C121" s="122">
        <f t="shared" si="25"/>
        <v>1.4625363711657991E-5</v>
      </c>
      <c r="D121" s="122">
        <f t="shared" si="25"/>
        <v>2.0586757970068352E-5</v>
      </c>
      <c r="E121" s="122">
        <f t="shared" si="25"/>
        <v>2.6301876362601815E-5</v>
      </c>
      <c r="F121" s="122">
        <f t="shared" si="25"/>
        <v>2.5713605571279444E-5</v>
      </c>
      <c r="G121" s="122">
        <f t="shared" si="25"/>
        <v>3.8000269451686958E-5</v>
      </c>
      <c r="H121" s="122">
        <f t="shared" si="25"/>
        <v>6.0646150833646322E-5</v>
      </c>
      <c r="I121" s="122">
        <f t="shared" si="25"/>
        <v>4.0703534252878312E-5</v>
      </c>
      <c r="J121" s="122">
        <f t="shared" si="25"/>
        <v>7.7626223421644973E-5</v>
      </c>
      <c r="K121" s="122">
        <f t="shared" si="25"/>
        <v>1.7277407999717988E-4</v>
      </c>
      <c r="L121" s="122">
        <f t="shared" si="25"/>
        <v>7.3432092037982108E-4</v>
      </c>
      <c r="M121" s="122">
        <f t="shared" si="25"/>
        <v>3.8063687671983134E-4</v>
      </c>
      <c r="N121" s="122">
        <f t="shared" si="25"/>
        <v>8.1857113617347867E-4</v>
      </c>
      <c r="O121" s="122">
        <f t="shared" si="25"/>
        <v>7.1667109100885854E-4</v>
      </c>
      <c r="P121" s="122">
        <f t="shared" si="25"/>
        <v>1.2649619523119764E-3</v>
      </c>
      <c r="Q121" s="122">
        <f t="shared" si="25"/>
        <v>1.018904895412462E-3</v>
      </c>
      <c r="R121" s="122">
        <f t="shared" si="25"/>
        <v>7.2530349718859612E-4</v>
      </c>
      <c r="S121" s="122">
        <f t="shared" si="25"/>
        <v>5.5663257537499043E-4</v>
      </c>
      <c r="T121" s="122">
        <f t="shared" si="25"/>
        <v>5.9810784101248357E-4</v>
      </c>
      <c r="U121" s="122">
        <f t="shared" si="25"/>
        <v>3.365126642756536E-4</v>
      </c>
      <c r="V121" s="122">
        <f t="shared" si="25"/>
        <v>1.6159838548772496E-4</v>
      </c>
      <c r="W121" s="122">
        <f t="shared" si="25"/>
        <v>1.1355252102886111E-4</v>
      </c>
      <c r="DA121" s="130" t="s">
        <v>1763</v>
      </c>
    </row>
    <row r="122" spans="1:105" ht="12" customHeight="1" x14ac:dyDescent="0.25">
      <c r="A122" s="97" t="s">
        <v>53</v>
      </c>
      <c r="B122" s="98">
        <v>1.1016373448499046E-5</v>
      </c>
      <c r="C122" s="98">
        <v>1.4625363711657991E-5</v>
      </c>
      <c r="D122" s="98">
        <v>2.0586757970068352E-5</v>
      </c>
      <c r="E122" s="98">
        <v>2.6301876362601815E-5</v>
      </c>
      <c r="F122" s="98">
        <v>2.5713605571279444E-5</v>
      </c>
      <c r="G122" s="98">
        <v>3.8000269451686958E-5</v>
      </c>
      <c r="H122" s="98">
        <v>6.0646150833646322E-5</v>
      </c>
      <c r="I122" s="98">
        <v>4.0703534252878312E-5</v>
      </c>
      <c r="J122" s="98">
        <v>7.7626223421644973E-5</v>
      </c>
      <c r="K122" s="98">
        <v>1.7277407999717988E-4</v>
      </c>
      <c r="L122" s="98">
        <v>7.3432092037982108E-4</v>
      </c>
      <c r="M122" s="98">
        <v>3.8063687671983134E-4</v>
      </c>
      <c r="N122" s="98">
        <v>8.1857113617347867E-4</v>
      </c>
      <c r="O122" s="98">
        <v>7.1667109100885854E-4</v>
      </c>
      <c r="P122" s="98">
        <v>1.2649619523119764E-3</v>
      </c>
      <c r="Q122" s="98">
        <v>1.018904895412462E-3</v>
      </c>
      <c r="R122" s="98">
        <v>7.2530349718859612E-4</v>
      </c>
      <c r="S122" s="98">
        <v>5.5663257537499043E-4</v>
      </c>
      <c r="T122" s="98">
        <v>5.9810784101248357E-4</v>
      </c>
      <c r="U122" s="98">
        <v>3.365126642756536E-4</v>
      </c>
      <c r="V122" s="98">
        <v>1.6159838548772496E-4</v>
      </c>
      <c r="W122" s="98">
        <v>1.1355252102886111E-4</v>
      </c>
      <c r="DA122" s="63" t="s">
        <v>1764</v>
      </c>
    </row>
    <row r="123" spans="1:105" ht="12" customHeight="1" x14ac:dyDescent="0.25">
      <c r="A123" s="121" t="s">
        <v>55</v>
      </c>
      <c r="B123" s="122">
        <v>0.15596901908482858</v>
      </c>
      <c r="C123" s="122">
        <v>0.17911857546570717</v>
      </c>
      <c r="D123" s="122">
        <v>0.13104913678538649</v>
      </c>
      <c r="E123" s="122">
        <v>0.13777311804064196</v>
      </c>
      <c r="F123" s="122">
        <v>0.17831795093937416</v>
      </c>
      <c r="G123" s="122">
        <v>0.1619988291444531</v>
      </c>
      <c r="H123" s="122">
        <v>0.17058431732298598</v>
      </c>
      <c r="I123" s="122">
        <v>0.12213097497364107</v>
      </c>
      <c r="J123" s="122">
        <v>0.1459483919687333</v>
      </c>
      <c r="K123" s="122">
        <v>0.15197431980501702</v>
      </c>
      <c r="L123" s="122">
        <v>0.11891266920733698</v>
      </c>
      <c r="M123" s="122">
        <v>0.13453892047794028</v>
      </c>
      <c r="N123" s="122">
        <v>0.14633074865843609</v>
      </c>
      <c r="O123" s="122">
        <v>0.1245590904163643</v>
      </c>
      <c r="P123" s="122">
        <v>0.1301465719481763</v>
      </c>
      <c r="Q123" s="122">
        <v>0.11760570265695802</v>
      </c>
      <c r="R123" s="122">
        <v>0.11684556441374847</v>
      </c>
      <c r="S123" s="122">
        <v>0.1117402293673234</v>
      </c>
      <c r="T123" s="122">
        <v>0.10099157693869532</v>
      </c>
      <c r="U123" s="122">
        <v>8.8482183988581792E-2</v>
      </c>
      <c r="V123" s="122">
        <v>8.4190548314480418E-2</v>
      </c>
      <c r="W123" s="122">
        <v>0.12302890107334001</v>
      </c>
      <c r="DA123" s="130" t="s">
        <v>1765</v>
      </c>
    </row>
    <row r="124" spans="1:105" ht="12" customHeight="1" x14ac:dyDescent="0.25">
      <c r="A124" s="97" t="s">
        <v>141</v>
      </c>
      <c r="B124" s="98">
        <v>5.4320923790319052E-3</v>
      </c>
      <c r="C124" s="98">
        <v>5.5267802678250055E-3</v>
      </c>
      <c r="D124" s="98">
        <v>5.3433833226932872E-3</v>
      </c>
      <c r="E124" s="98">
        <v>5.0530743938051598E-3</v>
      </c>
      <c r="F124" s="98">
        <v>4.2788666020285582E-3</v>
      </c>
      <c r="G124" s="98">
        <v>3.8387675294185202E-3</v>
      </c>
      <c r="H124" s="98">
        <v>2.8440506384693324E-3</v>
      </c>
      <c r="I124" s="98">
        <v>1.7870442238407346E-3</v>
      </c>
      <c r="J124" s="98">
        <v>1.4170860827079723E-3</v>
      </c>
      <c r="K124" s="98">
        <v>1.6247581062399932E-3</v>
      </c>
      <c r="L124" s="98">
        <v>1.5337321010108795E-3</v>
      </c>
      <c r="M124" s="98">
        <v>1.7520198216841025E-3</v>
      </c>
      <c r="N124" s="98">
        <v>1.7219293692284027E-3</v>
      </c>
      <c r="O124" s="98">
        <v>1.5795006017327957E-3</v>
      </c>
      <c r="P124" s="98">
        <v>1.4692205699860291E-3</v>
      </c>
      <c r="Q124" s="98">
        <v>1.2381562136844014E-3</v>
      </c>
      <c r="R124" s="98">
        <v>9.9532357563817536E-4</v>
      </c>
      <c r="S124" s="98">
        <v>9.1142223506818416E-4</v>
      </c>
      <c r="T124" s="98">
        <v>9.0635261081200614E-4</v>
      </c>
      <c r="U124" s="98">
        <v>8.5890594645496852E-4</v>
      </c>
      <c r="V124" s="98">
        <v>8.8555656409634702E-4</v>
      </c>
      <c r="W124" s="98">
        <v>1.6893049101617461E-3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0.15053692670579666</v>
      </c>
      <c r="C128" s="101">
        <v>0.17359179519788218</v>
      </c>
      <c r="D128" s="101">
        <v>0.12570575346269319</v>
      </c>
      <c r="E128" s="101">
        <v>0.13272004364683682</v>
      </c>
      <c r="F128" s="101">
        <v>0.17403908433734561</v>
      </c>
      <c r="G128" s="101">
        <v>0.15816006161503457</v>
      </c>
      <c r="H128" s="101">
        <v>0.16774026668451666</v>
      </c>
      <c r="I128" s="101">
        <v>0.12034393074980033</v>
      </c>
      <c r="J128" s="101">
        <v>0.14453130588602534</v>
      </c>
      <c r="K128" s="101">
        <v>0.15034956169877703</v>
      </c>
      <c r="L128" s="101">
        <v>0.1173789371063261</v>
      </c>
      <c r="M128" s="101">
        <v>0.13278690065625617</v>
      </c>
      <c r="N128" s="101">
        <v>0.14460881928920769</v>
      </c>
      <c r="O128" s="101">
        <v>0.1229795898146315</v>
      </c>
      <c r="P128" s="101">
        <v>0.12867735137819028</v>
      </c>
      <c r="Q128" s="101">
        <v>0.11636754644327361</v>
      </c>
      <c r="R128" s="101">
        <v>0.1158502408381103</v>
      </c>
      <c r="S128" s="101">
        <v>0.11082880713225522</v>
      </c>
      <c r="T128" s="101">
        <v>0.1000852243278833</v>
      </c>
      <c r="U128" s="101">
        <v>8.7623278042126829E-2</v>
      </c>
      <c r="V128" s="101">
        <v>8.3304991750384069E-2</v>
      </c>
      <c r="W128" s="101">
        <v>0.12133959616317827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1773</v>
      </c>
    </row>
    <row r="132" spans="1:105" ht="12" customHeight="1" x14ac:dyDescent="0.25">
      <c r="A132" s="121" t="s">
        <v>54</v>
      </c>
      <c r="B132" s="122">
        <v>0.25797900343155133</v>
      </c>
      <c r="C132" s="122">
        <v>0.25264247245842042</v>
      </c>
      <c r="D132" s="122">
        <v>0.23166197562594287</v>
      </c>
      <c r="E132" s="122">
        <v>0.22646593172118468</v>
      </c>
      <c r="F132" s="122">
        <v>0.21004946120443088</v>
      </c>
      <c r="G132" s="122">
        <v>0.1941040356666458</v>
      </c>
      <c r="H132" s="122">
        <v>0.18986856521991141</v>
      </c>
      <c r="I132" s="122">
        <v>0.15669582481197156</v>
      </c>
      <c r="J132" s="122">
        <v>0.16600360072325282</v>
      </c>
      <c r="K132" s="122">
        <v>0.15715291138678533</v>
      </c>
      <c r="L132" s="122">
        <v>0.1318747222744614</v>
      </c>
      <c r="M132" s="122">
        <v>0.14513229636305175</v>
      </c>
      <c r="N132" s="122">
        <v>0.14962584446923155</v>
      </c>
      <c r="O132" s="122">
        <v>0.12391922973646585</v>
      </c>
      <c r="P132" s="122">
        <v>0.10879110522116162</v>
      </c>
      <c r="Q132" s="122">
        <v>7.8718801314192344E-2</v>
      </c>
      <c r="R132" s="122">
        <v>7.6005156919812439E-2</v>
      </c>
      <c r="S132" s="122">
        <v>6.6399903662347992E-2</v>
      </c>
      <c r="T132" s="122">
        <v>7.3710302916708881E-2</v>
      </c>
      <c r="U132" s="122">
        <v>7.2424401680050404E-2</v>
      </c>
      <c r="V132" s="122">
        <v>6.3315913691880471E-2</v>
      </c>
      <c r="W132" s="122">
        <v>6.1578939381808084E-2</v>
      </c>
      <c r="DA132" s="130" t="s">
        <v>1774</v>
      </c>
    </row>
    <row r="133" spans="1:105" ht="12" customHeight="1" x14ac:dyDescent="0.25">
      <c r="A133" s="97" t="s">
        <v>50</v>
      </c>
      <c r="B133" s="98">
        <v>0.24385801897253842</v>
      </c>
      <c r="C133" s="98">
        <v>0.23613234657387849</v>
      </c>
      <c r="D133" s="98">
        <v>0.22148333851984944</v>
      </c>
      <c r="E133" s="98">
        <v>0.20652362777953115</v>
      </c>
      <c r="F133" s="98">
        <v>0.17179107852780498</v>
      </c>
      <c r="G133" s="98">
        <v>0.15678778691110737</v>
      </c>
      <c r="H133" s="98">
        <v>0.12582055641188089</v>
      </c>
      <c r="I133" s="98">
        <v>8.1600180250496271E-2</v>
      </c>
      <c r="J133" s="98">
        <v>7.397774059703964E-2</v>
      </c>
      <c r="K133" s="98">
        <v>7.2851423658129646E-2</v>
      </c>
      <c r="L133" s="98">
        <v>7.495811072838876E-2</v>
      </c>
      <c r="M133" s="98">
        <v>8.5267320933429328E-2</v>
      </c>
      <c r="N133" s="98">
        <v>8.8429843840019423E-2</v>
      </c>
      <c r="O133" s="98">
        <v>7.273038886151674E-2</v>
      </c>
      <c r="P133" s="98">
        <v>6.2419460196291306E-2</v>
      </c>
      <c r="Q133" s="98">
        <v>4.8319209380913518E-2</v>
      </c>
      <c r="R133" s="98">
        <v>4.9871971242065494E-2</v>
      </c>
      <c r="S133" s="98">
        <v>4.9844569578191403E-2</v>
      </c>
      <c r="T133" s="98">
        <v>4.2455907439312428E-2</v>
      </c>
      <c r="U133" s="98">
        <v>4.3649255274011596E-2</v>
      </c>
      <c r="V133" s="98">
        <v>3.5664498277242607E-2</v>
      </c>
      <c r="W133" s="98">
        <v>2.9109217928693077E-2</v>
      </c>
      <c r="DA133" s="63" t="s">
        <v>1775</v>
      </c>
    </row>
    <row r="134" spans="1:105" ht="12" customHeight="1" x14ac:dyDescent="0.25">
      <c r="A134" s="109" t="s">
        <v>120</v>
      </c>
      <c r="B134" s="33">
        <v>1.4120984459012907E-2</v>
      </c>
      <c r="C134" s="33">
        <v>1.6510125884541944E-2</v>
      </c>
      <c r="D134" s="33">
        <v>1.0178637106093428E-2</v>
      </c>
      <c r="E134" s="33">
        <v>1.9942303941653531E-2</v>
      </c>
      <c r="F134" s="33">
        <v>3.8258382676625909E-2</v>
      </c>
      <c r="G134" s="33">
        <v>3.7316248755538434E-2</v>
      </c>
      <c r="H134" s="33">
        <v>6.4048008808030507E-2</v>
      </c>
      <c r="I134" s="33">
        <v>7.5095644561475286E-2</v>
      </c>
      <c r="J134" s="33">
        <v>9.202586012621318E-2</v>
      </c>
      <c r="K134" s="33">
        <v>8.4301487728655686E-2</v>
      </c>
      <c r="L134" s="33">
        <v>5.6916611546072644E-2</v>
      </c>
      <c r="M134" s="33">
        <v>5.9864975429622429E-2</v>
      </c>
      <c r="N134" s="33">
        <v>6.1196000629212141E-2</v>
      </c>
      <c r="O134" s="33">
        <v>5.1188840874949106E-2</v>
      </c>
      <c r="P134" s="33">
        <v>4.6371645024870303E-2</v>
      </c>
      <c r="Q134" s="33">
        <v>3.0399591933278826E-2</v>
      </c>
      <c r="R134" s="33">
        <v>2.6133185677746949E-2</v>
      </c>
      <c r="S134" s="33">
        <v>1.6555334084156586E-2</v>
      </c>
      <c r="T134" s="33">
        <v>3.1254395477396446E-2</v>
      </c>
      <c r="U134" s="33">
        <v>2.8775146406038812E-2</v>
      </c>
      <c r="V134" s="33">
        <v>2.7651415414637871E-2</v>
      </c>
      <c r="W134" s="33">
        <v>3.2469721453115011E-2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0.4993561581527281</v>
      </c>
      <c r="C136" s="119">
        <f t="shared" si="26"/>
        <v>0.50290739207960045</v>
      </c>
      <c r="D136" s="119">
        <f t="shared" si="26"/>
        <v>0.50359544078535912</v>
      </c>
      <c r="E136" s="119">
        <f t="shared" si="26"/>
        <v>0.50643463066014471</v>
      </c>
      <c r="F136" s="119">
        <f t="shared" si="26"/>
        <v>0.50986447846301464</v>
      </c>
      <c r="G136" s="119">
        <f t="shared" si="26"/>
        <v>0.51012217801924298</v>
      </c>
      <c r="H136" s="119">
        <f t="shared" si="26"/>
        <v>0.51372842830796395</v>
      </c>
      <c r="I136" s="119">
        <f t="shared" si="26"/>
        <v>0.51729450886039785</v>
      </c>
      <c r="J136" s="119">
        <f t="shared" si="26"/>
        <v>0.52899517432211685</v>
      </c>
      <c r="K136" s="119">
        <f t="shared" si="26"/>
        <v>0.54133976698354491</v>
      </c>
      <c r="L136" s="119">
        <f t="shared" si="26"/>
        <v>0.55241513319142599</v>
      </c>
      <c r="M136" s="119">
        <f t="shared" si="26"/>
        <v>0.57190814034001214</v>
      </c>
      <c r="N136" s="119">
        <f t="shared" si="26"/>
        <v>0.5983480329943156</v>
      </c>
      <c r="O136" s="119">
        <f t="shared" si="26"/>
        <v>0.62174249155391204</v>
      </c>
      <c r="P136" s="119">
        <f t="shared" si="26"/>
        <v>0.62389622715098314</v>
      </c>
      <c r="Q136" s="119">
        <f t="shared" si="26"/>
        <v>0.62524746255655417</v>
      </c>
      <c r="R136" s="119">
        <f t="shared" ref="R136:V136" si="27">IF(R117=0,"",R117/R98)</f>
        <v>0.62761238723898605</v>
      </c>
      <c r="S136" s="119">
        <f t="shared" si="27"/>
        <v>0.63103084094054274</v>
      </c>
      <c r="T136" s="119">
        <f t="shared" si="27"/>
        <v>0.63651979609817022</v>
      </c>
      <c r="U136" s="119">
        <f t="shared" si="27"/>
        <v>0.63779838947293199</v>
      </c>
      <c r="V136" s="119">
        <f t="shared" si="27"/>
        <v>0.63995012349502245</v>
      </c>
      <c r="W136" s="119">
        <f t="shared" ref="W136" si="28">IF(W117=0,"",W117/W98)</f>
        <v>0.6449021951118542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0.48969710959554641</v>
      </c>
      <c r="C137" s="124">
        <f t="shared" si="29"/>
        <v>0.49317905074555363</v>
      </c>
      <c r="D137" s="124">
        <f t="shared" si="29"/>
        <v>0.49564858615953911</v>
      </c>
      <c r="E137" s="124">
        <f t="shared" si="29"/>
        <v>0.49795010725347028</v>
      </c>
      <c r="F137" s="124">
        <f t="shared" si="29"/>
        <v>0.49892354281242179</v>
      </c>
      <c r="G137" s="124">
        <f t="shared" si="29"/>
        <v>0.49985578050976792</v>
      </c>
      <c r="H137" s="124">
        <f t="shared" si="29"/>
        <v>0.50100142124656244</v>
      </c>
      <c r="I137" s="124">
        <f t="shared" si="29"/>
        <v>0.50236432676635512</v>
      </c>
      <c r="J137" s="124">
        <f t="shared" si="29"/>
        <v>0.51148236491450916</v>
      </c>
      <c r="K137" s="124">
        <f t="shared" si="29"/>
        <v>0.52614607387667944</v>
      </c>
      <c r="L137" s="124">
        <f t="shared" si="29"/>
        <v>0.54306486680113175</v>
      </c>
      <c r="M137" s="124">
        <f t="shared" si="29"/>
        <v>0.56428572475567274</v>
      </c>
      <c r="N137" s="124">
        <f t="shared" si="29"/>
        <v>0.5932506490936621</v>
      </c>
      <c r="O137" s="124">
        <f t="shared" si="29"/>
        <v>0.61920468467751422</v>
      </c>
      <c r="P137" s="124">
        <f t="shared" si="29"/>
        <v>0.62092432920144214</v>
      </c>
      <c r="Q137" s="124">
        <f t="shared" si="29"/>
        <v>0.62252986601292903</v>
      </c>
      <c r="R137" s="124">
        <f t="shared" ref="R137:V137" si="30">IF(R118=0,"",R118/R99)</f>
        <v>0.62485884474521847</v>
      </c>
      <c r="S137" s="124">
        <f t="shared" si="30"/>
        <v>0.62841084155480409</v>
      </c>
      <c r="T137" s="124">
        <f t="shared" si="30"/>
        <v>0.63075235426557785</v>
      </c>
      <c r="U137" s="124">
        <f t="shared" si="30"/>
        <v>0.63180091868575172</v>
      </c>
      <c r="V137" s="124">
        <f t="shared" si="30"/>
        <v>0.63247812878067389</v>
      </c>
      <c r="W137" s="124">
        <f t="shared" ref="W137" si="31">IF(W118=0,"",W118/W99)</f>
        <v>0.63359506817038225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0.48758516764023291</v>
      </c>
      <c r="D138" s="111">
        <f t="shared" si="32"/>
        <v>0.49016894165662944</v>
      </c>
      <c r="E138" s="111">
        <f t="shared" si="32"/>
        <v>0.4925787366466618</v>
      </c>
      <c r="F138" s="111">
        <f t="shared" si="32"/>
        <v>0.49363641474179026</v>
      </c>
      <c r="G138" s="111">
        <f t="shared" si="32"/>
        <v>0.49465145618338913</v>
      </c>
      <c r="H138" s="111">
        <f t="shared" si="32"/>
        <v>0.49585096166058262</v>
      </c>
      <c r="I138" s="111">
        <f t="shared" si="32"/>
        <v>0.49731419974249569</v>
      </c>
      <c r="J138" s="111">
        <f t="shared" si="32"/>
        <v>0.50648675513521713</v>
      </c>
      <c r="K138" s="111">
        <f t="shared" si="32"/>
        <v>0.52122776072048826</v>
      </c>
      <c r="L138" s="111">
        <f t="shared" si="32"/>
        <v>0.53826368717513728</v>
      </c>
      <c r="M138" s="111">
        <f t="shared" si="32"/>
        <v>0.55957165804938069</v>
      </c>
      <c r="N138" s="111">
        <f t="shared" si="32"/>
        <v>0.58866401311980854</v>
      </c>
      <c r="O138" s="111">
        <f t="shared" si="32"/>
        <v>0.61475801839795741</v>
      </c>
      <c r="P138" s="111">
        <f t="shared" si="32"/>
        <v>0.61655570780620783</v>
      </c>
      <c r="Q138" s="111">
        <f t="shared" si="32"/>
        <v>0.61824239891968669</v>
      </c>
      <c r="R138" s="111">
        <f t="shared" ref="R138:V138" si="33">IF(R119=0,"",R119/R100)</f>
        <v>0.62065398583348008</v>
      </c>
      <c r="S138" s="111">
        <f t="shared" si="33"/>
        <v>0.6242768126829038</v>
      </c>
      <c r="T138" s="111">
        <f t="shared" si="33"/>
        <v>0.62663653018370657</v>
      </c>
      <c r="U138" s="111">
        <f t="shared" si="33"/>
        <v>0.62769949651871271</v>
      </c>
      <c r="V138" s="111">
        <f t="shared" si="33"/>
        <v>0.62843630311450871</v>
      </c>
      <c r="W138" s="111">
        <f t="shared" ref="W138" si="34">IF(W119=0,"",W119/W100)</f>
        <v>0.62960610417683094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1.9787424596204706</v>
      </c>
      <c r="C140" s="124">
        <f t="shared" si="38"/>
        <v>1.9787424596204704</v>
      </c>
      <c r="D140" s="124">
        <f t="shared" si="38"/>
        <v>1.9787424596204704</v>
      </c>
      <c r="E140" s="124">
        <f t="shared" si="38"/>
        <v>2.3329377753039688</v>
      </c>
      <c r="F140" s="124">
        <f t="shared" si="38"/>
        <v>2.8896121928255138</v>
      </c>
      <c r="G140" s="124">
        <f t="shared" si="38"/>
        <v>2.9374176202175213</v>
      </c>
      <c r="H140" s="124">
        <f t="shared" si="38"/>
        <v>2.9374176202175204</v>
      </c>
      <c r="I140" s="124">
        <f t="shared" si="38"/>
        <v>2.9374176202175208</v>
      </c>
      <c r="J140" s="124">
        <f t="shared" si="38"/>
        <v>3.1319420476162443</v>
      </c>
      <c r="K140" s="124">
        <f t="shared" si="38"/>
        <v>3.2932228659682448</v>
      </c>
      <c r="L140" s="124">
        <f t="shared" si="38"/>
        <v>3.4222521526854668</v>
      </c>
      <c r="M140" s="124">
        <f t="shared" si="38"/>
        <v>3.5045951458393518</v>
      </c>
      <c r="N140" s="124">
        <f t="shared" si="38"/>
        <v>3.6126051534012253</v>
      </c>
      <c r="O140" s="124">
        <f t="shared" si="38"/>
        <v>3.7102985311136893</v>
      </c>
      <c r="P140" s="124">
        <f t="shared" si="38"/>
        <v>3.7836705901541294</v>
      </c>
      <c r="Q140" s="124">
        <f t="shared" si="38"/>
        <v>3.8347715983304842</v>
      </c>
      <c r="R140" s="124">
        <f t="shared" ref="R140:V140" si="39">IF(R121=0,"",R121/R102)</f>
        <v>3.8830802540539113</v>
      </c>
      <c r="S140" s="124">
        <f t="shared" si="39"/>
        <v>3.9470787123844109</v>
      </c>
      <c r="T140" s="124">
        <f t="shared" si="39"/>
        <v>4.0199980279221439</v>
      </c>
      <c r="U140" s="124">
        <f t="shared" si="39"/>
        <v>4.084682565575271</v>
      </c>
      <c r="V140" s="124">
        <f t="shared" si="39"/>
        <v>4.1984857220185043</v>
      </c>
      <c r="W140" s="124">
        <f t="shared" ref="W140" si="40">IF(W121=0,"",W121/W102)</f>
        <v>4.2811997973290161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1.9787424596204706</v>
      </c>
      <c r="C141" s="111">
        <f t="shared" si="41"/>
        <v>1.9787424596204704</v>
      </c>
      <c r="D141" s="111">
        <f t="shared" si="41"/>
        <v>1.9787424596204704</v>
      </c>
      <c r="E141" s="111">
        <f t="shared" si="41"/>
        <v>2.3329377753039688</v>
      </c>
      <c r="F141" s="111">
        <f t="shared" si="41"/>
        <v>2.8896121928255138</v>
      </c>
      <c r="G141" s="111">
        <f t="shared" si="41"/>
        <v>2.9374176202175213</v>
      </c>
      <c r="H141" s="111">
        <f t="shared" si="41"/>
        <v>2.9374176202175204</v>
      </c>
      <c r="I141" s="111">
        <f t="shared" si="41"/>
        <v>2.9374176202175208</v>
      </c>
      <c r="J141" s="111">
        <f t="shared" si="41"/>
        <v>3.1319420476162443</v>
      </c>
      <c r="K141" s="111">
        <f t="shared" si="41"/>
        <v>3.2932228659682448</v>
      </c>
      <c r="L141" s="111">
        <f t="shared" si="41"/>
        <v>3.4222521526854668</v>
      </c>
      <c r="M141" s="111">
        <f t="shared" si="41"/>
        <v>3.5045951458393518</v>
      </c>
      <c r="N141" s="111">
        <f t="shared" si="41"/>
        <v>3.6126051534012253</v>
      </c>
      <c r="O141" s="111">
        <f t="shared" si="41"/>
        <v>3.7102985311136893</v>
      </c>
      <c r="P141" s="111">
        <f t="shared" si="41"/>
        <v>3.7836705901541294</v>
      </c>
      <c r="Q141" s="111">
        <f t="shared" si="41"/>
        <v>3.8347715983304842</v>
      </c>
      <c r="R141" s="111">
        <f t="shared" ref="R141:V141" si="42">IF(R122=0,"",R122/R103)</f>
        <v>3.8830802540539113</v>
      </c>
      <c r="S141" s="111">
        <f t="shared" si="42"/>
        <v>3.9470787123844109</v>
      </c>
      <c r="T141" s="111">
        <f t="shared" si="42"/>
        <v>4.0199980279221439</v>
      </c>
      <c r="U141" s="111">
        <f t="shared" si="42"/>
        <v>4.084682565575271</v>
      </c>
      <c r="V141" s="111">
        <f t="shared" si="42"/>
        <v>4.1984857220185043</v>
      </c>
      <c r="W141" s="111">
        <f t="shared" ref="W141" si="43">IF(W122=0,"",W122/W103)</f>
        <v>4.2811997973290161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0.58212344284120865</v>
      </c>
      <c r="C142" s="124">
        <f t="shared" si="44"/>
        <v>0.58532169813288715</v>
      </c>
      <c r="D142" s="124">
        <f t="shared" si="44"/>
        <v>0.58752636812824921</v>
      </c>
      <c r="E142" s="124">
        <f t="shared" si="44"/>
        <v>0.59109433811101009</v>
      </c>
      <c r="F142" s="124">
        <f t="shared" si="44"/>
        <v>0.59564391887198009</v>
      </c>
      <c r="G142" s="124">
        <f t="shared" si="44"/>
        <v>0.60039672370037078</v>
      </c>
      <c r="H142" s="124">
        <f t="shared" si="44"/>
        <v>0.60726991777785877</v>
      </c>
      <c r="I142" s="124">
        <f t="shared" si="44"/>
        <v>0.61075200269320695</v>
      </c>
      <c r="J142" s="124">
        <f t="shared" si="44"/>
        <v>0.61292658493317875</v>
      </c>
      <c r="K142" s="124">
        <f t="shared" si="44"/>
        <v>0.61617190078721706</v>
      </c>
      <c r="L142" s="124">
        <f t="shared" si="44"/>
        <v>0.61928536740890761</v>
      </c>
      <c r="M142" s="124">
        <f t="shared" si="44"/>
        <v>0.62315549841540907</v>
      </c>
      <c r="N142" s="124">
        <f t="shared" si="44"/>
        <v>0.62893377553935881</v>
      </c>
      <c r="O142" s="124">
        <f t="shared" si="44"/>
        <v>0.63482078341879744</v>
      </c>
      <c r="P142" s="124">
        <f t="shared" si="44"/>
        <v>0.63665599183183985</v>
      </c>
      <c r="Q142" s="124">
        <f t="shared" si="44"/>
        <v>0.64169306465736087</v>
      </c>
      <c r="R142" s="124">
        <f t="shared" ref="R142:V142" si="45">IF(R123=0,"",R123/R104)</f>
        <v>0.65482050459435415</v>
      </c>
      <c r="S142" s="124">
        <f t="shared" si="45"/>
        <v>0.67274128526751442</v>
      </c>
      <c r="T142" s="124">
        <f t="shared" si="45"/>
        <v>0.69086963958063474</v>
      </c>
      <c r="U142" s="124">
        <f t="shared" si="45"/>
        <v>0.71231983438742508</v>
      </c>
      <c r="V142" s="124">
        <f t="shared" si="45"/>
        <v>0.73236239982173634</v>
      </c>
      <c r="W142" s="124">
        <f t="shared" ref="W142" si="46">IF(W123=0,"",W123/W104)</f>
        <v>0.74302154651016283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0.52177786197639409</v>
      </c>
      <c r="C143" s="111">
        <f t="shared" si="47"/>
        <v>0.52473971437070033</v>
      </c>
      <c r="D143" s="111">
        <f t="shared" si="47"/>
        <v>0.52711599484776095</v>
      </c>
      <c r="E143" s="111">
        <f t="shared" si="47"/>
        <v>0.52893357036132116</v>
      </c>
      <c r="F143" s="111">
        <f t="shared" si="47"/>
        <v>0.53075747674879581</v>
      </c>
      <c r="G143" s="111">
        <f t="shared" si="47"/>
        <v>0.53416668104936693</v>
      </c>
      <c r="H143" s="111">
        <f t="shared" si="47"/>
        <v>0.54061787411004336</v>
      </c>
      <c r="I143" s="111">
        <f t="shared" si="47"/>
        <v>0.5454475508197616</v>
      </c>
      <c r="J143" s="111">
        <f t="shared" si="47"/>
        <v>0.54658509987710424</v>
      </c>
      <c r="K143" s="111">
        <f t="shared" si="47"/>
        <v>0.56296756811137427</v>
      </c>
      <c r="L143" s="111">
        <f t="shared" si="47"/>
        <v>0.57249737485698327</v>
      </c>
      <c r="M143" s="111">
        <f t="shared" si="47"/>
        <v>0.57897748514385705</v>
      </c>
      <c r="N143" s="111">
        <f t="shared" si="47"/>
        <v>0.58542830464797935</v>
      </c>
      <c r="O143" s="111">
        <f t="shared" si="47"/>
        <v>0.58917994591714318</v>
      </c>
      <c r="P143" s="111">
        <f t="shared" si="47"/>
        <v>0.59027143852028952</v>
      </c>
      <c r="Q143" s="111">
        <f t="shared" si="47"/>
        <v>0.59178954269826067</v>
      </c>
      <c r="R143" s="111">
        <f t="shared" ref="R143:V143" si="48">IF(R124=0,"",R124/R105)</f>
        <v>0.62902209156829636</v>
      </c>
      <c r="S143" s="111">
        <f t="shared" si="48"/>
        <v>0.71065212859946403</v>
      </c>
      <c r="T143" s="111">
        <f t="shared" si="48"/>
        <v>0.76930492816344509</v>
      </c>
      <c r="U143" s="111">
        <f t="shared" si="48"/>
        <v>0.81929086181273159</v>
      </c>
      <c r="V143" s="111">
        <f t="shared" si="48"/>
        <v>0.85578065006478687</v>
      </c>
      <c r="W143" s="111">
        <f t="shared" ref="W143" si="49">IF(W124=0,"",W124/W105)</f>
        <v>0.85826742130191236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0.58456302397247817</v>
      </c>
      <c r="C147" s="112">
        <f t="shared" si="59"/>
        <v>0.58748111490402943</v>
      </c>
      <c r="D147" s="112">
        <f t="shared" si="59"/>
        <v>0.59040253921666608</v>
      </c>
      <c r="E147" s="112">
        <f t="shared" si="59"/>
        <v>0.59375101525651219</v>
      </c>
      <c r="F147" s="112">
        <f t="shared" si="59"/>
        <v>0.59743961901570952</v>
      </c>
      <c r="G147" s="112">
        <f t="shared" si="59"/>
        <v>0.60220898349874319</v>
      </c>
      <c r="H147" s="112">
        <f t="shared" si="59"/>
        <v>0.6085419954200435</v>
      </c>
      <c r="I147" s="112">
        <f t="shared" si="59"/>
        <v>0.61183977652697352</v>
      </c>
      <c r="J147" s="112">
        <f t="shared" si="59"/>
        <v>0.61365686139230546</v>
      </c>
      <c r="K147" s="112">
        <f t="shared" si="59"/>
        <v>0.61680183591596038</v>
      </c>
      <c r="L147" s="112">
        <f t="shared" si="59"/>
        <v>0.61994739346956806</v>
      </c>
      <c r="M147" s="112">
        <f t="shared" si="59"/>
        <v>0.62378350207006428</v>
      </c>
      <c r="N147" s="112">
        <f t="shared" si="59"/>
        <v>0.62949080748587893</v>
      </c>
      <c r="O147" s="112">
        <f t="shared" si="59"/>
        <v>0.63545301450901259</v>
      </c>
      <c r="P147" s="112">
        <f t="shared" si="59"/>
        <v>0.63722773524021969</v>
      </c>
      <c r="Q147" s="112">
        <f t="shared" si="59"/>
        <v>0.6422693328647946</v>
      </c>
      <c r="R147" s="112">
        <f t="shared" ref="R147:V147" si="60">IF(R128=0,"",R128/R109)</f>
        <v>0.65505132264613675</v>
      </c>
      <c r="S147" s="112">
        <f t="shared" si="60"/>
        <v>0.67244627920590361</v>
      </c>
      <c r="T147" s="112">
        <f t="shared" si="60"/>
        <v>0.69023235190670629</v>
      </c>
      <c r="U147" s="112">
        <f t="shared" si="60"/>
        <v>0.711409347414101</v>
      </c>
      <c r="V147" s="112">
        <f t="shared" si="60"/>
        <v>0.73124135507454213</v>
      </c>
      <c r="W147" s="112">
        <f t="shared" ref="W147" si="61">IF(W128=0,"",W128/W109)</f>
        <v>0.74163511460234399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0.57740608922798176</v>
      </c>
      <c r="C151" s="124">
        <f t="shared" si="71"/>
        <v>0.57970836092217848</v>
      </c>
      <c r="D151" s="124">
        <f t="shared" si="71"/>
        <v>0.57790264884833131</v>
      </c>
      <c r="E151" s="124">
        <f t="shared" si="71"/>
        <v>0.58476238978106054</v>
      </c>
      <c r="F151" s="124">
        <f t="shared" si="71"/>
        <v>0.59893791033876331</v>
      </c>
      <c r="G151" s="124">
        <f t="shared" si="71"/>
        <v>0.60188398268182131</v>
      </c>
      <c r="H151" s="124">
        <f t="shared" si="71"/>
        <v>0.62559619502514097</v>
      </c>
      <c r="I151" s="124">
        <f t="shared" si="71"/>
        <v>0.64950245655463523</v>
      </c>
      <c r="J151" s="124">
        <f t="shared" si="71"/>
        <v>0.66302678195417153</v>
      </c>
      <c r="K151" s="124">
        <f t="shared" si="71"/>
        <v>0.66128154809745621</v>
      </c>
      <c r="L151" s="124">
        <f t="shared" si="71"/>
        <v>0.64510479438667734</v>
      </c>
      <c r="M151" s="124">
        <f t="shared" si="71"/>
        <v>0.64320489259142455</v>
      </c>
      <c r="N151" s="124">
        <f t="shared" si="71"/>
        <v>0.64414057695290594</v>
      </c>
      <c r="O151" s="124">
        <f t="shared" si="71"/>
        <v>0.64623877310267042</v>
      </c>
      <c r="P151" s="124">
        <f t="shared" si="71"/>
        <v>0.64881697473463407</v>
      </c>
      <c r="Q151" s="124">
        <f t="shared" si="71"/>
        <v>0.64267101707957808</v>
      </c>
      <c r="R151" s="124">
        <f t="shared" ref="R151:V151" si="72">IF(R132=0,"",R132/R113)</f>
        <v>0.63737748924386084</v>
      </c>
      <c r="S151" s="124">
        <f t="shared" si="72"/>
        <v>0.62415202624581412</v>
      </c>
      <c r="T151" s="124">
        <f t="shared" si="72"/>
        <v>0.65780434803506382</v>
      </c>
      <c r="U151" s="124">
        <f t="shared" si="72"/>
        <v>0.6595366068768066</v>
      </c>
      <c r="V151" s="124">
        <f t="shared" si="72"/>
        <v>0.67496956087095328</v>
      </c>
      <c r="W151" s="124">
        <f t="shared" ref="W151" si="73">IF(W132=0,"",W132/W113)</f>
        <v>0.70076219611945223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0.57053142652158806</v>
      </c>
      <c r="C152" s="111">
        <f t="shared" si="74"/>
        <v>0.57143993214514333</v>
      </c>
      <c r="D152" s="111">
        <f t="shared" si="74"/>
        <v>0.57226794286366667</v>
      </c>
      <c r="E152" s="111">
        <f t="shared" si="74"/>
        <v>0.57314940542342618</v>
      </c>
      <c r="F152" s="111">
        <f t="shared" si="74"/>
        <v>0.57407816224133579</v>
      </c>
      <c r="G152" s="111">
        <f t="shared" si="74"/>
        <v>0.57542424379319157</v>
      </c>
      <c r="H152" s="111">
        <f t="shared" si="74"/>
        <v>0.5773850867255802</v>
      </c>
      <c r="I152" s="111">
        <f t="shared" si="74"/>
        <v>0.57867358949882119</v>
      </c>
      <c r="J152" s="111">
        <f t="shared" si="74"/>
        <v>0.57910579517138439</v>
      </c>
      <c r="K152" s="111">
        <f t="shared" si="74"/>
        <v>0.58082335364854776</v>
      </c>
      <c r="L152" s="111">
        <f t="shared" si="74"/>
        <v>0.5821677379990875</v>
      </c>
      <c r="M152" s="111">
        <f t="shared" si="74"/>
        <v>0.58307688307316774</v>
      </c>
      <c r="N152" s="111">
        <f t="shared" si="74"/>
        <v>0.58360289389084796</v>
      </c>
      <c r="O152" s="111">
        <f t="shared" si="74"/>
        <v>0.58388640551209525</v>
      </c>
      <c r="P152" s="111">
        <f t="shared" si="74"/>
        <v>0.58392699246759738</v>
      </c>
      <c r="Q152" s="111">
        <f t="shared" si="74"/>
        <v>0.58400595158756763</v>
      </c>
      <c r="R152" s="111">
        <f t="shared" ref="R152:V152" si="75">IF(R133=0,"",R133/R114)</f>
        <v>0.58449304398418211</v>
      </c>
      <c r="S152" s="111">
        <f t="shared" si="75"/>
        <v>0.58587733431329714</v>
      </c>
      <c r="T152" s="111">
        <f t="shared" si="75"/>
        <v>0.58787173161925954</v>
      </c>
      <c r="U152" s="111">
        <f t="shared" si="75"/>
        <v>0.58989642202429582</v>
      </c>
      <c r="V152" s="111">
        <f t="shared" si="75"/>
        <v>0.59133910749777774</v>
      </c>
      <c r="W152" s="111">
        <f t="shared" ref="W152" si="76">IF(W133=0,"",W133/W114)</f>
        <v>0.59249508125334427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0.72912771883765737</v>
      </c>
      <c r="C153" s="45">
        <f t="shared" si="77"/>
        <v>0.73098240886532118</v>
      </c>
      <c r="D153" s="45">
        <f t="shared" si="77"/>
        <v>0.73548015848963388</v>
      </c>
      <c r="E153" s="45">
        <f t="shared" si="77"/>
        <v>0.74004758606501586</v>
      </c>
      <c r="F153" s="45">
        <f t="shared" si="77"/>
        <v>0.7435108479479321</v>
      </c>
      <c r="G153" s="45">
        <f t="shared" si="77"/>
        <v>0.74601572267653593</v>
      </c>
      <c r="H153" s="45">
        <f t="shared" si="77"/>
        <v>0.74834909462202193</v>
      </c>
      <c r="I153" s="45">
        <f t="shared" si="77"/>
        <v>0.74913814168165993</v>
      </c>
      <c r="J153" s="45">
        <f t="shared" si="77"/>
        <v>0.75044973155802064</v>
      </c>
      <c r="K153" s="45">
        <f t="shared" si="77"/>
        <v>0.75120841454374732</v>
      </c>
      <c r="L153" s="45">
        <f t="shared" si="77"/>
        <v>0.75220034138334657</v>
      </c>
      <c r="M153" s="45">
        <f t="shared" si="77"/>
        <v>0.7539436663282465</v>
      </c>
      <c r="N153" s="45">
        <f t="shared" si="77"/>
        <v>0.75771792916771963</v>
      </c>
      <c r="O153" s="45">
        <f t="shared" si="77"/>
        <v>0.76182949684643309</v>
      </c>
      <c r="P153" s="45">
        <f t="shared" si="77"/>
        <v>0.76294114926776246</v>
      </c>
      <c r="Q153" s="45">
        <f t="shared" si="77"/>
        <v>0.76478109096825786</v>
      </c>
      <c r="R153" s="45">
        <f t="shared" ref="R153:V153" si="78">IF(R134=0,"",R134/R115)</f>
        <v>0.77040145120431303</v>
      </c>
      <c r="S153" s="45">
        <f t="shared" si="78"/>
        <v>0.77697644849527814</v>
      </c>
      <c r="T153" s="45">
        <f t="shared" si="78"/>
        <v>0.78458891522628027</v>
      </c>
      <c r="U153" s="45">
        <f t="shared" si="78"/>
        <v>0.80341007930622987</v>
      </c>
      <c r="V153" s="45">
        <f t="shared" si="78"/>
        <v>0.82555908577774684</v>
      </c>
      <c r="W153" s="45">
        <f t="shared" ref="W153" si="79">IF(W134=0,"",W134/W115)</f>
        <v>0.83805066592159339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16.589948367634232</v>
      </c>
      <c r="C155" s="117">
        <f t="shared" si="80"/>
        <v>16.886774868201705</v>
      </c>
      <c r="D155" s="117">
        <f t="shared" si="80"/>
        <v>17.007186219416006</v>
      </c>
      <c r="E155" s="117">
        <f t="shared" si="80"/>
        <v>16.408213567220574</v>
      </c>
      <c r="F155" s="117">
        <f t="shared" si="80"/>
        <v>14.417255591741656</v>
      </c>
      <c r="G155" s="117">
        <f t="shared" si="80"/>
        <v>14.487023864063207</v>
      </c>
      <c r="H155" s="117">
        <f t="shared" si="80"/>
        <v>12.974286102918008</v>
      </c>
      <c r="I155" s="117">
        <f t="shared" si="80"/>
        <v>9.2479651658865123</v>
      </c>
      <c r="J155" s="117">
        <f t="shared" si="80"/>
        <v>8.3494120481261742</v>
      </c>
      <c r="K155" s="117">
        <f t="shared" si="80"/>
        <v>8.4454778397742221</v>
      </c>
      <c r="L155" s="117">
        <f t="shared" si="80"/>
        <v>9.4075968574126474</v>
      </c>
      <c r="M155" s="117">
        <f t="shared" si="80"/>
        <v>9.8133690810703484</v>
      </c>
      <c r="N155" s="117">
        <f t="shared" si="80"/>
        <v>9.8566704746214935</v>
      </c>
      <c r="O155" s="117">
        <f t="shared" si="80"/>
        <v>8.4239788492902807</v>
      </c>
      <c r="P155" s="117">
        <f t="shared" si="80"/>
        <v>7.1819156344039383</v>
      </c>
      <c r="Q155" s="117">
        <f t="shared" si="80"/>
        <v>5.9923596106955781</v>
      </c>
      <c r="R155" s="117">
        <f t="shared" ref="R155:V155" si="81">R156+R159+R161+R170</f>
        <v>6.5178534872366791</v>
      </c>
      <c r="S155" s="117">
        <f t="shared" si="81"/>
        <v>6.8736654769532199</v>
      </c>
      <c r="T155" s="117">
        <f t="shared" si="81"/>
        <v>5.1015857861158889</v>
      </c>
      <c r="U155" s="117">
        <f t="shared" si="81"/>
        <v>5.3945771184154818</v>
      </c>
      <c r="V155" s="117">
        <f t="shared" si="81"/>
        <v>5.0741008777015768</v>
      </c>
      <c r="W155" s="117">
        <f t="shared" ref="W155" si="82">W156+W159+W161+W170</f>
        <v>5.0468880446773809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15.433249289079036</v>
      </c>
      <c r="C156" s="122">
        <f t="shared" si="83"/>
        <v>15.767266758444146</v>
      </c>
      <c r="D156" s="122">
        <f t="shared" si="83"/>
        <v>15.957929309672407</v>
      </c>
      <c r="E156" s="122">
        <f t="shared" si="83"/>
        <v>15.431026372827041</v>
      </c>
      <c r="F156" s="122">
        <f t="shared" si="83"/>
        <v>13.605385827592519</v>
      </c>
      <c r="G156" s="122">
        <f t="shared" si="83"/>
        <v>13.748198706562134</v>
      </c>
      <c r="H156" s="122">
        <f t="shared" si="83"/>
        <v>12.384686069608197</v>
      </c>
      <c r="I156" s="122">
        <f t="shared" si="83"/>
        <v>8.8667729591740017</v>
      </c>
      <c r="J156" s="122">
        <f t="shared" si="83"/>
        <v>8.0050774918123668</v>
      </c>
      <c r="K156" s="122">
        <f t="shared" si="83"/>
        <v>8.1064890717846065</v>
      </c>
      <c r="L156" s="122">
        <f t="shared" si="83"/>
        <v>9.0603601487738121</v>
      </c>
      <c r="M156" s="122">
        <f t="shared" si="83"/>
        <v>9.4190357872848907</v>
      </c>
      <c r="N156" s="122">
        <f t="shared" si="83"/>
        <v>9.4485930726579532</v>
      </c>
      <c r="O156" s="122">
        <f t="shared" si="83"/>
        <v>8.0878181953601906</v>
      </c>
      <c r="P156" s="122">
        <f t="shared" si="83"/>
        <v>6.8929344386254883</v>
      </c>
      <c r="Q156" s="122">
        <f t="shared" si="83"/>
        <v>5.7682503634740936</v>
      </c>
      <c r="R156" s="122">
        <f t="shared" ref="R156:V156" si="84">SUM(R157:R158)</f>
        <v>6.2882550747687826</v>
      </c>
      <c r="S156" s="122">
        <f t="shared" si="84"/>
        <v>6.6455153200000057</v>
      </c>
      <c r="T156" s="122">
        <f t="shared" si="84"/>
        <v>4.9076782199999416</v>
      </c>
      <c r="U156" s="122">
        <f t="shared" si="84"/>
        <v>5.1963228600000004</v>
      </c>
      <c r="V156" s="122">
        <f t="shared" si="84"/>
        <v>4.9120321199999815</v>
      </c>
      <c r="W156" s="122">
        <f t="shared" ref="W156" si="85">SUM(W157:W158)</f>
        <v>4.9118932999999814</v>
      </c>
      <c r="DA156" s="130" t="s">
        <v>2096</v>
      </c>
    </row>
    <row r="157" spans="1:105" ht="12" customHeight="1" x14ac:dyDescent="0.25">
      <c r="A157" s="97" t="s">
        <v>74</v>
      </c>
      <c r="B157" s="98">
        <v>15.433249289079036</v>
      </c>
      <c r="C157" s="98">
        <v>15.767266758444146</v>
      </c>
      <c r="D157" s="98">
        <v>15.957929309672407</v>
      </c>
      <c r="E157" s="98">
        <v>15.431026372827041</v>
      </c>
      <c r="F157" s="98">
        <v>13.605385827592519</v>
      </c>
      <c r="G157" s="98">
        <v>13.748198706562134</v>
      </c>
      <c r="H157" s="98">
        <v>12.384686069608197</v>
      </c>
      <c r="I157" s="98">
        <v>8.8667729591740017</v>
      </c>
      <c r="J157" s="98">
        <v>8.0050774918123668</v>
      </c>
      <c r="K157" s="98">
        <v>8.1064890717846065</v>
      </c>
      <c r="L157" s="98">
        <v>9.0603601487738121</v>
      </c>
      <c r="M157" s="98">
        <v>9.4190357872848907</v>
      </c>
      <c r="N157" s="98">
        <v>9.4485930726579532</v>
      </c>
      <c r="O157" s="98">
        <v>8.0878181953601906</v>
      </c>
      <c r="P157" s="98">
        <v>6.8929344386254883</v>
      </c>
      <c r="Q157" s="98">
        <v>5.7682503634740936</v>
      </c>
      <c r="R157" s="98">
        <v>6.2882550747687826</v>
      </c>
      <c r="S157" s="98">
        <v>6.6455153200000057</v>
      </c>
      <c r="T157" s="98">
        <v>4.9076782199999416</v>
      </c>
      <c r="U157" s="98">
        <v>5.1963228600000004</v>
      </c>
      <c r="V157" s="98">
        <v>4.9120321199999815</v>
      </c>
      <c r="W157" s="98">
        <v>4.9118932999999814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2.7503823532697477E-2</v>
      </c>
      <c r="C161" s="122">
        <v>2.7825298920043658E-2</v>
      </c>
      <c r="D161" s="122">
        <v>2.6780686815446458E-2</v>
      </c>
      <c r="E161" s="122">
        <v>2.5238650823585076E-2</v>
      </c>
      <c r="F161" s="122">
        <v>2.1298263761142799E-2</v>
      </c>
      <c r="G161" s="122">
        <v>1.8985699040673907E-2</v>
      </c>
      <c r="H161" s="122">
        <v>1.3898198145709261E-2</v>
      </c>
      <c r="I161" s="122">
        <v>8.655534241886368E-3</v>
      </c>
      <c r="J161" s="122">
        <v>6.8493604085335209E-3</v>
      </c>
      <c r="K161" s="122">
        <v>7.6245972966768709E-3</v>
      </c>
      <c r="L161" s="122">
        <v>7.077625558886645E-3</v>
      </c>
      <c r="M161" s="122">
        <v>7.9944559619246312E-3</v>
      </c>
      <c r="N161" s="122">
        <v>7.770575635153717E-3</v>
      </c>
      <c r="O161" s="122">
        <v>7.0824483202745194E-3</v>
      </c>
      <c r="P161" s="122">
        <v>6.5757728890553941E-3</v>
      </c>
      <c r="Q161" s="122">
        <v>5.5273851779419E-3</v>
      </c>
      <c r="R161" s="122">
        <v>4.1803242307024546E-3</v>
      </c>
      <c r="S161" s="122">
        <v>3.3882397482474635E-3</v>
      </c>
      <c r="T161" s="122">
        <v>3.1125063799139993E-3</v>
      </c>
      <c r="U161" s="122">
        <v>2.7696129001917348E-3</v>
      </c>
      <c r="V161" s="122">
        <v>2.7337916886264651E-3</v>
      </c>
      <c r="W161" s="122">
        <v>5.1999239440815494E-3</v>
      </c>
      <c r="DA161" s="130" t="s">
        <v>2101</v>
      </c>
    </row>
    <row r="162" spans="1:105" ht="12" customHeight="1" x14ac:dyDescent="0.25">
      <c r="A162" s="97" t="s">
        <v>141</v>
      </c>
      <c r="B162" s="98">
        <v>2.7503823532697477E-2</v>
      </c>
      <c r="C162" s="98">
        <v>2.7825298920043658E-2</v>
      </c>
      <c r="D162" s="98">
        <v>2.6780686815446458E-2</v>
      </c>
      <c r="E162" s="98">
        <v>2.5238650823585076E-2</v>
      </c>
      <c r="F162" s="98">
        <v>2.1298263761142799E-2</v>
      </c>
      <c r="G162" s="98">
        <v>1.8985699040673907E-2</v>
      </c>
      <c r="H162" s="98">
        <v>1.3898198145709261E-2</v>
      </c>
      <c r="I162" s="98">
        <v>8.655534241886368E-3</v>
      </c>
      <c r="J162" s="98">
        <v>6.8493604085335209E-3</v>
      </c>
      <c r="K162" s="98">
        <v>7.6245972966768709E-3</v>
      </c>
      <c r="L162" s="98">
        <v>7.077625558886645E-3</v>
      </c>
      <c r="M162" s="98">
        <v>7.9944559619246312E-3</v>
      </c>
      <c r="N162" s="98">
        <v>7.770575635153717E-3</v>
      </c>
      <c r="O162" s="98">
        <v>7.0824483202745194E-3</v>
      </c>
      <c r="P162" s="98">
        <v>6.5757728890553941E-3</v>
      </c>
      <c r="Q162" s="98">
        <v>5.5273851779419E-3</v>
      </c>
      <c r="R162" s="98">
        <v>4.1803242307024546E-3</v>
      </c>
      <c r="S162" s="98">
        <v>3.3882397482474635E-3</v>
      </c>
      <c r="T162" s="98">
        <v>3.1125063799139993E-3</v>
      </c>
      <c r="U162" s="98">
        <v>2.7696129001917348E-3</v>
      </c>
      <c r="V162" s="98">
        <v>2.7337916886264651E-3</v>
      </c>
      <c r="W162" s="98">
        <v>5.1999239440815494E-3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1.1291952550225</v>
      </c>
      <c r="C170" s="122">
        <v>1.0916828108375165</v>
      </c>
      <c r="D170" s="122">
        <v>1.0224762229281523</v>
      </c>
      <c r="E170" s="122">
        <v>0.95194854356994807</v>
      </c>
      <c r="F170" s="122">
        <v>0.79057150038799395</v>
      </c>
      <c r="G170" s="122">
        <v>0.71983945846040098</v>
      </c>
      <c r="H170" s="122">
        <v>0.57570183516410245</v>
      </c>
      <c r="I170" s="122">
        <v>0.37253667247062427</v>
      </c>
      <c r="J170" s="122">
        <v>0.33748519590527309</v>
      </c>
      <c r="K170" s="122">
        <v>0.33136417069293772</v>
      </c>
      <c r="L170" s="122">
        <v>0.34015908307994802</v>
      </c>
      <c r="M170" s="122">
        <v>0.38633883782353312</v>
      </c>
      <c r="N170" s="122">
        <v>0.4003068263283861</v>
      </c>
      <c r="O170" s="122">
        <v>0.3290782056098171</v>
      </c>
      <c r="P170" s="122">
        <v>0.2824054228893948</v>
      </c>
      <c r="Q170" s="122">
        <v>0.21858186204354257</v>
      </c>
      <c r="R170" s="122">
        <v>0.22541808823719417</v>
      </c>
      <c r="S170" s="122">
        <v>0.22476191720496722</v>
      </c>
      <c r="T170" s="122">
        <v>0.19079505973603386</v>
      </c>
      <c r="U170" s="122">
        <v>0.19548464551528977</v>
      </c>
      <c r="V170" s="122">
        <v>0.15933496601296854</v>
      </c>
      <c r="W170" s="122">
        <v>0.12979482073331838</v>
      </c>
      <c r="DA170" s="130" t="s">
        <v>2110</v>
      </c>
    </row>
    <row r="171" spans="1:105" ht="12" customHeight="1" x14ac:dyDescent="0.25">
      <c r="A171" s="97" t="s">
        <v>50</v>
      </c>
      <c r="B171" s="98">
        <v>1.1291952550225</v>
      </c>
      <c r="C171" s="98">
        <v>1.0916828108375165</v>
      </c>
      <c r="D171" s="98">
        <v>1.0224762229281523</v>
      </c>
      <c r="E171" s="98">
        <v>0.95194854356994807</v>
      </c>
      <c r="F171" s="98">
        <v>0.79057150038799395</v>
      </c>
      <c r="G171" s="98">
        <v>0.71983945846040098</v>
      </c>
      <c r="H171" s="98">
        <v>0.57570183516410245</v>
      </c>
      <c r="I171" s="98">
        <v>0.37253667247062427</v>
      </c>
      <c r="J171" s="98">
        <v>0.33748519590527309</v>
      </c>
      <c r="K171" s="98">
        <v>0.33136417069293772</v>
      </c>
      <c r="L171" s="98">
        <v>0.34015908307994802</v>
      </c>
      <c r="M171" s="98">
        <v>0.38633883782353312</v>
      </c>
      <c r="N171" s="98">
        <v>0.4003068263283861</v>
      </c>
      <c r="O171" s="98">
        <v>0.3290782056098171</v>
      </c>
      <c r="P171" s="98">
        <v>0.2824054228893948</v>
      </c>
      <c r="Q171" s="98">
        <v>0.21858186204354257</v>
      </c>
      <c r="R171" s="98">
        <v>0.22541808823719417</v>
      </c>
      <c r="S171" s="98">
        <v>0.22476191720496722</v>
      </c>
      <c r="T171" s="98">
        <v>0.19079505973603386</v>
      </c>
      <c r="U171" s="98">
        <v>0.19548464551528977</v>
      </c>
      <c r="V171" s="98">
        <v>0.15933496601296854</v>
      </c>
      <c r="W171" s="98">
        <v>0.12979482073331838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11633.04466490549</v>
      </c>
      <c r="C174" s="117">
        <f t="shared" si="87"/>
        <v>12142.37761216258</v>
      </c>
      <c r="D174" s="117">
        <f t="shared" si="87"/>
        <v>12617.971638534245</v>
      </c>
      <c r="E174" s="117">
        <f t="shared" si="87"/>
        <v>12967.339643504425</v>
      </c>
      <c r="F174" s="117">
        <f t="shared" si="87"/>
        <v>12726.323026201313</v>
      </c>
      <c r="G174" s="117">
        <f t="shared" si="87"/>
        <v>14095.840924187865</v>
      </c>
      <c r="H174" s="117">
        <f t="shared" si="87"/>
        <v>14645.975517418545</v>
      </c>
      <c r="I174" s="117">
        <f t="shared" si="87"/>
        <v>12272.340480850282</v>
      </c>
      <c r="J174" s="117">
        <f t="shared" si="87"/>
        <v>11674.662648971398</v>
      </c>
      <c r="K174" s="117">
        <f t="shared" si="87"/>
        <v>12042.049944194992</v>
      </c>
      <c r="L174" s="117">
        <f t="shared" si="87"/>
        <v>13265.666385089184</v>
      </c>
      <c r="M174" s="117">
        <f t="shared" si="87"/>
        <v>14145.908559611576</v>
      </c>
      <c r="N174" s="117">
        <f t="shared" si="87"/>
        <v>14099.644709737537</v>
      </c>
      <c r="O174" s="117">
        <f t="shared" si="87"/>
        <v>12682.762900213418</v>
      </c>
      <c r="P174" s="117">
        <f t="shared" si="87"/>
        <v>11941.714579713283</v>
      </c>
      <c r="Q174" s="117">
        <f t="shared" si="87"/>
        <v>10890.283227406144</v>
      </c>
      <c r="R174" s="117">
        <f t="shared" ref="R174:V174" si="88">R175+R178+R180+R189</f>
        <v>12477.822797072431</v>
      </c>
      <c r="S174" s="117">
        <f t="shared" si="88"/>
        <v>13807.268087533368</v>
      </c>
      <c r="T174" s="117">
        <f t="shared" si="88"/>
        <v>11810.990099469383</v>
      </c>
      <c r="U174" s="117">
        <f t="shared" si="88"/>
        <v>13037.155757228384</v>
      </c>
      <c r="V174" s="117">
        <f t="shared" si="88"/>
        <v>12961.49169317351</v>
      </c>
      <c r="W174" s="117">
        <f t="shared" ref="W174" si="89">W175+W178+W180+W189</f>
        <v>14118.629676679871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10377.415248922049</v>
      </c>
      <c r="C175" s="122">
        <f t="shared" si="90"/>
        <v>10813.019665647354</v>
      </c>
      <c r="D175" s="122">
        <f t="shared" si="90"/>
        <v>11448.166623775875</v>
      </c>
      <c r="E175" s="122">
        <f t="shared" si="90"/>
        <v>11734.231149345291</v>
      </c>
      <c r="F175" s="122">
        <f t="shared" si="90"/>
        <v>11313.153719848184</v>
      </c>
      <c r="G175" s="122">
        <f t="shared" si="90"/>
        <v>12668.710342037699</v>
      </c>
      <c r="H175" s="122">
        <f t="shared" si="90"/>
        <v>13037.252102349501</v>
      </c>
      <c r="I175" s="122">
        <f t="shared" si="90"/>
        <v>10859.068967260395</v>
      </c>
      <c r="J175" s="122">
        <f t="shared" si="90"/>
        <v>10067.925442551872</v>
      </c>
      <c r="K175" s="122">
        <f t="shared" si="90"/>
        <v>10414.977963831483</v>
      </c>
      <c r="L175" s="122">
        <f t="shared" si="90"/>
        <v>11903.265656561996</v>
      </c>
      <c r="M175" s="122">
        <f t="shared" si="90"/>
        <v>12601.603525573533</v>
      </c>
      <c r="N175" s="122">
        <f t="shared" si="90"/>
        <v>12492.863853722625</v>
      </c>
      <c r="O175" s="122">
        <f t="shared" si="90"/>
        <v>11270.281426833182</v>
      </c>
      <c r="P175" s="122">
        <f t="shared" si="90"/>
        <v>10464.936321601901</v>
      </c>
      <c r="Q175" s="122">
        <f t="shared" si="90"/>
        <v>9564.7373727136583</v>
      </c>
      <c r="R175" s="122">
        <f t="shared" ref="R175:V175" si="91">SUM(R176:R177)</f>
        <v>11103.662634473574</v>
      </c>
      <c r="S175" s="122">
        <f t="shared" si="91"/>
        <v>12470.592332558823</v>
      </c>
      <c r="T175" s="122">
        <f t="shared" si="91"/>
        <v>10382.754212653381</v>
      </c>
      <c r="U175" s="122">
        <f t="shared" si="91"/>
        <v>11664.133341438799</v>
      </c>
      <c r="V175" s="122">
        <f t="shared" si="91"/>
        <v>11665.674049923004</v>
      </c>
      <c r="W175" s="122">
        <f t="shared" ref="W175" si="92">SUM(W176:W177)</f>
        <v>12440.785803478762</v>
      </c>
      <c r="DA175" s="130" t="s">
        <v>2264</v>
      </c>
    </row>
    <row r="176" spans="1:105" ht="12" customHeight="1" x14ac:dyDescent="0.25">
      <c r="A176" s="97" t="s">
        <v>74</v>
      </c>
      <c r="B176" s="98">
        <v>10262.83914041119</v>
      </c>
      <c r="C176" s="98">
        <v>10694.97708724147</v>
      </c>
      <c r="D176" s="98">
        <v>11325.122171536723</v>
      </c>
      <c r="E176" s="98">
        <v>11610.016992704399</v>
      </c>
      <c r="F176" s="98">
        <v>11195.028929004313</v>
      </c>
      <c r="G176" s="98">
        <v>12538.241820413068</v>
      </c>
      <c r="H176" s="98">
        <v>12904.061646831517</v>
      </c>
      <c r="I176" s="98">
        <v>10749.975617861182</v>
      </c>
      <c r="J176" s="98">
        <v>9966.0124193020583</v>
      </c>
      <c r="K176" s="98">
        <v>10307.987376369605</v>
      </c>
      <c r="L176" s="98">
        <v>11779.494328715917</v>
      </c>
      <c r="M176" s="98">
        <v>12466.723923223919</v>
      </c>
      <c r="N176" s="98">
        <v>12353.561141109178</v>
      </c>
      <c r="O176" s="98">
        <v>11140.193890232395</v>
      </c>
      <c r="P176" s="98">
        <v>10345.70819473958</v>
      </c>
      <c r="Q176" s="98">
        <v>9457.3171232544028</v>
      </c>
      <c r="R176" s="98">
        <v>10980.584144024464</v>
      </c>
      <c r="S176" s="98">
        <v>12333.380176128918</v>
      </c>
      <c r="T176" s="98">
        <v>10268.298479087331</v>
      </c>
      <c r="U176" s="98">
        <v>11535.636241385107</v>
      </c>
      <c r="V176" s="98">
        <v>11538.776236214828</v>
      </c>
      <c r="W176" s="98">
        <v>12306.804527920018</v>
      </c>
      <c r="DA176" s="63" t="s">
        <v>2265</v>
      </c>
    </row>
    <row r="177" spans="1:105" ht="12" customHeight="1" x14ac:dyDescent="0.25">
      <c r="A177" s="97" t="s">
        <v>53</v>
      </c>
      <c r="B177" s="98">
        <v>114.57610851085811</v>
      </c>
      <c r="C177" s="98">
        <v>118.04257840588404</v>
      </c>
      <c r="D177" s="98">
        <v>123.04445223915243</v>
      </c>
      <c r="E177" s="98">
        <v>124.21415664089098</v>
      </c>
      <c r="F177" s="98">
        <v>118.12479084387149</v>
      </c>
      <c r="G177" s="98">
        <v>130.46852162463082</v>
      </c>
      <c r="H177" s="98">
        <v>133.1904555179843</v>
      </c>
      <c r="I177" s="98">
        <v>109.09334939921288</v>
      </c>
      <c r="J177" s="98">
        <v>101.91302324981397</v>
      </c>
      <c r="K177" s="98">
        <v>106.99058746187842</v>
      </c>
      <c r="L177" s="98">
        <v>123.77132784607979</v>
      </c>
      <c r="M177" s="98">
        <v>134.879602349614</v>
      </c>
      <c r="N177" s="98">
        <v>139.30271261344754</v>
      </c>
      <c r="O177" s="98">
        <v>130.08753660078793</v>
      </c>
      <c r="P177" s="98">
        <v>119.22812686232118</v>
      </c>
      <c r="Q177" s="98">
        <v>107.420249459256</v>
      </c>
      <c r="R177" s="98">
        <v>123.0784904491108</v>
      </c>
      <c r="S177" s="98">
        <v>137.21215642990592</v>
      </c>
      <c r="T177" s="98">
        <v>114.4557335660501</v>
      </c>
      <c r="U177" s="98">
        <v>128.49710005369209</v>
      </c>
      <c r="V177" s="98">
        <v>126.8978137081762</v>
      </c>
      <c r="W177" s="98">
        <v>133.98127555874382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9.7807262155577279E-3</v>
      </c>
      <c r="C178" s="122">
        <f t="shared" si="93"/>
        <v>1.3245013954208511E-2</v>
      </c>
      <c r="D178" s="122">
        <f t="shared" si="93"/>
        <v>1.9506377260910125E-2</v>
      </c>
      <c r="E178" s="122">
        <f t="shared" si="93"/>
        <v>2.2409552969544798E-2</v>
      </c>
      <c r="F178" s="122">
        <f t="shared" si="93"/>
        <v>1.9344136558349274E-2</v>
      </c>
      <c r="G178" s="122">
        <f t="shared" si="93"/>
        <v>3.1169037850323114E-2</v>
      </c>
      <c r="H178" s="122">
        <f t="shared" si="93"/>
        <v>5.6831686947444011E-2</v>
      </c>
      <c r="I178" s="122">
        <f t="shared" si="93"/>
        <v>4.4383330713354187E-2</v>
      </c>
      <c r="J178" s="122">
        <f t="shared" si="93"/>
        <v>8.1519629817988368E-2</v>
      </c>
      <c r="K178" s="122">
        <f t="shared" si="93"/>
        <v>0.17624228630198885</v>
      </c>
      <c r="L178" s="122">
        <f t="shared" si="93"/>
        <v>0.7369985896764728</v>
      </c>
      <c r="M178" s="122">
        <f t="shared" si="93"/>
        <v>0.37977858837409439</v>
      </c>
      <c r="N178" s="122">
        <f t="shared" si="93"/>
        <v>0.78265889975375524</v>
      </c>
      <c r="O178" s="122">
        <f t="shared" si="93"/>
        <v>0.70288451555798315</v>
      </c>
      <c r="P178" s="122">
        <f t="shared" si="93"/>
        <v>1.3256589107743102</v>
      </c>
      <c r="Q178" s="122">
        <f t="shared" si="93"/>
        <v>1.1508787502934652</v>
      </c>
      <c r="R178" s="122">
        <f t="shared" si="93"/>
        <v>0.86168845464161437</v>
      </c>
      <c r="S178" s="122">
        <f t="shared" si="93"/>
        <v>0.69144535187890865</v>
      </c>
      <c r="T178" s="122">
        <f t="shared" si="93"/>
        <v>0.82240858485087531</v>
      </c>
      <c r="U178" s="122">
        <f t="shared" si="93"/>
        <v>0.48317015659235291</v>
      </c>
      <c r="V178" s="122">
        <f t="shared" si="93"/>
        <v>0.23886607042113508</v>
      </c>
      <c r="W178" s="122">
        <f t="shared" si="93"/>
        <v>0.17556552424906091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9.7807262155577279E-3</v>
      </c>
      <c r="C179" s="98">
        <f>RES_hhdet_fech!C29</f>
        <v>1.3245013954208511E-2</v>
      </c>
      <c r="D179" s="98">
        <f>RES_hhdet_fech!D29</f>
        <v>1.9506377260910125E-2</v>
      </c>
      <c r="E179" s="98">
        <f>RES_hhdet_fech!E29</f>
        <v>2.2409552969544798E-2</v>
      </c>
      <c r="F179" s="98">
        <f>RES_hhdet_fech!F29</f>
        <v>1.9344136558349274E-2</v>
      </c>
      <c r="G179" s="98">
        <f>RES_hhdet_fech!G29</f>
        <v>3.1169037850323114E-2</v>
      </c>
      <c r="H179" s="98">
        <f>RES_hhdet_fech!H29</f>
        <v>5.6831686947444011E-2</v>
      </c>
      <c r="I179" s="98">
        <f>RES_hhdet_fech!I29</f>
        <v>4.4383330713354187E-2</v>
      </c>
      <c r="J179" s="98">
        <f>RES_hhdet_fech!J29</f>
        <v>8.1519629817988368E-2</v>
      </c>
      <c r="K179" s="98">
        <f>RES_hhdet_fech!K29</f>
        <v>0.17624228630198885</v>
      </c>
      <c r="L179" s="98">
        <f>RES_hhdet_fech!L29</f>
        <v>0.7369985896764728</v>
      </c>
      <c r="M179" s="98">
        <f>RES_hhdet_fech!M29</f>
        <v>0.37977858837409439</v>
      </c>
      <c r="N179" s="98">
        <f>RES_hhdet_fech!N29</f>
        <v>0.78265889975375524</v>
      </c>
      <c r="O179" s="98">
        <f>RES_hhdet_fech!O29</f>
        <v>0.70288451555798315</v>
      </c>
      <c r="P179" s="98">
        <f>RES_hhdet_fech!P29</f>
        <v>1.3256589107743102</v>
      </c>
      <c r="Q179" s="98">
        <f>RES_hhdet_fech!Q29</f>
        <v>1.1508787502934652</v>
      </c>
      <c r="R179" s="98">
        <f>RES_hhdet_fech!R29</f>
        <v>0.86168845464161437</v>
      </c>
      <c r="S179" s="98">
        <f>RES_hhdet_fech!S29</f>
        <v>0.69144535187890865</v>
      </c>
      <c r="T179" s="98">
        <f>RES_hhdet_fech!T29</f>
        <v>0.82240858485087531</v>
      </c>
      <c r="U179" s="98">
        <f>RES_hhdet_fech!U29</f>
        <v>0.48317015659235291</v>
      </c>
      <c r="V179" s="98">
        <f>RES_hhdet_fech!V29</f>
        <v>0.23886607042113508</v>
      </c>
      <c r="W179" s="98">
        <f>RES_hhdet_fech!W29</f>
        <v>0.17556552424906091</v>
      </c>
      <c r="DA179" s="63" t="s">
        <v>2268</v>
      </c>
    </row>
    <row r="180" spans="1:105" ht="12" customHeight="1" x14ac:dyDescent="0.25">
      <c r="A180" s="121" t="s">
        <v>55</v>
      </c>
      <c r="B180" s="122">
        <v>470.70084383901622</v>
      </c>
      <c r="C180" s="122">
        <v>548.37925934627003</v>
      </c>
      <c r="D180" s="122">
        <v>418.20068101119347</v>
      </c>
      <c r="E180" s="122">
        <v>463.29467072846774</v>
      </c>
      <c r="F180" s="122">
        <v>650.78013163298101</v>
      </c>
      <c r="G180" s="122">
        <v>650.0937307543935</v>
      </c>
      <c r="H180" s="122">
        <v>773.23291914881338</v>
      </c>
      <c r="I180" s="122">
        <v>640.49300371008121</v>
      </c>
      <c r="J180" s="122">
        <v>783.17409520958927</v>
      </c>
      <c r="K180" s="122">
        <v>828.55428964762859</v>
      </c>
      <c r="L180" s="122">
        <v>659.52318915147646</v>
      </c>
      <c r="M180" s="122">
        <v>754.93398602005288</v>
      </c>
      <c r="N180" s="122">
        <v>803.6506025744003</v>
      </c>
      <c r="O180" s="122">
        <v>713.99839505347097</v>
      </c>
      <c r="P180" s="122">
        <v>810.57938484233148</v>
      </c>
      <c r="Q180" s="122">
        <v>793.84636446492823</v>
      </c>
      <c r="R180" s="122">
        <v>823.18382765325487</v>
      </c>
      <c r="S180" s="122">
        <v>814.37889075592921</v>
      </c>
      <c r="T180" s="122">
        <v>808.02170122766438</v>
      </c>
      <c r="U180" s="122">
        <v>728.51382347312801</v>
      </c>
      <c r="V180" s="122">
        <v>713.42352671444564</v>
      </c>
      <c r="W180" s="122">
        <v>1096.0079142549314</v>
      </c>
      <c r="DA180" s="130" t="s">
        <v>2269</v>
      </c>
    </row>
    <row r="181" spans="1:105" ht="12" customHeight="1" x14ac:dyDescent="0.25">
      <c r="A181" s="97" t="s">
        <v>141</v>
      </c>
      <c r="B181" s="98">
        <v>547.8591750008859</v>
      </c>
      <c r="C181" s="98">
        <v>554.26276613377649</v>
      </c>
      <c r="D181" s="98">
        <v>566.79565943537034</v>
      </c>
      <c r="E181" s="98">
        <v>617.25095438323149</v>
      </c>
      <c r="F181" s="98">
        <v>642.18400647973658</v>
      </c>
      <c r="G181" s="98">
        <v>746.23688151970862</v>
      </c>
      <c r="H181" s="98">
        <v>794.57686130659431</v>
      </c>
      <c r="I181" s="98">
        <v>718.92924294789862</v>
      </c>
      <c r="J181" s="98">
        <v>753.80353149030634</v>
      </c>
      <c r="K181" s="98">
        <v>780.57851823290935</v>
      </c>
      <c r="L181" s="98">
        <v>819.9212193221847</v>
      </c>
      <c r="M181" s="98">
        <v>879.82654978040023</v>
      </c>
      <c r="N181" s="98">
        <v>900.1973609088094</v>
      </c>
      <c r="O181" s="98">
        <v>842.65505445316774</v>
      </c>
      <c r="P181" s="98">
        <v>851.40467059437151</v>
      </c>
      <c r="Q181" s="98">
        <v>811.08545781855651</v>
      </c>
      <c r="R181" s="98">
        <v>836.47974009157599</v>
      </c>
      <c r="S181" s="98">
        <v>785.03437137919548</v>
      </c>
      <c r="T181" s="98">
        <v>721.14864086384716</v>
      </c>
      <c r="U181" s="98">
        <v>641.70232439730273</v>
      </c>
      <c r="V181" s="98">
        <v>573.07869607880002</v>
      </c>
      <c r="W181" s="98">
        <v>1040.5008772514266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468.03605384264597</v>
      </c>
      <c r="C185" s="101">
        <v>548.17184907349292</v>
      </c>
      <c r="D185" s="101">
        <v>413.04509210173075</v>
      </c>
      <c r="E185" s="101">
        <v>458.40803150119604</v>
      </c>
      <c r="F185" s="101">
        <v>651.02129886441321</v>
      </c>
      <c r="G185" s="101">
        <v>647.80994859411453</v>
      </c>
      <c r="H185" s="101">
        <v>772.83670807211411</v>
      </c>
      <c r="I185" s="101">
        <v>639.33114773478655</v>
      </c>
      <c r="J185" s="101">
        <v>783.51014284939811</v>
      </c>
      <c r="K185" s="101">
        <v>829.15767021821455</v>
      </c>
      <c r="L185" s="101">
        <v>657.70266192731674</v>
      </c>
      <c r="M185" s="101">
        <v>753.41368700897135</v>
      </c>
      <c r="N185" s="101">
        <v>802.54853684393856</v>
      </c>
      <c r="O185" s="101">
        <v>712.49149527576014</v>
      </c>
      <c r="P185" s="101">
        <v>810.10057845544975</v>
      </c>
      <c r="Q185" s="101">
        <v>793.65157244963302</v>
      </c>
      <c r="R185" s="101">
        <v>823.06677680345763</v>
      </c>
      <c r="S185" s="101">
        <v>814.61584182611966</v>
      </c>
      <c r="T185" s="101">
        <v>808.8133502189894</v>
      </c>
      <c r="U185" s="101">
        <v>729.35364958435036</v>
      </c>
      <c r="V185" s="101">
        <v>715.01405096881604</v>
      </c>
      <c r="W185" s="101">
        <v>1096.7117498826415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2277</v>
      </c>
    </row>
    <row r="189" spans="1:105" ht="12" customHeight="1" x14ac:dyDescent="0.25">
      <c r="A189" s="121" t="s">
        <v>54</v>
      </c>
      <c r="B189" s="122">
        <v>784.91879141820846</v>
      </c>
      <c r="C189" s="122">
        <v>780.96544215500228</v>
      </c>
      <c r="D189" s="122">
        <v>751.58482736991652</v>
      </c>
      <c r="E189" s="122">
        <v>769.79141387769528</v>
      </c>
      <c r="F189" s="122">
        <v>762.36983058359021</v>
      </c>
      <c r="G189" s="122">
        <v>777.00568235792207</v>
      </c>
      <c r="H189" s="122">
        <v>835.43366423328337</v>
      </c>
      <c r="I189" s="122">
        <v>772.73412654909475</v>
      </c>
      <c r="J189" s="122">
        <v>823.48159158011958</v>
      </c>
      <c r="K189" s="122">
        <v>798.3414484295796</v>
      </c>
      <c r="L189" s="122">
        <v>702.14054078603499</v>
      </c>
      <c r="M189" s="122">
        <v>788.99126942961539</v>
      </c>
      <c r="N189" s="122">
        <v>802.34759454075765</v>
      </c>
      <c r="O189" s="122">
        <v>697.78019381120691</v>
      </c>
      <c r="P189" s="122">
        <v>664.87321435827607</v>
      </c>
      <c r="Q189" s="122">
        <v>530.54861147726535</v>
      </c>
      <c r="R189" s="122">
        <v>550.11464649096183</v>
      </c>
      <c r="S189" s="122">
        <v>521.60541886673639</v>
      </c>
      <c r="T189" s="122">
        <v>619.39177700348807</v>
      </c>
      <c r="U189" s="122">
        <v>644.02542215986409</v>
      </c>
      <c r="V189" s="122">
        <v>582.15525046563903</v>
      </c>
      <c r="W189" s="122">
        <v>581.66039342192937</v>
      </c>
      <c r="DA189" s="130" t="s">
        <v>2278</v>
      </c>
    </row>
    <row r="190" spans="1:105" ht="12" customHeight="1" x14ac:dyDescent="0.25">
      <c r="A190" s="97" t="s">
        <v>50</v>
      </c>
      <c r="B190" s="98">
        <v>797.26137943072524</v>
      </c>
      <c r="C190" s="98">
        <v>785.90155986135619</v>
      </c>
      <c r="D190" s="98">
        <v>783.48615149560999</v>
      </c>
      <c r="E190" s="98">
        <v>802.4994552234275</v>
      </c>
      <c r="F190" s="98">
        <v>775.28197842382269</v>
      </c>
      <c r="G190" s="98">
        <v>851.38779539266307</v>
      </c>
      <c r="H190" s="98">
        <v>923.93186653173871</v>
      </c>
      <c r="I190" s="98">
        <v>782.43071868548816</v>
      </c>
      <c r="J190" s="98">
        <v>843.17352734039014</v>
      </c>
      <c r="K190" s="98">
        <v>839.3129338808701</v>
      </c>
      <c r="L190" s="98">
        <v>827.31640725389343</v>
      </c>
      <c r="M190" s="98">
        <v>895.12339511110417</v>
      </c>
      <c r="N190" s="98">
        <v>903.70466615282135</v>
      </c>
      <c r="O190" s="98">
        <v>761.25204485197389</v>
      </c>
      <c r="P190" s="98">
        <v>707.56999895017759</v>
      </c>
      <c r="Q190" s="98">
        <v>578.61543161342308</v>
      </c>
      <c r="R190" s="98">
        <v>622.54189762165583</v>
      </c>
      <c r="S190" s="98">
        <v>676.31114116802598</v>
      </c>
      <c r="T190" s="98">
        <v>649.58612576133896</v>
      </c>
      <c r="U190" s="98">
        <v>746.36537525498591</v>
      </c>
      <c r="V190" s="98">
        <v>697.23832569370063</v>
      </c>
      <c r="W190" s="98">
        <v>640.56122871316461</v>
      </c>
      <c r="DA190" s="63" t="s">
        <v>2279</v>
      </c>
    </row>
    <row r="191" spans="1:105" ht="12" customHeight="1" x14ac:dyDescent="0.25">
      <c r="A191" s="109" t="s">
        <v>120</v>
      </c>
      <c r="B191" s="33">
        <v>585.03298295576224</v>
      </c>
      <c r="C191" s="33">
        <v>700.47381609005743</v>
      </c>
      <c r="D191" s="33">
        <v>351.42520487622949</v>
      </c>
      <c r="E191" s="33">
        <v>498.24707062266401</v>
      </c>
      <c r="F191" s="33">
        <v>695.04970090321444</v>
      </c>
      <c r="G191" s="33">
        <v>526.46249257031491</v>
      </c>
      <c r="H191" s="33">
        <v>671.63435997912438</v>
      </c>
      <c r="I191" s="33">
        <v>759.49369845927004</v>
      </c>
      <c r="J191" s="33">
        <v>803.92285944393166</v>
      </c>
      <c r="K191" s="33">
        <v>757.03724789921841</v>
      </c>
      <c r="L191" s="33">
        <v>558.37891749490291</v>
      </c>
      <c r="M191" s="33">
        <v>647.58100379509312</v>
      </c>
      <c r="N191" s="33">
        <v>662.86538590030295</v>
      </c>
      <c r="O191" s="33">
        <v>604.36415937147012</v>
      </c>
      <c r="P191" s="33">
        <v>601.08218499775626</v>
      </c>
      <c r="Q191" s="33">
        <v>452.33420650032781</v>
      </c>
      <c r="R191" s="33">
        <v>425.57415209794527</v>
      </c>
      <c r="S191" s="33">
        <v>272.61260068545312</v>
      </c>
      <c r="T191" s="33">
        <v>571.25208163492925</v>
      </c>
      <c r="U191" s="33">
        <v>501.85919816145997</v>
      </c>
      <c r="V191" s="33">
        <v>448.77555728657222</v>
      </c>
      <c r="W191" s="33">
        <v>520.92103494819321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5809.0324914862949</v>
      </c>
      <c r="C193" s="117">
        <f t="shared" si="94"/>
        <v>6106.4914585784109</v>
      </c>
      <c r="D193" s="117">
        <f t="shared" si="94"/>
        <v>6354.3529891248136</v>
      </c>
      <c r="E193" s="117">
        <f t="shared" si="94"/>
        <v>6567.1098630028146</v>
      </c>
      <c r="F193" s="117">
        <f t="shared" si="94"/>
        <v>6488.7000525059893</v>
      </c>
      <c r="G193" s="117">
        <f t="shared" si="94"/>
        <v>7190.6010732594905</v>
      </c>
      <c r="H193" s="117">
        <f t="shared" si="94"/>
        <v>7524.0539836003463</v>
      </c>
      <c r="I193" s="117">
        <f t="shared" si="94"/>
        <v>6348.4143416090255</v>
      </c>
      <c r="J193" s="117">
        <f t="shared" si="94"/>
        <v>6175.8402031445321</v>
      </c>
      <c r="K193" s="117">
        <f t="shared" si="94"/>
        <v>6518.8405107947274</v>
      </c>
      <c r="L193" s="117">
        <f t="shared" si="94"/>
        <v>7328.1548629920662</v>
      </c>
      <c r="M193" s="117">
        <f t="shared" si="94"/>
        <v>8090.1602577473159</v>
      </c>
      <c r="N193" s="117">
        <f t="shared" si="94"/>
        <v>8436.4946779901602</v>
      </c>
      <c r="O193" s="117">
        <f t="shared" si="94"/>
        <v>7885.4126053662094</v>
      </c>
      <c r="P193" s="117">
        <f t="shared" si="94"/>
        <v>7450.3906719970055</v>
      </c>
      <c r="Q193" s="117">
        <f t="shared" si="94"/>
        <v>6809.1219544578926</v>
      </c>
      <c r="R193" s="117">
        <f t="shared" ref="R193:V193" si="95">R194+R197+R199+R208</f>
        <v>7831.2361532156719</v>
      </c>
      <c r="S193" s="117">
        <f t="shared" si="95"/>
        <v>8712.8119923677041</v>
      </c>
      <c r="T193" s="117">
        <f t="shared" si="95"/>
        <v>7517.9290098317588</v>
      </c>
      <c r="U193" s="117">
        <f t="shared" si="95"/>
        <v>8315.076945268027</v>
      </c>
      <c r="V193" s="117">
        <f t="shared" si="95"/>
        <v>8294.7082097260936</v>
      </c>
      <c r="W193" s="117">
        <f t="shared" ref="W193" si="96">W194+W197+W199+W208</f>
        <v>9105.135270462215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5081.7902524698738</v>
      </c>
      <c r="C194" s="122">
        <f t="shared" si="97"/>
        <v>5332.7547743969672</v>
      </c>
      <c r="D194" s="122">
        <f t="shared" si="97"/>
        <v>5674.2676011933363</v>
      </c>
      <c r="E194" s="122">
        <f t="shared" si="97"/>
        <v>5843.0616593534996</v>
      </c>
      <c r="F194" s="122">
        <f t="shared" si="97"/>
        <v>5644.3987342881856</v>
      </c>
      <c r="G194" s="122">
        <f t="shared" si="97"/>
        <v>6332.5280960714226</v>
      </c>
      <c r="H194" s="122">
        <f t="shared" si="97"/>
        <v>6531.6818324268334</v>
      </c>
      <c r="I194" s="122">
        <f t="shared" si="97"/>
        <v>5455.2088710471871</v>
      </c>
      <c r="J194" s="122">
        <f t="shared" si="97"/>
        <v>5149.5663151393874</v>
      </c>
      <c r="K194" s="122">
        <f t="shared" si="97"/>
        <v>5479.7997651820688</v>
      </c>
      <c r="L194" s="122">
        <f t="shared" si="97"/>
        <v>6464.2453782793273</v>
      </c>
      <c r="M194" s="122">
        <f t="shared" si="97"/>
        <v>7110.9049785119023</v>
      </c>
      <c r="N194" s="122">
        <f t="shared" si="97"/>
        <v>7411.3995902596962</v>
      </c>
      <c r="O194" s="122">
        <f t="shared" si="97"/>
        <v>6978.6110571290856</v>
      </c>
      <c r="P194" s="122">
        <f t="shared" si="97"/>
        <v>6497.9335656264666</v>
      </c>
      <c r="Q194" s="122">
        <f t="shared" si="97"/>
        <v>5954.3346750842893</v>
      </c>
      <c r="R194" s="122">
        <f t="shared" ref="R194:V194" si="98">SUM(R195:R196)</f>
        <v>6938.2218062178072</v>
      </c>
      <c r="S194" s="122">
        <f t="shared" si="98"/>
        <v>7836.6554223901785</v>
      </c>
      <c r="T194" s="122">
        <f t="shared" si="98"/>
        <v>6548.9466633919646</v>
      </c>
      <c r="U194" s="122">
        <f t="shared" si="98"/>
        <v>7369.4101607941393</v>
      </c>
      <c r="V194" s="122">
        <f t="shared" si="98"/>
        <v>7378.2836940605657</v>
      </c>
      <c r="W194" s="122">
        <f t="shared" ref="W194" si="99">SUM(W195:W196)</f>
        <v>7882.4205292482493</v>
      </c>
      <c r="DA194" s="130" t="s">
        <v>2432</v>
      </c>
    </row>
    <row r="195" spans="1:105" ht="12" customHeight="1" x14ac:dyDescent="0.25">
      <c r="A195" s="97" t="s">
        <v>74</v>
      </c>
      <c r="B195" s="98">
        <v>4967.2141439590159</v>
      </c>
      <c r="C195" s="98">
        <v>5214.7121959910828</v>
      </c>
      <c r="D195" s="98">
        <v>5551.2231489541837</v>
      </c>
      <c r="E195" s="98">
        <v>5718.8475027126087</v>
      </c>
      <c r="F195" s="98">
        <v>5526.2739434443138</v>
      </c>
      <c r="G195" s="98">
        <v>6202.0595744467919</v>
      </c>
      <c r="H195" s="98">
        <v>6398.4913769088489</v>
      </c>
      <c r="I195" s="98">
        <v>5346.1155216479747</v>
      </c>
      <c r="J195" s="98">
        <v>5047.6532918895737</v>
      </c>
      <c r="K195" s="98">
        <v>5372.8091777201907</v>
      </c>
      <c r="L195" s="98">
        <v>6340.4740504332476</v>
      </c>
      <c r="M195" s="98">
        <v>6976.025376162288</v>
      </c>
      <c r="N195" s="98">
        <v>7272.0968776462487</v>
      </c>
      <c r="O195" s="98">
        <v>6848.5235205282979</v>
      </c>
      <c r="P195" s="98">
        <v>6378.7054387641456</v>
      </c>
      <c r="Q195" s="98">
        <v>5846.9144256250329</v>
      </c>
      <c r="R195" s="98">
        <v>6815.1433157686961</v>
      </c>
      <c r="S195" s="98">
        <v>7699.4432659602726</v>
      </c>
      <c r="T195" s="98">
        <v>6434.4909298259145</v>
      </c>
      <c r="U195" s="98">
        <v>7240.9130607404468</v>
      </c>
      <c r="V195" s="98">
        <v>7251.3858803523899</v>
      </c>
      <c r="W195" s="98">
        <v>7748.4392536895057</v>
      </c>
      <c r="DA195" s="63" t="s">
        <v>2433</v>
      </c>
    </row>
    <row r="196" spans="1:105" ht="12" customHeight="1" x14ac:dyDescent="0.25">
      <c r="A196" s="97" t="s">
        <v>53</v>
      </c>
      <c r="B196" s="98">
        <v>114.57610851085811</v>
      </c>
      <c r="C196" s="98">
        <v>118.04257840588404</v>
      </c>
      <c r="D196" s="98">
        <v>123.04445223915243</v>
      </c>
      <c r="E196" s="98">
        <v>124.21415664089098</v>
      </c>
      <c r="F196" s="98">
        <v>118.12479084387149</v>
      </c>
      <c r="G196" s="98">
        <v>130.46852162463082</v>
      </c>
      <c r="H196" s="98">
        <v>133.1904555179843</v>
      </c>
      <c r="I196" s="98">
        <v>109.09334939921288</v>
      </c>
      <c r="J196" s="98">
        <v>101.91302324981397</v>
      </c>
      <c r="K196" s="98">
        <v>106.99058746187842</v>
      </c>
      <c r="L196" s="98">
        <v>123.77132784607979</v>
      </c>
      <c r="M196" s="98">
        <v>134.879602349614</v>
      </c>
      <c r="N196" s="98">
        <v>139.30271261344754</v>
      </c>
      <c r="O196" s="98">
        <v>130.08753660078793</v>
      </c>
      <c r="P196" s="98">
        <v>119.22812686232118</v>
      </c>
      <c r="Q196" s="98">
        <v>107.420249459256</v>
      </c>
      <c r="R196" s="98">
        <v>123.0784904491108</v>
      </c>
      <c r="S196" s="98">
        <v>137.21215642990592</v>
      </c>
      <c r="T196" s="98">
        <v>114.4557335660501</v>
      </c>
      <c r="U196" s="98">
        <v>128.49710005369209</v>
      </c>
      <c r="V196" s="98">
        <v>126.8978137081762</v>
      </c>
      <c r="W196" s="98">
        <v>133.98127555874382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1.9353538248647117E-2</v>
      </c>
      <c r="C197" s="122">
        <f t="shared" si="100"/>
        <v>2.6208471489458006E-2</v>
      </c>
      <c r="D197" s="122">
        <f t="shared" si="100"/>
        <v>3.8598096919538118E-2</v>
      </c>
      <c r="E197" s="122">
        <f t="shared" si="100"/>
        <v>5.2280092650326293E-2</v>
      </c>
      <c r="F197" s="122">
        <f t="shared" si="100"/>
        <v>5.5897052858687832E-2</v>
      </c>
      <c r="G197" s="122">
        <f t="shared" si="100"/>
        <v>9.1556480986765956E-2</v>
      </c>
      <c r="H197" s="122">
        <f t="shared" si="100"/>
        <v>0.1669383986261081</v>
      </c>
      <c r="I197" s="122">
        <f t="shared" si="100"/>
        <v>0.13037237768134805</v>
      </c>
      <c r="J197" s="122">
        <f t="shared" si="100"/>
        <v>0.25531475633306877</v>
      </c>
      <c r="K197" s="122">
        <f t="shared" si="100"/>
        <v>0.58040512720023174</v>
      </c>
      <c r="L197" s="122">
        <f t="shared" si="100"/>
        <v>2.5221950100464618</v>
      </c>
      <c r="M197" s="122">
        <f t="shared" si="100"/>
        <v>1.3309701973095727</v>
      </c>
      <c r="N197" s="122">
        <f t="shared" si="100"/>
        <v>2.827437574605749</v>
      </c>
      <c r="O197" s="122">
        <f t="shared" si="100"/>
        <v>2.6079113856173417</v>
      </c>
      <c r="P197" s="122">
        <f t="shared" si="100"/>
        <v>5.0158566332725147</v>
      </c>
      <c r="Q197" s="122">
        <f t="shared" si="100"/>
        <v>4.4133571447474615</v>
      </c>
      <c r="R197" s="122">
        <f t="shared" si="100"/>
        <v>3.3460054233650829</v>
      </c>
      <c r="S197" s="122">
        <f t="shared" si="100"/>
        <v>2.729189229178389</v>
      </c>
      <c r="T197" s="122">
        <f t="shared" si="100"/>
        <v>3.3060808892467604</v>
      </c>
      <c r="U197" s="122">
        <f t="shared" si="100"/>
        <v>1.9735967148390579</v>
      </c>
      <c r="V197" s="122">
        <f t="shared" si="100"/>
        <v>1.0028757861378021</v>
      </c>
      <c r="W197" s="122">
        <f t="shared" si="100"/>
        <v>0.75163108683304192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1.9353538248647117E-2</v>
      </c>
      <c r="C198" s="98">
        <f>RES_hhdet_tesh!C29</f>
        <v>2.6208471489458006E-2</v>
      </c>
      <c r="D198" s="98">
        <f>RES_hhdet_tesh!D29</f>
        <v>3.8598096919538118E-2</v>
      </c>
      <c r="E198" s="98">
        <f>RES_hhdet_tesh!E29</f>
        <v>5.2280092650326293E-2</v>
      </c>
      <c r="F198" s="98">
        <f>RES_hhdet_tesh!F29</f>
        <v>5.5897052858687832E-2</v>
      </c>
      <c r="G198" s="98">
        <f>RES_hhdet_tesh!G29</f>
        <v>9.1556480986765956E-2</v>
      </c>
      <c r="H198" s="98">
        <f>RES_hhdet_tesh!H29</f>
        <v>0.1669383986261081</v>
      </c>
      <c r="I198" s="98">
        <f>RES_hhdet_tesh!I29</f>
        <v>0.13037237768134805</v>
      </c>
      <c r="J198" s="98">
        <f>RES_hhdet_tesh!J29</f>
        <v>0.25531475633306877</v>
      </c>
      <c r="K198" s="98">
        <f>RES_hhdet_tesh!K29</f>
        <v>0.58040512720023174</v>
      </c>
      <c r="L198" s="98">
        <f>RES_hhdet_tesh!L29</f>
        <v>2.5221950100464618</v>
      </c>
      <c r="M198" s="98">
        <f>RES_hhdet_tesh!M29</f>
        <v>1.3309701973095727</v>
      </c>
      <c r="N198" s="98">
        <f>RES_hhdet_tesh!N29</f>
        <v>2.827437574605749</v>
      </c>
      <c r="O198" s="98">
        <f>RES_hhdet_tesh!O29</f>
        <v>2.6079113856173417</v>
      </c>
      <c r="P198" s="98">
        <f>RES_hhdet_tesh!P29</f>
        <v>5.0158566332725147</v>
      </c>
      <c r="Q198" s="98">
        <f>RES_hhdet_tesh!Q29</f>
        <v>4.4133571447474615</v>
      </c>
      <c r="R198" s="98">
        <f>RES_hhdet_tesh!R29</f>
        <v>3.3460054233650829</v>
      </c>
      <c r="S198" s="98">
        <f>RES_hhdet_tesh!S29</f>
        <v>2.729189229178389</v>
      </c>
      <c r="T198" s="98">
        <f>RES_hhdet_tesh!T29</f>
        <v>3.3060808892467604</v>
      </c>
      <c r="U198" s="98">
        <f>RES_hhdet_tesh!U29</f>
        <v>1.9735967148390579</v>
      </c>
      <c r="V198" s="98">
        <f>RES_hhdet_tesh!V29</f>
        <v>1.0028757861378021</v>
      </c>
      <c r="W198" s="98">
        <f>RES_hhdet_tesh!W29</f>
        <v>0.75163108683304192</v>
      </c>
      <c r="DA198" s="63" t="s">
        <v>2436</v>
      </c>
    </row>
    <row r="199" spans="1:105" ht="12" customHeight="1" x14ac:dyDescent="0.25">
      <c r="A199" s="121" t="s">
        <v>55</v>
      </c>
      <c r="B199" s="122">
        <v>274.0059957638303</v>
      </c>
      <c r="C199" s="122">
        <v>320.97827930141358</v>
      </c>
      <c r="D199" s="122">
        <v>245.70392726326693</v>
      </c>
      <c r="E199" s="122">
        <v>273.85085674460197</v>
      </c>
      <c r="F199" s="122">
        <v>387.63322792989192</v>
      </c>
      <c r="G199" s="122">
        <v>390.31414604308878</v>
      </c>
      <c r="H199" s="122">
        <v>469.56109123463364</v>
      </c>
      <c r="I199" s="122">
        <v>391.18238472691974</v>
      </c>
      <c r="J199" s="122">
        <v>480.02822358494581</v>
      </c>
      <c r="K199" s="122">
        <v>510.53187155758172</v>
      </c>
      <c r="L199" s="122">
        <v>408.43306050836657</v>
      </c>
      <c r="M199" s="122">
        <v>470.4412643290575</v>
      </c>
      <c r="N199" s="122">
        <v>505.44300769159844</v>
      </c>
      <c r="O199" s="122">
        <v>453.26102050760846</v>
      </c>
      <c r="P199" s="122">
        <v>516.0602222152371</v>
      </c>
      <c r="Q199" s="122">
        <v>509.40570648060401</v>
      </c>
      <c r="R199" s="122">
        <v>539.03764939781627</v>
      </c>
      <c r="S199" s="122">
        <v>547.86630166187661</v>
      </c>
      <c r="T199" s="122">
        <v>558.23766150048789</v>
      </c>
      <c r="U199" s="122">
        <v>518.93484608532845</v>
      </c>
      <c r="V199" s="122">
        <v>522.48456611387792</v>
      </c>
      <c r="W199" s="122">
        <v>814.35749543707698</v>
      </c>
      <c r="DA199" s="130" t="s">
        <v>2437</v>
      </c>
    </row>
    <row r="200" spans="1:105" ht="12" customHeight="1" x14ac:dyDescent="0.25">
      <c r="A200" s="97" t="s">
        <v>141</v>
      </c>
      <c r="B200" s="98">
        <v>285.8607889961134</v>
      </c>
      <c r="C200" s="98">
        <v>290.84368558735207</v>
      </c>
      <c r="D200" s="98">
        <v>298.76705789866793</v>
      </c>
      <c r="E200" s="98">
        <v>326.4847511108556</v>
      </c>
      <c r="F200" s="98">
        <v>340.84396288761735</v>
      </c>
      <c r="G200" s="98">
        <v>398.61487827801238</v>
      </c>
      <c r="H200" s="98">
        <v>429.56245357660174</v>
      </c>
      <c r="I200" s="98">
        <v>392.1381947786366</v>
      </c>
      <c r="J200" s="98">
        <v>412.01777854734291</v>
      </c>
      <c r="K200" s="98">
        <v>439.44039012956097</v>
      </c>
      <c r="L200" s="98">
        <v>469.40274565148758</v>
      </c>
      <c r="M200" s="98">
        <v>509.39976315465282</v>
      </c>
      <c r="N200" s="98">
        <v>527.00101484542961</v>
      </c>
      <c r="O200" s="98">
        <v>496.47545940952477</v>
      </c>
      <c r="P200" s="98">
        <v>502.55985967463289</v>
      </c>
      <c r="Q200" s="98">
        <v>479.99189217165292</v>
      </c>
      <c r="R200" s="98">
        <v>526.16423566690821</v>
      </c>
      <c r="S200" s="98">
        <v>557.88634704436754</v>
      </c>
      <c r="T200" s="98">
        <v>554.78320335492788</v>
      </c>
      <c r="U200" s="98">
        <v>525.74085038269925</v>
      </c>
      <c r="V200" s="98">
        <v>490.42965906859604</v>
      </c>
      <c r="W200" s="98">
        <v>893.02800478095935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273.59657096240272</v>
      </c>
      <c r="C204" s="101">
        <v>322.04060905269893</v>
      </c>
      <c r="D204" s="101">
        <v>243.8628711878435</v>
      </c>
      <c r="E204" s="101">
        <v>272.18023410557436</v>
      </c>
      <c r="F204" s="101">
        <v>388.94591676466746</v>
      </c>
      <c r="G204" s="101">
        <v>390.11697064323477</v>
      </c>
      <c r="H204" s="101">
        <v>470.30359246406192</v>
      </c>
      <c r="I204" s="101">
        <v>391.16822655678538</v>
      </c>
      <c r="J204" s="101">
        <v>480.80637512999851</v>
      </c>
      <c r="K204" s="101">
        <v>511.42597325439516</v>
      </c>
      <c r="L204" s="101">
        <v>407.74105093983644</v>
      </c>
      <c r="M204" s="101">
        <v>469.96702818997539</v>
      </c>
      <c r="N204" s="101">
        <v>505.19692650450145</v>
      </c>
      <c r="O204" s="101">
        <v>452.75486848501561</v>
      </c>
      <c r="P204" s="101">
        <v>516.2185569259583</v>
      </c>
      <c r="Q204" s="101">
        <v>509.73806596432098</v>
      </c>
      <c r="R204" s="101">
        <v>539.15098077119751</v>
      </c>
      <c r="S204" s="101">
        <v>547.78539181815904</v>
      </c>
      <c r="T204" s="101">
        <v>558.26914097519557</v>
      </c>
      <c r="U204" s="101">
        <v>518.86900388489562</v>
      </c>
      <c r="V204" s="101">
        <v>522.84784352777478</v>
      </c>
      <c r="W204" s="101">
        <v>813.35994430995004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2445</v>
      </c>
    </row>
    <row r="208" spans="1:105" ht="12" customHeight="1" x14ac:dyDescent="0.25">
      <c r="A208" s="121" t="s">
        <v>54</v>
      </c>
      <c r="B208" s="122">
        <v>453.21688971434168</v>
      </c>
      <c r="C208" s="122">
        <v>452.7321964085408</v>
      </c>
      <c r="D208" s="122">
        <v>434.3428625712906</v>
      </c>
      <c r="E208" s="122">
        <v>450.14506681206245</v>
      </c>
      <c r="F208" s="122">
        <v>456.61219323505253</v>
      </c>
      <c r="G208" s="122">
        <v>467.66727466399232</v>
      </c>
      <c r="H208" s="122">
        <v>522.64412154025331</v>
      </c>
      <c r="I208" s="122">
        <v>501.89271345723745</v>
      </c>
      <c r="J208" s="122">
        <v>545.99034966386603</v>
      </c>
      <c r="K208" s="122">
        <v>527.92846892787793</v>
      </c>
      <c r="L208" s="122">
        <v>452.95422919432548</v>
      </c>
      <c r="M208" s="122">
        <v>507.48304470904748</v>
      </c>
      <c r="N208" s="122">
        <v>516.82464246425991</v>
      </c>
      <c r="O208" s="122">
        <v>450.93261634389796</v>
      </c>
      <c r="P208" s="122">
        <v>431.38102752202855</v>
      </c>
      <c r="Q208" s="122">
        <v>340.96821574825213</v>
      </c>
      <c r="R208" s="122">
        <v>350.63069217668334</v>
      </c>
      <c r="S208" s="122">
        <v>325.56107908647016</v>
      </c>
      <c r="T208" s="122">
        <v>407.4386040500591</v>
      </c>
      <c r="U208" s="122">
        <v>424.75834167371977</v>
      </c>
      <c r="V208" s="122">
        <v>392.9370737655122</v>
      </c>
      <c r="W208" s="122">
        <v>407.60561469005575</v>
      </c>
      <c r="DA208" s="130" t="s">
        <v>2446</v>
      </c>
    </row>
    <row r="209" spans="1:105" ht="12" customHeight="1" x14ac:dyDescent="0.25">
      <c r="A209" s="97" t="s">
        <v>50</v>
      </c>
      <c r="B209" s="98">
        <v>454.86267211718069</v>
      </c>
      <c r="C209" s="98">
        <v>449.09553403993573</v>
      </c>
      <c r="D209" s="98">
        <v>448.36400817856378</v>
      </c>
      <c r="E209" s="98">
        <v>459.95208561393093</v>
      </c>
      <c r="F209" s="98">
        <v>445.07245339237517</v>
      </c>
      <c r="G209" s="98">
        <v>489.90917833857571</v>
      </c>
      <c r="H209" s="98">
        <v>533.46448088595514</v>
      </c>
      <c r="I209" s="98">
        <v>452.77199251587388</v>
      </c>
      <c r="J209" s="98">
        <v>488.28667601791773</v>
      </c>
      <c r="K209" s="98">
        <v>487.49255301728874</v>
      </c>
      <c r="L209" s="98">
        <v>481.63692142053105</v>
      </c>
      <c r="M209" s="98">
        <v>521.92575918725424</v>
      </c>
      <c r="N209" s="98">
        <v>527.4046583894492</v>
      </c>
      <c r="O209" s="98">
        <v>444.48472015735132</v>
      </c>
      <c r="P209" s="98">
        <v>413.16922144727823</v>
      </c>
      <c r="Q209" s="98">
        <v>337.91485574264834</v>
      </c>
      <c r="R209" s="98">
        <v>363.87140874857073</v>
      </c>
      <c r="S209" s="98">
        <v>396.23536855390705</v>
      </c>
      <c r="T209" s="98">
        <v>381.87332058716436</v>
      </c>
      <c r="U209" s="98">
        <v>440.27826438573715</v>
      </c>
      <c r="V209" s="98">
        <v>412.30428922895777</v>
      </c>
      <c r="W209" s="98">
        <v>379.52937725414853</v>
      </c>
      <c r="DA209" s="63" t="s">
        <v>2447</v>
      </c>
    </row>
    <row r="210" spans="1:105" ht="12" customHeight="1" x14ac:dyDescent="0.25">
      <c r="A210" s="109" t="s">
        <v>120</v>
      </c>
      <c r="B210" s="33">
        <v>426.5637643073249</v>
      </c>
      <c r="C210" s="33">
        <v>512.03403743259412</v>
      </c>
      <c r="D210" s="33">
        <v>258.46626537962135</v>
      </c>
      <c r="E210" s="33">
        <v>368.72654187826794</v>
      </c>
      <c r="F210" s="33">
        <v>516.77699248450563</v>
      </c>
      <c r="G210" s="33">
        <v>392.74929685693388</v>
      </c>
      <c r="H210" s="33">
        <v>502.61696520741896</v>
      </c>
      <c r="I210" s="33">
        <v>568.96569788270847</v>
      </c>
      <c r="J210" s="33">
        <v>603.30369406305476</v>
      </c>
      <c r="K210" s="33">
        <v>568.69275074493362</v>
      </c>
      <c r="L210" s="33">
        <v>420.01281236092944</v>
      </c>
      <c r="M210" s="33">
        <v>488.23959624579862</v>
      </c>
      <c r="N210" s="33">
        <v>502.26498752133887</v>
      </c>
      <c r="O210" s="33">
        <v>460.42244344598458</v>
      </c>
      <c r="P210" s="33">
        <v>458.59033302656604</v>
      </c>
      <c r="Q210" s="33">
        <v>345.93664792958191</v>
      </c>
      <c r="R210" s="33">
        <v>327.86294437130204</v>
      </c>
      <c r="S210" s="33">
        <v>211.81357029564475</v>
      </c>
      <c r="T210" s="33">
        <v>448.19805105070361</v>
      </c>
      <c r="U210" s="33">
        <v>403.19873819545944</v>
      </c>
      <c r="V210" s="33">
        <v>370.49073879290137</v>
      </c>
      <c r="W210" s="33">
        <v>436.55822023089888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2506.0344966214852</v>
      </c>
      <c r="C212" s="117">
        <f t="shared" si="101"/>
        <v>2601.9683926350854</v>
      </c>
      <c r="D212" s="117">
        <f t="shared" si="101"/>
        <v>2741.7678896366278</v>
      </c>
      <c r="E212" s="117">
        <f t="shared" si="101"/>
        <v>2804.3434570535933</v>
      </c>
      <c r="F212" s="117">
        <f t="shared" si="101"/>
        <v>2694.8141292975056</v>
      </c>
      <c r="G212" s="117">
        <f t="shared" si="101"/>
        <v>3001.2479519501157</v>
      </c>
      <c r="H212" s="117">
        <f t="shared" si="101"/>
        <v>3070.8369474362148</v>
      </c>
      <c r="I212" s="117">
        <f t="shared" si="101"/>
        <v>2546.9471676911353</v>
      </c>
      <c r="J212" s="117">
        <f t="shared" si="101"/>
        <v>2361.2590633840991</v>
      </c>
      <c r="K212" s="117">
        <f t="shared" si="101"/>
        <v>2439.4794453420627</v>
      </c>
      <c r="L212" s="117">
        <f t="shared" si="101"/>
        <v>2778.3806430633927</v>
      </c>
      <c r="M212" s="117">
        <f t="shared" si="101"/>
        <v>2950.5018283434601</v>
      </c>
      <c r="N212" s="117">
        <f t="shared" si="101"/>
        <v>2927.4340583966423</v>
      </c>
      <c r="O212" s="117">
        <f t="shared" si="101"/>
        <v>2635.7881255601628</v>
      </c>
      <c r="P212" s="117">
        <f t="shared" si="101"/>
        <v>2448.6585865679986</v>
      </c>
      <c r="Q212" s="117">
        <f t="shared" si="101"/>
        <v>2231.7912888996566</v>
      </c>
      <c r="R212" s="117">
        <f t="shared" ref="R212:V212" si="102">R213+R216+R218+R227</f>
        <v>2585.4238346833317</v>
      </c>
      <c r="S212" s="117">
        <f t="shared" si="102"/>
        <v>2897.835361278761</v>
      </c>
      <c r="T212" s="117">
        <f t="shared" si="102"/>
        <v>2424.7080732489972</v>
      </c>
      <c r="U212" s="117">
        <f t="shared" si="102"/>
        <v>2720.412061732467</v>
      </c>
      <c r="V212" s="117">
        <f t="shared" si="102"/>
        <v>2707.631204750041</v>
      </c>
      <c r="W212" s="117">
        <f t="shared" ref="W212" si="103">W213+W216+W218+W227</f>
        <v>2872.4462405676613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2331.3065391358059</v>
      </c>
      <c r="C213" s="122">
        <f t="shared" si="104"/>
        <v>2429.4709951377727</v>
      </c>
      <c r="D213" s="122">
        <f t="shared" si="104"/>
        <v>2572.6147524862818</v>
      </c>
      <c r="E213" s="122">
        <f t="shared" si="104"/>
        <v>2637.3314600627314</v>
      </c>
      <c r="F213" s="122">
        <f t="shared" si="104"/>
        <v>2543.0627715126202</v>
      </c>
      <c r="G213" s="122">
        <f t="shared" si="104"/>
        <v>2848.1870119250329</v>
      </c>
      <c r="H213" s="122">
        <f t="shared" si="104"/>
        <v>2931.2866436942477</v>
      </c>
      <c r="I213" s="122">
        <f t="shared" si="104"/>
        <v>2441.9644613533465</v>
      </c>
      <c r="J213" s="122">
        <f t="shared" si="104"/>
        <v>2263.879381168656</v>
      </c>
      <c r="K213" s="122">
        <f t="shared" si="104"/>
        <v>2341.5624124161195</v>
      </c>
      <c r="L213" s="122">
        <f t="shared" si="104"/>
        <v>2675.8299317111082</v>
      </c>
      <c r="M213" s="122">
        <f t="shared" si="104"/>
        <v>2831.941006399546</v>
      </c>
      <c r="N213" s="122">
        <f t="shared" si="104"/>
        <v>2806.2349488143614</v>
      </c>
      <c r="O213" s="122">
        <f t="shared" si="104"/>
        <v>2530.6064441051908</v>
      </c>
      <c r="P213" s="122">
        <f t="shared" si="104"/>
        <v>2350.1310735170437</v>
      </c>
      <c r="Q213" s="122">
        <f t="shared" si="104"/>
        <v>2148.3241577184704</v>
      </c>
      <c r="R213" s="122">
        <f t="shared" ref="R213:V213" si="105">SUM(R214:R215)</f>
        <v>2494.3494941565978</v>
      </c>
      <c r="S213" s="122">
        <f t="shared" si="105"/>
        <v>2801.650640809446</v>
      </c>
      <c r="T213" s="122">
        <f t="shared" si="105"/>
        <v>2332.5466825094782</v>
      </c>
      <c r="U213" s="122">
        <f t="shared" si="105"/>
        <v>2620.4351285930411</v>
      </c>
      <c r="V213" s="122">
        <f t="shared" si="105"/>
        <v>2621.1484098185601</v>
      </c>
      <c r="W213" s="122">
        <f t="shared" ref="W213" si="106">SUM(W214:W215)</f>
        <v>2795.6137165623113</v>
      </c>
      <c r="DA213" s="130" t="s">
        <v>2600</v>
      </c>
    </row>
    <row r="214" spans="1:105" ht="12" customHeight="1" x14ac:dyDescent="0.25">
      <c r="A214" s="97" t="s">
        <v>74</v>
      </c>
      <c r="B214" s="98">
        <v>2331.3065391358059</v>
      </c>
      <c r="C214" s="98">
        <v>2429.4709951377727</v>
      </c>
      <c r="D214" s="98">
        <v>2572.6147524862818</v>
      </c>
      <c r="E214" s="98">
        <v>2637.3314600627314</v>
      </c>
      <c r="F214" s="98">
        <v>2543.0627715126202</v>
      </c>
      <c r="G214" s="98">
        <v>2848.1870119250329</v>
      </c>
      <c r="H214" s="98">
        <v>2931.2866436942477</v>
      </c>
      <c r="I214" s="98">
        <v>2441.9644613533465</v>
      </c>
      <c r="J214" s="98">
        <v>2263.879381168656</v>
      </c>
      <c r="K214" s="98">
        <v>2341.5624124161195</v>
      </c>
      <c r="L214" s="98">
        <v>2675.8299317111082</v>
      </c>
      <c r="M214" s="98">
        <v>2831.941006399546</v>
      </c>
      <c r="N214" s="98">
        <v>2806.2349488143614</v>
      </c>
      <c r="O214" s="98">
        <v>2530.6064441051908</v>
      </c>
      <c r="P214" s="98">
        <v>2350.1310735170437</v>
      </c>
      <c r="Q214" s="98">
        <v>2148.3241577184704</v>
      </c>
      <c r="R214" s="98">
        <v>2494.3494941565978</v>
      </c>
      <c r="S214" s="98">
        <v>2801.650640809446</v>
      </c>
      <c r="T214" s="98">
        <v>2332.5466825094782</v>
      </c>
      <c r="U214" s="98">
        <v>2620.4351285930411</v>
      </c>
      <c r="V214" s="98">
        <v>2621.1484098185601</v>
      </c>
      <c r="W214" s="98">
        <v>2795.6137165623113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4.1546561227639689</v>
      </c>
      <c r="C218" s="122">
        <v>4.2874112357540302</v>
      </c>
      <c r="D218" s="122">
        <v>4.3173765622193221</v>
      </c>
      <c r="E218" s="122">
        <v>4.3135619250700872</v>
      </c>
      <c r="F218" s="122">
        <v>3.9809838805874391</v>
      </c>
      <c r="G218" s="122">
        <v>3.9332295505850228</v>
      </c>
      <c r="H218" s="122">
        <v>3.2895143540140261</v>
      </c>
      <c r="I218" s="122">
        <v>2.3837880038243919</v>
      </c>
      <c r="J218" s="122">
        <v>1.9370363146305207</v>
      </c>
      <c r="K218" s="122">
        <v>2.2023677922232441</v>
      </c>
      <c r="L218" s="122">
        <v>2.0902615354065697</v>
      </c>
      <c r="M218" s="122">
        <v>2.4036247630561127</v>
      </c>
      <c r="N218" s="122">
        <v>2.3078632715039253</v>
      </c>
      <c r="O218" s="122">
        <v>2.216035144015807</v>
      </c>
      <c r="P218" s="122">
        <v>2.2419955298518222</v>
      </c>
      <c r="Q218" s="122">
        <v>2.0586164536096461</v>
      </c>
      <c r="R218" s="122">
        <v>1.6582008055146589</v>
      </c>
      <c r="S218" s="122">
        <v>1.4284315970689139</v>
      </c>
      <c r="T218" s="122">
        <v>1.479328127335551</v>
      </c>
      <c r="U218" s="122">
        <v>1.3966782149227104</v>
      </c>
      <c r="V218" s="122">
        <v>1.4588002607398427</v>
      </c>
      <c r="W218" s="122">
        <v>2.9595469232108988</v>
      </c>
      <c r="DA218" s="130" t="s">
        <v>2605</v>
      </c>
    </row>
    <row r="219" spans="1:105" ht="12" customHeight="1" x14ac:dyDescent="0.25">
      <c r="A219" s="97" t="s">
        <v>141</v>
      </c>
      <c r="B219" s="98">
        <v>124.45169019320124</v>
      </c>
      <c r="C219" s="98">
        <v>125.90632995494867</v>
      </c>
      <c r="D219" s="98">
        <v>128.75330199733872</v>
      </c>
      <c r="E219" s="98">
        <v>140.21472679769488</v>
      </c>
      <c r="F219" s="98">
        <v>145.87851891193699</v>
      </c>
      <c r="G219" s="98">
        <v>169.51517000601703</v>
      </c>
      <c r="H219" s="98">
        <v>180.49607981440599</v>
      </c>
      <c r="I219" s="98">
        <v>163.31196682804466</v>
      </c>
      <c r="J219" s="98">
        <v>171.23401021333802</v>
      </c>
      <c r="K219" s="98">
        <v>177.31621620178771</v>
      </c>
      <c r="L219" s="98">
        <v>186.25330418122749</v>
      </c>
      <c r="M219" s="98">
        <v>199.86139904811577</v>
      </c>
      <c r="N219" s="98">
        <v>204.48883250404518</v>
      </c>
      <c r="O219" s="98">
        <v>191.41752216958162</v>
      </c>
      <c r="P219" s="98">
        <v>193.40508497221748</v>
      </c>
      <c r="Q219" s="98">
        <v>184.24617259806334</v>
      </c>
      <c r="R219" s="98">
        <v>190.01473775920249</v>
      </c>
      <c r="S219" s="98">
        <v>178.32840780249808</v>
      </c>
      <c r="T219" s="98">
        <v>163.81612525863156</v>
      </c>
      <c r="U219" s="98">
        <v>145.76910001009131</v>
      </c>
      <c r="V219" s="98">
        <v>130.18055660126024</v>
      </c>
      <c r="W219" s="98">
        <v>236.36017927643405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170.5733013629154</v>
      </c>
      <c r="C227" s="122">
        <v>168.20998626155878</v>
      </c>
      <c r="D227" s="122">
        <v>164.83576058812707</v>
      </c>
      <c r="E227" s="122">
        <v>162.69843506579184</v>
      </c>
      <c r="F227" s="122">
        <v>147.77037390429794</v>
      </c>
      <c r="G227" s="122">
        <v>149.1277104744978</v>
      </c>
      <c r="H227" s="122">
        <v>136.26078938795325</v>
      </c>
      <c r="I227" s="122">
        <v>102.59891833396428</v>
      </c>
      <c r="J227" s="122">
        <v>95.442645900812522</v>
      </c>
      <c r="K227" s="122">
        <v>95.714665133719734</v>
      </c>
      <c r="L227" s="122">
        <v>100.46044981687774</v>
      </c>
      <c r="M227" s="122">
        <v>116.15719718085782</v>
      </c>
      <c r="N227" s="122">
        <v>118.89124631077698</v>
      </c>
      <c r="O227" s="122">
        <v>102.96564631095654</v>
      </c>
      <c r="P227" s="122">
        <v>96.285517521102904</v>
      </c>
      <c r="Q227" s="122">
        <v>81.408514727576375</v>
      </c>
      <c r="R227" s="122">
        <v>89.416139721219423</v>
      </c>
      <c r="S227" s="122">
        <v>94.756288872245875</v>
      </c>
      <c r="T227" s="122">
        <v>90.682062612183401</v>
      </c>
      <c r="U227" s="122">
        <v>98.580254924503166</v>
      </c>
      <c r="V227" s="122">
        <v>85.023994670740947</v>
      </c>
      <c r="W227" s="122">
        <v>73.872977082139087</v>
      </c>
      <c r="DA227" s="130" t="s">
        <v>2614</v>
      </c>
    </row>
    <row r="228" spans="1:105" ht="12" customHeight="1" x14ac:dyDescent="0.25">
      <c r="A228" s="97" t="s">
        <v>50</v>
      </c>
      <c r="B228" s="98">
        <v>181.10589495148355</v>
      </c>
      <c r="C228" s="98">
        <v>178.52539833810573</v>
      </c>
      <c r="D228" s="98">
        <v>177.97671417374278</v>
      </c>
      <c r="E228" s="98">
        <v>182.29577624855384</v>
      </c>
      <c r="F228" s="98">
        <v>176.11305421875562</v>
      </c>
      <c r="G228" s="98">
        <v>193.40125160139735</v>
      </c>
      <c r="H228" s="98">
        <v>209.8803628013498</v>
      </c>
      <c r="I228" s="98">
        <v>177.73696205659556</v>
      </c>
      <c r="J228" s="98">
        <v>191.53529847064306</v>
      </c>
      <c r="K228" s="98">
        <v>190.65832606037844</v>
      </c>
      <c r="L228" s="98">
        <v>187.9331950717945</v>
      </c>
      <c r="M228" s="98">
        <v>203.33623043343849</v>
      </c>
      <c r="N228" s="98">
        <v>205.28555196327491</v>
      </c>
      <c r="O228" s="98">
        <v>172.92601450857441</v>
      </c>
      <c r="P228" s="98">
        <v>160.73160096152236</v>
      </c>
      <c r="Q228" s="98">
        <v>131.43828144530522</v>
      </c>
      <c r="R228" s="98">
        <v>141.41661746373538</v>
      </c>
      <c r="S228" s="98">
        <v>153.63083882772878</v>
      </c>
      <c r="T228" s="98">
        <v>147.55998432794576</v>
      </c>
      <c r="U228" s="98">
        <v>169.54435864292262</v>
      </c>
      <c r="V228" s="98">
        <v>158.38465806458106</v>
      </c>
      <c r="W228" s="98">
        <v>145.50988871448249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192.07709833232573</v>
      </c>
      <c r="C231" s="118">
        <f t="shared" si="108"/>
        <v>200.48686528605634</v>
      </c>
      <c r="D231" s="118">
        <f t="shared" si="108"/>
        <v>208.41406939767137</v>
      </c>
      <c r="E231" s="118">
        <f t="shared" si="108"/>
        <v>213.87844432627918</v>
      </c>
      <c r="F231" s="118">
        <f t="shared" si="108"/>
        <v>209.21740960731296</v>
      </c>
      <c r="G231" s="118">
        <f t="shared" si="108"/>
        <v>229.8375272715449</v>
      </c>
      <c r="H231" s="118">
        <f t="shared" si="108"/>
        <v>237.011002203212</v>
      </c>
      <c r="I231" s="118">
        <f t="shared" si="108"/>
        <v>197.75834971035243</v>
      </c>
      <c r="J231" s="118">
        <f t="shared" si="108"/>
        <v>186.37410595085444</v>
      </c>
      <c r="K231" s="118">
        <f t="shared" si="108"/>
        <v>191.42107175097442</v>
      </c>
      <c r="L231" s="118">
        <f t="shared" si="108"/>
        <v>210.62354945416533</v>
      </c>
      <c r="M231" s="118">
        <f t="shared" si="108"/>
        <v>224.18238604772705</v>
      </c>
      <c r="N231" s="118">
        <f t="shared" si="108"/>
        <v>221.62178911035531</v>
      </c>
      <c r="O231" s="118">
        <f t="shared" si="108"/>
        <v>195.86896280202831</v>
      </c>
      <c r="P231" s="118">
        <f t="shared" si="108"/>
        <v>182.23991463261424</v>
      </c>
      <c r="Q231" s="118">
        <f t="shared" si="108"/>
        <v>163.89738864339648</v>
      </c>
      <c r="R231" s="118">
        <f t="shared" ref="R231:V231" si="109">R232+R235+R237+R246</f>
        <v>185.19452796097096</v>
      </c>
      <c r="S231" s="118">
        <f t="shared" si="109"/>
        <v>202.49846056407142</v>
      </c>
      <c r="T231" s="118">
        <f t="shared" si="109"/>
        <v>171.42220753946856</v>
      </c>
      <c r="U231" s="118">
        <f t="shared" si="109"/>
        <v>187.85527027706601</v>
      </c>
      <c r="V231" s="118">
        <f t="shared" si="109"/>
        <v>185.96114337408196</v>
      </c>
      <c r="W231" s="118">
        <f t="shared" ref="W231" si="110">W232+W235+W237+W246</f>
        <v>201.69470966685532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171.34498032280794</v>
      </c>
      <c r="C232" s="123">
        <f t="shared" si="111"/>
        <v>178.53739080479951</v>
      </c>
      <c r="D232" s="123">
        <f t="shared" si="111"/>
        <v>189.09211888836461</v>
      </c>
      <c r="E232" s="123">
        <f t="shared" si="111"/>
        <v>193.5400145737751</v>
      </c>
      <c r="F232" s="123">
        <f t="shared" si="111"/>
        <v>185.98527719930692</v>
      </c>
      <c r="G232" s="123">
        <f t="shared" si="111"/>
        <v>206.56767300324464</v>
      </c>
      <c r="H232" s="123">
        <f t="shared" si="111"/>
        <v>210.97756056459781</v>
      </c>
      <c r="I232" s="123">
        <f t="shared" si="111"/>
        <v>174.98467889700612</v>
      </c>
      <c r="J232" s="123">
        <f t="shared" si="111"/>
        <v>160.72418189323756</v>
      </c>
      <c r="K232" s="123">
        <f t="shared" si="111"/>
        <v>165.55704828814993</v>
      </c>
      <c r="L232" s="123">
        <f t="shared" si="111"/>
        <v>188.99224433225473</v>
      </c>
      <c r="M232" s="123">
        <f t="shared" si="111"/>
        <v>199.70845523888326</v>
      </c>
      <c r="N232" s="123">
        <f t="shared" si="111"/>
        <v>196.3660003760219</v>
      </c>
      <c r="O232" s="123">
        <f t="shared" si="111"/>
        <v>174.05500291451736</v>
      </c>
      <c r="P232" s="123">
        <f t="shared" si="111"/>
        <v>159.70312212321056</v>
      </c>
      <c r="Q232" s="123">
        <f t="shared" si="111"/>
        <v>143.94809076247046</v>
      </c>
      <c r="R232" s="123">
        <f t="shared" ref="R232:V232" si="112">SUM(R233:R234)</f>
        <v>164.79938797589483</v>
      </c>
      <c r="S232" s="123">
        <f t="shared" si="112"/>
        <v>182.89467066590493</v>
      </c>
      <c r="T232" s="123">
        <f t="shared" si="112"/>
        <v>150.69309452327113</v>
      </c>
      <c r="U232" s="123">
        <f t="shared" si="112"/>
        <v>168.07108561151006</v>
      </c>
      <c r="V232" s="123">
        <f t="shared" si="112"/>
        <v>167.36978550822101</v>
      </c>
      <c r="W232" s="123">
        <f t="shared" ref="W232" si="113">SUM(W233:W234)</f>
        <v>177.72551147826803</v>
      </c>
      <c r="DA232" s="130" t="s">
        <v>2768</v>
      </c>
    </row>
    <row r="233" spans="1:105" ht="12" customHeight="1" x14ac:dyDescent="0.25">
      <c r="A233" s="97" t="s">
        <v>74</v>
      </c>
      <c r="B233" s="99">
        <v>169.45317580430839</v>
      </c>
      <c r="C233" s="99">
        <v>176.58835024035736</v>
      </c>
      <c r="D233" s="99">
        <v>187.05976410563125</v>
      </c>
      <c r="E233" s="99">
        <v>191.49127278740858</v>
      </c>
      <c r="F233" s="99">
        <v>184.04333664822403</v>
      </c>
      <c r="G233" s="99">
        <v>204.44033895072113</v>
      </c>
      <c r="H233" s="99">
        <v>208.82218325233367</v>
      </c>
      <c r="I233" s="99">
        <v>173.22673217321474</v>
      </c>
      <c r="J233" s="99">
        <v>159.09724421083641</v>
      </c>
      <c r="K233" s="99">
        <v>163.85632017174714</v>
      </c>
      <c r="L233" s="99">
        <v>187.02708437459904</v>
      </c>
      <c r="M233" s="99">
        <v>197.5709021113141</v>
      </c>
      <c r="N233" s="99">
        <v>194.17640503281467</v>
      </c>
      <c r="O233" s="99">
        <v>172.04596820591783</v>
      </c>
      <c r="P233" s="99">
        <v>157.88360755382806</v>
      </c>
      <c r="Q233" s="99">
        <v>142.33142956035519</v>
      </c>
      <c r="R233" s="99">
        <v>162.97267002104297</v>
      </c>
      <c r="S233" s="99">
        <v>180.88230657826765</v>
      </c>
      <c r="T233" s="99">
        <v>149.03190825961292</v>
      </c>
      <c r="U233" s="99">
        <v>166.21954238307069</v>
      </c>
      <c r="V233" s="99">
        <v>165.54915690408649</v>
      </c>
      <c r="W233" s="99">
        <v>175.81149325600026</v>
      </c>
      <c r="DA233" s="63" t="s">
        <v>2769</v>
      </c>
    </row>
    <row r="234" spans="1:105" ht="12" customHeight="1" x14ac:dyDescent="0.25">
      <c r="A234" s="97" t="s">
        <v>53</v>
      </c>
      <c r="B234" s="99">
        <v>1.8918045184995527</v>
      </c>
      <c r="C234" s="99">
        <v>1.9490405644421611</v>
      </c>
      <c r="D234" s="99">
        <v>2.0323547827333766</v>
      </c>
      <c r="E234" s="99">
        <v>2.0487417863665103</v>
      </c>
      <c r="F234" s="99">
        <v>1.9419405510829042</v>
      </c>
      <c r="G234" s="99">
        <v>2.1273340525235045</v>
      </c>
      <c r="H234" s="99">
        <v>2.1553773122641267</v>
      </c>
      <c r="I234" s="99">
        <v>1.7579467237913899</v>
      </c>
      <c r="J234" s="99">
        <v>1.6269376824011432</v>
      </c>
      <c r="K234" s="99">
        <v>1.7007281164027948</v>
      </c>
      <c r="L234" s="99">
        <v>1.9651599576556997</v>
      </c>
      <c r="M234" s="99">
        <v>2.1375531275691602</v>
      </c>
      <c r="N234" s="99">
        <v>2.1895953432072397</v>
      </c>
      <c r="O234" s="99">
        <v>2.0090347085995326</v>
      </c>
      <c r="P234" s="99">
        <v>1.8195145693825148</v>
      </c>
      <c r="Q234" s="99">
        <v>1.6166612021152795</v>
      </c>
      <c r="R234" s="99">
        <v>1.8267179548518504</v>
      </c>
      <c r="S234" s="99">
        <v>2.0123640876372861</v>
      </c>
      <c r="T234" s="99">
        <v>1.6611862636582015</v>
      </c>
      <c r="U234" s="99">
        <v>1.8515432284393671</v>
      </c>
      <c r="V234" s="99">
        <v>1.8206286041345221</v>
      </c>
      <c r="W234" s="99">
        <v>1.9140182222677689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1.6149284776106386E-4</v>
      </c>
      <c r="C235" s="123">
        <f t="shared" si="114"/>
        <v>2.1869286338858942E-4</v>
      </c>
      <c r="D235" s="123">
        <f t="shared" si="114"/>
        <v>3.2219152020734258E-4</v>
      </c>
      <c r="E235" s="123">
        <f t="shared" si="114"/>
        <v>3.6961477519210754E-4</v>
      </c>
      <c r="F235" s="123">
        <f t="shared" si="114"/>
        <v>3.1801252675227646E-4</v>
      </c>
      <c r="G235" s="123">
        <f t="shared" si="114"/>
        <v>5.0822186668257954E-4</v>
      </c>
      <c r="H235" s="123">
        <f t="shared" si="114"/>
        <v>9.1968848809649258E-4</v>
      </c>
      <c r="I235" s="123">
        <f t="shared" si="114"/>
        <v>7.1519970051495834E-4</v>
      </c>
      <c r="J235" s="123">
        <f t="shared" si="114"/>
        <v>1.301377914000007E-3</v>
      </c>
      <c r="K235" s="123">
        <f t="shared" si="114"/>
        <v>2.8015568352655635E-3</v>
      </c>
      <c r="L235" s="123">
        <f t="shared" si="114"/>
        <v>1.1701580184079768E-2</v>
      </c>
      <c r="M235" s="123">
        <f t="shared" si="114"/>
        <v>6.0186781041853309E-3</v>
      </c>
      <c r="N235" s="123">
        <f t="shared" si="114"/>
        <v>1.230203095165781E-2</v>
      </c>
      <c r="O235" s="123">
        <f t="shared" si="114"/>
        <v>1.085514742451202E-2</v>
      </c>
      <c r="P235" s="123">
        <f t="shared" si="114"/>
        <v>2.0230592945328554E-2</v>
      </c>
      <c r="Q235" s="123">
        <f t="shared" si="114"/>
        <v>1.7320579995898016E-2</v>
      </c>
      <c r="R235" s="123">
        <f t="shared" si="114"/>
        <v>1.2789089026349471E-2</v>
      </c>
      <c r="S235" s="123">
        <f t="shared" si="114"/>
        <v>1.0140790953866042E-2</v>
      </c>
      <c r="T235" s="123">
        <f t="shared" si="114"/>
        <v>1.193626393107221E-2</v>
      </c>
      <c r="U235" s="123">
        <f t="shared" si="114"/>
        <v>6.9621060027716553E-3</v>
      </c>
      <c r="V235" s="123">
        <f t="shared" si="114"/>
        <v>3.4270598338756826E-3</v>
      </c>
      <c r="W235" s="123">
        <f t="shared" si="114"/>
        <v>2.5080789178437272E-3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1.6149284776106386E-4</v>
      </c>
      <c r="C236" s="99">
        <f>RES_hhdet_fecs!C29</f>
        <v>2.1869286338858942E-4</v>
      </c>
      <c r="D236" s="99">
        <f>RES_hhdet_fecs!D29</f>
        <v>3.2219152020734258E-4</v>
      </c>
      <c r="E236" s="99">
        <f>RES_hhdet_fecs!E29</f>
        <v>3.6961477519210754E-4</v>
      </c>
      <c r="F236" s="99">
        <f>RES_hhdet_fecs!F29</f>
        <v>3.1801252675227646E-4</v>
      </c>
      <c r="G236" s="99">
        <f>RES_hhdet_fecs!G29</f>
        <v>5.0822186668257954E-4</v>
      </c>
      <c r="H236" s="99">
        <f>RES_hhdet_fecs!H29</f>
        <v>9.1968848809649258E-4</v>
      </c>
      <c r="I236" s="99">
        <f>RES_hhdet_fecs!I29</f>
        <v>7.1519970051495834E-4</v>
      </c>
      <c r="J236" s="99">
        <f>RES_hhdet_fecs!J29</f>
        <v>1.301377914000007E-3</v>
      </c>
      <c r="K236" s="99">
        <f>RES_hhdet_fecs!K29</f>
        <v>2.8015568352655635E-3</v>
      </c>
      <c r="L236" s="99">
        <f>RES_hhdet_fecs!L29</f>
        <v>1.1701580184079768E-2</v>
      </c>
      <c r="M236" s="99">
        <f>RES_hhdet_fecs!M29</f>
        <v>6.0186781041853309E-3</v>
      </c>
      <c r="N236" s="99">
        <f>RES_hhdet_fecs!N29</f>
        <v>1.230203095165781E-2</v>
      </c>
      <c r="O236" s="99">
        <f>RES_hhdet_fecs!O29</f>
        <v>1.085514742451202E-2</v>
      </c>
      <c r="P236" s="99">
        <f>RES_hhdet_fecs!P29</f>
        <v>2.0230592945328554E-2</v>
      </c>
      <c r="Q236" s="99">
        <f>RES_hhdet_fecs!Q29</f>
        <v>1.7320579995898016E-2</v>
      </c>
      <c r="R236" s="99">
        <f>RES_hhdet_fecs!R29</f>
        <v>1.2789089026349471E-2</v>
      </c>
      <c r="S236" s="99">
        <f>RES_hhdet_fecs!S29</f>
        <v>1.0140790953866042E-2</v>
      </c>
      <c r="T236" s="99">
        <f>RES_hhdet_fecs!T29</f>
        <v>1.193626393107221E-2</v>
      </c>
      <c r="U236" s="99">
        <f>RES_hhdet_fecs!U29</f>
        <v>6.9621060027716553E-3</v>
      </c>
      <c r="V236" s="99">
        <f>RES_hhdet_fecs!V29</f>
        <v>3.4270598338756826E-3</v>
      </c>
      <c r="W236" s="99">
        <f>RES_hhdet_fecs!W29</f>
        <v>2.5080789178437272E-3</v>
      </c>
      <c r="DA236" s="63" t="s">
        <v>2772</v>
      </c>
    </row>
    <row r="237" spans="1:105" ht="12" customHeight="1" x14ac:dyDescent="0.25">
      <c r="A237" s="121" t="s">
        <v>55</v>
      </c>
      <c r="B237" s="123">
        <v>7.7718993497829878</v>
      </c>
      <c r="C237" s="123">
        <v>9.0544736958350907</v>
      </c>
      <c r="D237" s="123">
        <v>6.9075211334478031</v>
      </c>
      <c r="E237" s="123">
        <v>7.6414088135414717</v>
      </c>
      <c r="F237" s="123">
        <v>10.69865451975717</v>
      </c>
      <c r="G237" s="123">
        <v>10.600001544777074</v>
      </c>
      <c r="H237" s="123">
        <v>12.512973880505102</v>
      </c>
      <c r="I237" s="123">
        <v>10.321001084705605</v>
      </c>
      <c r="J237" s="123">
        <v>12.502577263884941</v>
      </c>
      <c r="K237" s="123">
        <v>13.170743425181739</v>
      </c>
      <c r="L237" s="123">
        <v>10.471476593332175</v>
      </c>
      <c r="M237" s="123">
        <v>11.964088526466766</v>
      </c>
      <c r="N237" s="123">
        <v>12.631983856951326</v>
      </c>
      <c r="O237" s="123">
        <v>11.026787000731749</v>
      </c>
      <c r="P237" s="123">
        <v>12.370076081668513</v>
      </c>
      <c r="Q237" s="123">
        <v>11.947287632742794</v>
      </c>
      <c r="R237" s="123">
        <v>12.217607419710887</v>
      </c>
      <c r="S237" s="123">
        <v>11.943743733262485</v>
      </c>
      <c r="T237" s="123">
        <v>11.727455750764358</v>
      </c>
      <c r="U237" s="123">
        <v>10.497317341111353</v>
      </c>
      <c r="V237" s="123">
        <v>10.23563166017856</v>
      </c>
      <c r="W237" s="123">
        <v>15.657255917927591</v>
      </c>
      <c r="DA237" s="130" t="s">
        <v>2773</v>
      </c>
    </row>
    <row r="238" spans="1:105" ht="12" customHeight="1" x14ac:dyDescent="0.25">
      <c r="A238" s="97" t="s">
        <v>141</v>
      </c>
      <c r="B238" s="99">
        <v>9.0458864089444262</v>
      </c>
      <c r="C238" s="99">
        <v>9.1516182477830448</v>
      </c>
      <c r="D238" s="99">
        <v>9.3619000964551571</v>
      </c>
      <c r="E238" s="99">
        <v>10.180706105629477</v>
      </c>
      <c r="F238" s="99">
        <v>10.557336478912273</v>
      </c>
      <c r="G238" s="99">
        <v>12.1676486369117</v>
      </c>
      <c r="H238" s="99">
        <v>12.85837587272929</v>
      </c>
      <c r="I238" s="99">
        <v>11.58493450094036</v>
      </c>
      <c r="J238" s="99">
        <v>12.033706109399271</v>
      </c>
      <c r="K238" s="99">
        <v>12.408117989741458</v>
      </c>
      <c r="L238" s="99">
        <v>13.018171305780559</v>
      </c>
      <c r="M238" s="99">
        <v>13.943368459277341</v>
      </c>
      <c r="N238" s="99">
        <v>14.149530274280528</v>
      </c>
      <c r="O238" s="99">
        <v>13.013723651086412</v>
      </c>
      <c r="P238" s="99">
        <v>12.993101907703831</v>
      </c>
      <c r="Q238" s="99">
        <v>12.206733812813575</v>
      </c>
      <c r="R238" s="99">
        <v>12.414943947715036</v>
      </c>
      <c r="S238" s="99">
        <v>11.513374744834833</v>
      </c>
      <c r="T238" s="99">
        <v>10.466598561158884</v>
      </c>
      <c r="U238" s="99">
        <v>9.2464311872810185</v>
      </c>
      <c r="V238" s="99">
        <v>8.2220759839139159</v>
      </c>
      <c r="W238" s="99">
        <v>14.864298246448952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7.727900109264989</v>
      </c>
      <c r="C242" s="102">
        <v>9.0510490753245616</v>
      </c>
      <c r="D242" s="102">
        <v>6.8223650326462124</v>
      </c>
      <c r="E242" s="102">
        <v>7.560810415979164</v>
      </c>
      <c r="F242" s="102">
        <v>10.702619245730142</v>
      </c>
      <c r="G242" s="102">
        <v>10.562763692323399</v>
      </c>
      <c r="H242" s="102">
        <v>12.506562127033247</v>
      </c>
      <c r="I242" s="102">
        <v>10.302278761882675</v>
      </c>
      <c r="J242" s="102">
        <v>12.507941922403084</v>
      </c>
      <c r="K242" s="102">
        <v>13.180334795092222</v>
      </c>
      <c r="L242" s="102">
        <v>10.442571456213587</v>
      </c>
      <c r="M242" s="102">
        <v>11.939995039761827</v>
      </c>
      <c r="N242" s="102">
        <v>12.614661308480763</v>
      </c>
      <c r="O242" s="102">
        <v>11.003514871556973</v>
      </c>
      <c r="P242" s="102">
        <v>12.362769121307972</v>
      </c>
      <c r="Q242" s="102">
        <v>11.944356037487758</v>
      </c>
      <c r="R242" s="102">
        <v>12.21587016336191</v>
      </c>
      <c r="S242" s="102">
        <v>11.947218875965472</v>
      </c>
      <c r="T242" s="102">
        <v>11.738945576472995</v>
      </c>
      <c r="U242" s="102">
        <v>10.509418581907065</v>
      </c>
      <c r="V242" s="102">
        <v>10.258451233411995</v>
      </c>
      <c r="W242" s="102">
        <v>15.667310712609163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2781</v>
      </c>
    </row>
    <row r="246" spans="1:105" ht="12" customHeight="1" x14ac:dyDescent="0.25">
      <c r="A246" s="121" t="s">
        <v>54</v>
      </c>
      <c r="B246" s="123">
        <v>12.960057166887047</v>
      </c>
      <c r="C246" s="123">
        <v>12.894782092558343</v>
      </c>
      <c r="D246" s="123">
        <v>12.414107184338755</v>
      </c>
      <c r="E246" s="123">
        <v>12.696651324187414</v>
      </c>
      <c r="F246" s="123">
        <v>12.533159875722117</v>
      </c>
      <c r="G246" s="123">
        <v>12.669344501656504</v>
      </c>
      <c r="H246" s="123">
        <v>13.519548069620992</v>
      </c>
      <c r="I246" s="123">
        <v>12.451954528940181</v>
      </c>
      <c r="J246" s="123">
        <v>13.146045415817945</v>
      </c>
      <c r="K246" s="123">
        <v>12.690478480807473</v>
      </c>
      <c r="L246" s="123">
        <v>11.148126948394355</v>
      </c>
      <c r="M246" s="123">
        <v>12.503823604272826</v>
      </c>
      <c r="N246" s="123">
        <v>12.611502846430428</v>
      </c>
      <c r="O246" s="123">
        <v>10.77631773935469</v>
      </c>
      <c r="P246" s="123">
        <v>10.146485834789834</v>
      </c>
      <c r="Q246" s="123">
        <v>7.9846896681873405</v>
      </c>
      <c r="R246" s="123">
        <v>8.1647434763389111</v>
      </c>
      <c r="S246" s="123">
        <v>7.6499053739501388</v>
      </c>
      <c r="T246" s="123">
        <v>8.9897210015020033</v>
      </c>
      <c r="U246" s="123">
        <v>9.2799052184418453</v>
      </c>
      <c r="V246" s="123">
        <v>8.3522991458484785</v>
      </c>
      <c r="W246" s="123">
        <v>8.3094341917418486</v>
      </c>
      <c r="DA246" s="130" t="s">
        <v>2782</v>
      </c>
    </row>
    <row r="247" spans="1:105" ht="12" customHeight="1" x14ac:dyDescent="0.25">
      <c r="A247" s="97" t="s">
        <v>50</v>
      </c>
      <c r="B247" s="99">
        <v>13.163849773177606</v>
      </c>
      <c r="C247" s="99">
        <v>12.976283985946884</v>
      </c>
      <c r="D247" s="99">
        <v>12.941029020167372</v>
      </c>
      <c r="E247" s="99">
        <v>13.236125510281477</v>
      </c>
      <c r="F247" s="99">
        <v>12.745432196488947</v>
      </c>
      <c r="G247" s="99">
        <v>13.882170400095932</v>
      </c>
      <c r="H247" s="99">
        <v>14.951685355047541</v>
      </c>
      <c r="I247" s="99">
        <v>12.608206880453711</v>
      </c>
      <c r="J247" s="99">
        <v>13.460407126482487</v>
      </c>
      <c r="K247" s="99">
        <v>13.341763410919906</v>
      </c>
      <c r="L247" s="99">
        <v>13.135587249001313</v>
      </c>
      <c r="M247" s="99">
        <v>14.185790730762347</v>
      </c>
      <c r="N247" s="99">
        <v>14.20465898703435</v>
      </c>
      <c r="O247" s="99">
        <v>11.75655885308478</v>
      </c>
      <c r="P247" s="99">
        <v>10.798072198471125</v>
      </c>
      <c r="Q247" s="99">
        <v>8.7080892470782256</v>
      </c>
      <c r="R247" s="99">
        <v>9.2397010873579255</v>
      </c>
      <c r="S247" s="99">
        <v>9.9188314502642321</v>
      </c>
      <c r="T247" s="99">
        <v>9.4279553811515076</v>
      </c>
      <c r="U247" s="99">
        <v>10.754544312031497</v>
      </c>
      <c r="V247" s="99">
        <v>10.003419306939751</v>
      </c>
      <c r="W247" s="99">
        <v>9.1508746959023508</v>
      </c>
      <c r="DA247" s="63" t="s">
        <v>2783</v>
      </c>
    </row>
    <row r="248" spans="1:105" ht="12" customHeight="1" x14ac:dyDescent="0.25">
      <c r="A248" s="109" t="s">
        <v>120</v>
      </c>
      <c r="B248" s="110">
        <v>9.6596756078698292</v>
      </c>
      <c r="C248" s="110">
        <v>11.565757884369177</v>
      </c>
      <c r="D248" s="110">
        <v>5.8045745493269676</v>
      </c>
      <c r="E248" s="110">
        <v>8.217900609110762</v>
      </c>
      <c r="F248" s="110">
        <v>11.426434616811202</v>
      </c>
      <c r="G248" s="110">
        <v>8.5841517469130171</v>
      </c>
      <c r="H248" s="110">
        <v>10.868837830805179</v>
      </c>
      <c r="I248" s="110">
        <v>12.238596269153623</v>
      </c>
      <c r="J248" s="110">
        <v>12.833810165428467</v>
      </c>
      <c r="K248" s="110">
        <v>12.033904693953987</v>
      </c>
      <c r="L248" s="110">
        <v>8.865574191986612</v>
      </c>
      <c r="M248" s="110">
        <v>10.262773435738401</v>
      </c>
      <c r="N248" s="110">
        <v>10.419086139177322</v>
      </c>
      <c r="O248" s="110">
        <v>9.3336272216220042</v>
      </c>
      <c r="P248" s="110">
        <v>9.1729847795278978</v>
      </c>
      <c r="Q248" s="110">
        <v>6.807572740892291</v>
      </c>
      <c r="R248" s="110">
        <v>6.3163266133784903</v>
      </c>
      <c r="S248" s="110">
        <v>3.998157464546932</v>
      </c>
      <c r="T248" s="110">
        <v>8.2910316637870718</v>
      </c>
      <c r="U248" s="110">
        <v>7.2314005498769438</v>
      </c>
      <c r="V248" s="110">
        <v>6.4386737056897019</v>
      </c>
      <c r="W248" s="110">
        <v>7.4417290706884742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95.914881892353975</v>
      </c>
      <c r="C250" s="118">
        <f t="shared" si="115"/>
        <v>100.82632656722478</v>
      </c>
      <c r="D250" s="118">
        <f t="shared" si="115"/>
        <v>104.95637514419073</v>
      </c>
      <c r="E250" s="118">
        <f t="shared" si="115"/>
        <v>108.31545095854548</v>
      </c>
      <c r="F250" s="118">
        <f t="shared" si="115"/>
        <v>106.67252543481554</v>
      </c>
      <c r="G250" s="118">
        <f t="shared" si="115"/>
        <v>117.24522000231761</v>
      </c>
      <c r="H250" s="118">
        <f t="shared" si="115"/>
        <v>121.75928965355145</v>
      </c>
      <c r="I250" s="118">
        <f t="shared" si="115"/>
        <v>102.29930838645954</v>
      </c>
      <c r="J250" s="118">
        <f t="shared" si="115"/>
        <v>98.591002666600929</v>
      </c>
      <c r="K250" s="118">
        <f t="shared" si="115"/>
        <v>103.62383837741294</v>
      </c>
      <c r="L250" s="118">
        <f t="shared" si="115"/>
        <v>116.35163612497369</v>
      </c>
      <c r="M250" s="118">
        <f t="shared" si="115"/>
        <v>128.21173150154226</v>
      </c>
      <c r="N250" s="118">
        <f t="shared" si="115"/>
        <v>132.60696158286208</v>
      </c>
      <c r="O250" s="118">
        <f t="shared" si="115"/>
        <v>121.78005695061358</v>
      </c>
      <c r="P250" s="118">
        <f t="shared" si="115"/>
        <v>113.69879517560526</v>
      </c>
      <c r="Q250" s="118">
        <f t="shared" si="115"/>
        <v>102.47642636892905</v>
      </c>
      <c r="R250" s="118">
        <f t="shared" ref="R250:V250" si="116">R251+R254+R256+R265</f>
        <v>116.23037979718214</v>
      </c>
      <c r="S250" s="118">
        <f t="shared" si="116"/>
        <v>127.78277385891137</v>
      </c>
      <c r="T250" s="118">
        <f t="shared" si="116"/>
        <v>109.11362858972072</v>
      </c>
      <c r="U250" s="118">
        <f t="shared" si="116"/>
        <v>119.81378883671506</v>
      </c>
      <c r="V250" s="118">
        <f t="shared" si="116"/>
        <v>119.00585666751927</v>
      </c>
      <c r="W250" s="118">
        <f t="shared" ref="W250" si="117">W251+W254+W256+W265</f>
        <v>130.07336100660308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83.907141607784823</v>
      </c>
      <c r="C251" s="123">
        <f t="shared" si="118"/>
        <v>88.050900919698975</v>
      </c>
      <c r="D251" s="123">
        <f t="shared" si="118"/>
        <v>93.723241380929394</v>
      </c>
      <c r="E251" s="123">
        <f t="shared" si="118"/>
        <v>96.373271014849507</v>
      </c>
      <c r="F251" s="123">
        <f t="shared" si="118"/>
        <v>92.792433411228558</v>
      </c>
      <c r="G251" s="123">
        <f t="shared" si="118"/>
        <v>103.25404541712335</v>
      </c>
      <c r="H251" s="123">
        <f t="shared" si="118"/>
        <v>105.70005769399619</v>
      </c>
      <c r="I251" s="123">
        <f t="shared" si="118"/>
        <v>87.906060408521313</v>
      </c>
      <c r="J251" s="123">
        <f t="shared" si="118"/>
        <v>82.207584653702867</v>
      </c>
      <c r="K251" s="123">
        <f t="shared" si="118"/>
        <v>87.107190959421942</v>
      </c>
      <c r="L251" s="123">
        <f t="shared" si="118"/>
        <v>102.63504799474289</v>
      </c>
      <c r="M251" s="123">
        <f t="shared" si="118"/>
        <v>112.69263040430907</v>
      </c>
      <c r="N251" s="123">
        <f t="shared" si="118"/>
        <v>116.4942571830013</v>
      </c>
      <c r="O251" s="123">
        <f t="shared" si="118"/>
        <v>107.77567319622754</v>
      </c>
      <c r="P251" s="123">
        <f t="shared" si="118"/>
        <v>99.163553975730494</v>
      </c>
      <c r="Q251" s="123">
        <f t="shared" si="118"/>
        <v>89.611985655177705</v>
      </c>
      <c r="R251" s="123">
        <f t="shared" ref="R251:V251" si="119">SUM(R252:R253)</f>
        <v>102.97635518533669</v>
      </c>
      <c r="S251" s="123">
        <f t="shared" si="119"/>
        <v>114.93299390905007</v>
      </c>
      <c r="T251" s="123">
        <f t="shared" si="119"/>
        <v>95.050024142118488</v>
      </c>
      <c r="U251" s="123">
        <f t="shared" si="119"/>
        <v>106.18746629386366</v>
      </c>
      <c r="V251" s="123">
        <f t="shared" si="119"/>
        <v>105.85772875266235</v>
      </c>
      <c r="W251" s="123">
        <f t="shared" ref="W251" si="120">SUM(W252:W253)</f>
        <v>112.60600756068928</v>
      </c>
      <c r="DA251" s="130" t="s">
        <v>2936</v>
      </c>
    </row>
    <row r="252" spans="1:105" ht="12" customHeight="1" x14ac:dyDescent="0.25">
      <c r="A252" s="97" t="s">
        <v>74</v>
      </c>
      <c r="B252" s="99">
        <v>82.015337089285268</v>
      </c>
      <c r="C252" s="99">
        <v>86.101860355256818</v>
      </c>
      <c r="D252" s="99">
        <v>91.690886598196016</v>
      </c>
      <c r="E252" s="99">
        <v>94.324529228483001</v>
      </c>
      <c r="F252" s="99">
        <v>90.85049286014565</v>
      </c>
      <c r="G252" s="99">
        <v>101.12671136459984</v>
      </c>
      <c r="H252" s="99">
        <v>103.54468038173206</v>
      </c>
      <c r="I252" s="99">
        <v>86.148113684729921</v>
      </c>
      <c r="J252" s="99">
        <v>80.580646971301718</v>
      </c>
      <c r="K252" s="99">
        <v>85.406462843019142</v>
      </c>
      <c r="L252" s="99">
        <v>100.66988803708719</v>
      </c>
      <c r="M252" s="99">
        <v>110.55507727673991</v>
      </c>
      <c r="N252" s="99">
        <v>114.30466183979405</v>
      </c>
      <c r="O252" s="99">
        <v>105.76663848762801</v>
      </c>
      <c r="P252" s="99">
        <v>97.344039406347974</v>
      </c>
      <c r="Q252" s="99">
        <v>87.995324453062423</v>
      </c>
      <c r="R252" s="99">
        <v>101.14963723048484</v>
      </c>
      <c r="S252" s="99">
        <v>112.92062982141279</v>
      </c>
      <c r="T252" s="99">
        <v>93.388837878460293</v>
      </c>
      <c r="U252" s="99">
        <v>104.3359230654243</v>
      </c>
      <c r="V252" s="99">
        <v>104.03710014852783</v>
      </c>
      <c r="W252" s="99">
        <v>110.69198933842151</v>
      </c>
      <c r="DA252" s="63" t="s">
        <v>2937</v>
      </c>
    </row>
    <row r="253" spans="1:105" ht="12" customHeight="1" x14ac:dyDescent="0.25">
      <c r="A253" s="97" t="s">
        <v>53</v>
      </c>
      <c r="B253" s="99">
        <v>1.8918045184995527</v>
      </c>
      <c r="C253" s="99">
        <v>1.9490405644421611</v>
      </c>
      <c r="D253" s="99">
        <v>2.0323547827333766</v>
      </c>
      <c r="E253" s="99">
        <v>2.0487417863665103</v>
      </c>
      <c r="F253" s="99">
        <v>1.9419405510829042</v>
      </c>
      <c r="G253" s="99">
        <v>2.1273340525235045</v>
      </c>
      <c r="H253" s="99">
        <v>2.1553773122641267</v>
      </c>
      <c r="I253" s="99">
        <v>1.7579467237913899</v>
      </c>
      <c r="J253" s="99">
        <v>1.6269376824011432</v>
      </c>
      <c r="K253" s="99">
        <v>1.7007281164027948</v>
      </c>
      <c r="L253" s="99">
        <v>1.9651599576556997</v>
      </c>
      <c r="M253" s="99">
        <v>2.1375531275691602</v>
      </c>
      <c r="N253" s="99">
        <v>2.1895953432072397</v>
      </c>
      <c r="O253" s="99">
        <v>2.0090347085995326</v>
      </c>
      <c r="P253" s="99">
        <v>1.8195145693825148</v>
      </c>
      <c r="Q253" s="99">
        <v>1.6166612021152795</v>
      </c>
      <c r="R253" s="99">
        <v>1.8267179548518504</v>
      </c>
      <c r="S253" s="99">
        <v>2.0123640876372861</v>
      </c>
      <c r="T253" s="99">
        <v>1.6611862636582015</v>
      </c>
      <c r="U253" s="99">
        <v>1.8515432284393671</v>
      </c>
      <c r="V253" s="99">
        <v>1.8206286041345221</v>
      </c>
      <c r="W253" s="99">
        <v>1.9140182222677689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3.195527547898417E-4</v>
      </c>
      <c r="C254" s="123">
        <f t="shared" si="121"/>
        <v>4.3273685440298106E-4</v>
      </c>
      <c r="D254" s="123">
        <f t="shared" si="121"/>
        <v>6.3753404116393558E-4</v>
      </c>
      <c r="E254" s="123">
        <f t="shared" si="121"/>
        <v>8.6228827135615197E-4</v>
      </c>
      <c r="F254" s="123">
        <f t="shared" si="121"/>
        <v>9.1893287477462797E-4</v>
      </c>
      <c r="G254" s="123">
        <f t="shared" si="121"/>
        <v>1.4928598661732488E-3</v>
      </c>
      <c r="H254" s="123">
        <f t="shared" si="121"/>
        <v>2.7015091700458484E-3</v>
      </c>
      <c r="I254" s="123">
        <f t="shared" si="121"/>
        <v>2.1008402022669325E-3</v>
      </c>
      <c r="J254" s="123">
        <f t="shared" si="121"/>
        <v>4.0758402086957394E-3</v>
      </c>
      <c r="K254" s="123">
        <f t="shared" si="121"/>
        <v>9.2261510302061867E-3</v>
      </c>
      <c r="L254" s="123">
        <f t="shared" si="121"/>
        <v>4.0045757974788584E-2</v>
      </c>
      <c r="M254" s="123">
        <f t="shared" si="121"/>
        <v>2.1093030068297505E-2</v>
      </c>
      <c r="N254" s="123">
        <f t="shared" si="121"/>
        <v>4.4442380413260381E-2</v>
      </c>
      <c r="O254" s="123">
        <f t="shared" si="121"/>
        <v>4.0275837544189494E-2</v>
      </c>
      <c r="P254" s="123">
        <f t="shared" si="121"/>
        <v>7.6545899548619248E-2</v>
      </c>
      <c r="Q254" s="123">
        <f t="shared" si="121"/>
        <v>6.6420468234880833E-2</v>
      </c>
      <c r="R254" s="123">
        <f t="shared" si="121"/>
        <v>4.9661059065555208E-2</v>
      </c>
      <c r="S254" s="123">
        <f t="shared" si="121"/>
        <v>4.0026500100745065E-2</v>
      </c>
      <c r="T254" s="123">
        <f t="shared" si="121"/>
        <v>4.7983757463668508E-2</v>
      </c>
      <c r="U254" s="123">
        <f t="shared" si="121"/>
        <v>2.8437993009208323E-2</v>
      </c>
      <c r="V254" s="123">
        <f t="shared" si="121"/>
        <v>1.4388461781030159E-2</v>
      </c>
      <c r="W254" s="123">
        <f t="shared" si="121"/>
        <v>1.0737586954757742E-2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3.195527547898417E-4</v>
      </c>
      <c r="C255" s="99">
        <f>RES_hhdet_tess!C29</f>
        <v>4.3273685440298106E-4</v>
      </c>
      <c r="D255" s="99">
        <f>RES_hhdet_tess!D29</f>
        <v>6.3753404116393558E-4</v>
      </c>
      <c r="E255" s="99">
        <f>RES_hhdet_tess!E29</f>
        <v>8.6228827135615197E-4</v>
      </c>
      <c r="F255" s="99">
        <f>RES_hhdet_tess!F29</f>
        <v>9.1893287477462797E-4</v>
      </c>
      <c r="G255" s="99">
        <f>RES_hhdet_tess!G29</f>
        <v>1.4928598661732488E-3</v>
      </c>
      <c r="H255" s="99">
        <f>RES_hhdet_tess!H29</f>
        <v>2.7015091700458484E-3</v>
      </c>
      <c r="I255" s="99">
        <f>RES_hhdet_tess!I29</f>
        <v>2.1008402022669325E-3</v>
      </c>
      <c r="J255" s="99">
        <f>RES_hhdet_tess!J29</f>
        <v>4.0758402086957394E-3</v>
      </c>
      <c r="K255" s="99">
        <f>RES_hhdet_tess!K29</f>
        <v>9.2261510302061867E-3</v>
      </c>
      <c r="L255" s="99">
        <f>RES_hhdet_tess!L29</f>
        <v>4.0045757974788584E-2</v>
      </c>
      <c r="M255" s="99">
        <f>RES_hhdet_tess!M29</f>
        <v>2.1093030068297505E-2</v>
      </c>
      <c r="N255" s="99">
        <f>RES_hhdet_tess!N29</f>
        <v>4.4442380413260381E-2</v>
      </c>
      <c r="O255" s="99">
        <f>RES_hhdet_tess!O29</f>
        <v>4.0275837544189494E-2</v>
      </c>
      <c r="P255" s="99">
        <f>RES_hhdet_tess!P29</f>
        <v>7.6545899548619248E-2</v>
      </c>
      <c r="Q255" s="99">
        <f>RES_hhdet_tess!Q29</f>
        <v>6.6420468234880833E-2</v>
      </c>
      <c r="R255" s="99">
        <f>RES_hhdet_tess!R29</f>
        <v>4.9661059065555208E-2</v>
      </c>
      <c r="S255" s="99">
        <f>RES_hhdet_tess!S29</f>
        <v>4.0026500100745065E-2</v>
      </c>
      <c r="T255" s="99">
        <f>RES_hhdet_tess!T29</f>
        <v>4.7983757463668508E-2</v>
      </c>
      <c r="U255" s="99">
        <f>RES_hhdet_tess!U29</f>
        <v>2.8437993009208323E-2</v>
      </c>
      <c r="V255" s="99">
        <f>RES_hhdet_tess!V29</f>
        <v>1.4388461781030159E-2</v>
      </c>
      <c r="W255" s="99">
        <f>RES_hhdet_tess!W29</f>
        <v>1.0737586954757742E-2</v>
      </c>
      <c r="DA255" s="63" t="s">
        <v>2940</v>
      </c>
    </row>
    <row r="256" spans="1:105" ht="12" customHeight="1" x14ac:dyDescent="0.25">
      <c r="A256" s="121" t="s">
        <v>55</v>
      </c>
      <c r="B256" s="123">
        <v>4.5242048069110252</v>
      </c>
      <c r="C256" s="123">
        <v>5.2997799193457524</v>
      </c>
      <c r="D256" s="123">
        <v>4.0583508043037142</v>
      </c>
      <c r="E256" s="123">
        <v>4.5167934848759348</v>
      </c>
      <c r="F256" s="123">
        <v>6.3725885048055835</v>
      </c>
      <c r="G256" s="123">
        <v>6.3642061987030241</v>
      </c>
      <c r="H256" s="123">
        <v>7.5987526195708277</v>
      </c>
      <c r="I256" s="123">
        <v>6.3035720822827095</v>
      </c>
      <c r="J256" s="123">
        <v>7.6631619852162034</v>
      </c>
      <c r="K256" s="123">
        <v>8.1154420110749736</v>
      </c>
      <c r="L256" s="123">
        <v>6.4848322294154928</v>
      </c>
      <c r="M256" s="123">
        <v>7.4554875487964738</v>
      </c>
      <c r="N256" s="123">
        <v>7.9446812997046301</v>
      </c>
      <c r="O256" s="123">
        <v>7.0000335623967409</v>
      </c>
      <c r="P256" s="123">
        <v>7.8754830568099861</v>
      </c>
      <c r="Q256" s="123">
        <v>7.6664916153977094</v>
      </c>
      <c r="R256" s="123">
        <v>8.0003398555108092</v>
      </c>
      <c r="S256" s="123">
        <v>8.0350495100208263</v>
      </c>
      <c r="T256" s="123">
        <v>8.1021431277284162</v>
      </c>
      <c r="U256" s="123">
        <v>7.4774473499326861</v>
      </c>
      <c r="V256" s="123">
        <v>7.4961917663397113</v>
      </c>
      <c r="W256" s="123">
        <v>11.633678506243957</v>
      </c>
      <c r="DA256" s="130" t="s">
        <v>2941</v>
      </c>
    </row>
    <row r="257" spans="1:105" ht="12" customHeight="1" x14ac:dyDescent="0.25">
      <c r="A257" s="97" t="s">
        <v>141</v>
      </c>
      <c r="B257" s="99">
        <v>4.7199432701403445</v>
      </c>
      <c r="C257" s="99">
        <v>4.8022175453713629</v>
      </c>
      <c r="D257" s="99">
        <v>4.9348072830083085</v>
      </c>
      <c r="E257" s="99">
        <v>5.3849172292499015</v>
      </c>
      <c r="F257" s="99">
        <v>5.6033852707354956</v>
      </c>
      <c r="G257" s="99">
        <v>6.4995524885539764</v>
      </c>
      <c r="H257" s="99">
        <v>6.9514678288227811</v>
      </c>
      <c r="I257" s="99">
        <v>6.3189741499452747</v>
      </c>
      <c r="J257" s="99">
        <v>6.5774444556977185</v>
      </c>
      <c r="K257" s="99">
        <v>6.985368009523742</v>
      </c>
      <c r="L257" s="99">
        <v>7.4528688979978757</v>
      </c>
      <c r="M257" s="99">
        <v>8.0728964049865741</v>
      </c>
      <c r="N257" s="99">
        <v>8.2835355200373098</v>
      </c>
      <c r="O257" s="99">
        <v>7.6674249969277399</v>
      </c>
      <c r="P257" s="99">
        <v>7.669456953901058</v>
      </c>
      <c r="Q257" s="99">
        <v>7.2238174209243411</v>
      </c>
      <c r="R257" s="99">
        <v>7.8092740086948762</v>
      </c>
      <c r="S257" s="99">
        <v>8.1820042697801867</v>
      </c>
      <c r="T257" s="99">
        <v>8.0520058542079518</v>
      </c>
      <c r="U257" s="99">
        <v>7.5755165761195853</v>
      </c>
      <c r="V257" s="99">
        <v>7.036293530395926</v>
      </c>
      <c r="W257" s="99">
        <v>12.757542925442277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4.5174446568291859</v>
      </c>
      <c r="C261" s="102">
        <v>5.3173204018227569</v>
      </c>
      <c r="D261" s="102">
        <v>4.0279416387373166</v>
      </c>
      <c r="E261" s="102">
        <v>4.4892388606496407</v>
      </c>
      <c r="F261" s="102">
        <v>6.3941687646392174</v>
      </c>
      <c r="G261" s="102">
        <v>6.3609911860915052</v>
      </c>
      <c r="H261" s="102">
        <v>7.6107682726295556</v>
      </c>
      <c r="I261" s="102">
        <v>6.3033439353888836</v>
      </c>
      <c r="J261" s="102">
        <v>7.6755843825791157</v>
      </c>
      <c r="K261" s="102">
        <v>8.1296546995998948</v>
      </c>
      <c r="L261" s="102">
        <v>6.4738449553993238</v>
      </c>
      <c r="M261" s="102">
        <v>7.4479719206018284</v>
      </c>
      <c r="N261" s="102">
        <v>7.9408133332364281</v>
      </c>
      <c r="O261" s="102">
        <v>6.9922166953256282</v>
      </c>
      <c r="P261" s="102">
        <v>7.8778993684688015</v>
      </c>
      <c r="Q261" s="102">
        <v>7.6714935836968436</v>
      </c>
      <c r="R261" s="102">
        <v>8.002021907783698</v>
      </c>
      <c r="S261" s="102">
        <v>8.0338628800015197</v>
      </c>
      <c r="T261" s="102">
        <v>8.1026000141537811</v>
      </c>
      <c r="U261" s="102">
        <v>7.4764986150561326</v>
      </c>
      <c r="V261" s="102">
        <v>7.501403780886295</v>
      </c>
      <c r="W261" s="102">
        <v>11.61942777585643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2949</v>
      </c>
    </row>
    <row r="265" spans="1:105" ht="12" customHeight="1" x14ac:dyDescent="0.25">
      <c r="A265" s="121" t="s">
        <v>54</v>
      </c>
      <c r="B265" s="123">
        <v>7.4832159249033277</v>
      </c>
      <c r="C265" s="123">
        <v>7.4752129913256553</v>
      </c>
      <c r="D265" s="123">
        <v>7.1741454249164676</v>
      </c>
      <c r="E265" s="123">
        <v>7.4245241705486968</v>
      </c>
      <c r="F265" s="123">
        <v>7.5065845859066398</v>
      </c>
      <c r="G265" s="123">
        <v>7.6254755266250509</v>
      </c>
      <c r="H265" s="123">
        <v>8.4577778308143827</v>
      </c>
      <c r="I265" s="123">
        <v>8.0875750554532626</v>
      </c>
      <c r="J265" s="123">
        <v>8.7161801874731601</v>
      </c>
      <c r="K265" s="123">
        <v>8.3919792558858202</v>
      </c>
      <c r="L265" s="123">
        <v>7.191710142840515</v>
      </c>
      <c r="M265" s="123">
        <v>8.0425205183684234</v>
      </c>
      <c r="N265" s="123">
        <v>8.1235807197429111</v>
      </c>
      <c r="O265" s="123">
        <v>6.9640743544451178</v>
      </c>
      <c r="P265" s="123">
        <v>6.583212243516158</v>
      </c>
      <c r="Q265" s="123">
        <v>5.1315286301187584</v>
      </c>
      <c r="R265" s="123">
        <v>5.2040236972690872</v>
      </c>
      <c r="S265" s="123">
        <v>4.7747039397397222</v>
      </c>
      <c r="T265" s="123">
        <v>5.9134775624101463</v>
      </c>
      <c r="U265" s="123">
        <v>6.1204371999095066</v>
      </c>
      <c r="V265" s="123">
        <v>5.6375476867361858</v>
      </c>
      <c r="W265" s="123">
        <v>5.8229373527150825</v>
      </c>
      <c r="DA265" s="130" t="s">
        <v>2950</v>
      </c>
    </row>
    <row r="266" spans="1:105" ht="12" customHeight="1" x14ac:dyDescent="0.25">
      <c r="A266" s="97" t="s">
        <v>50</v>
      </c>
      <c r="B266" s="99">
        <v>7.5103899896069022</v>
      </c>
      <c r="C266" s="99">
        <v>7.4151668404255977</v>
      </c>
      <c r="D266" s="99">
        <v>7.4057360559101939</v>
      </c>
      <c r="E266" s="99">
        <v>7.5862774663276724</v>
      </c>
      <c r="F266" s="99">
        <v>7.3168742923319279</v>
      </c>
      <c r="G266" s="99">
        <v>7.9881374046834308</v>
      </c>
      <c r="H266" s="99">
        <v>8.6328801454177118</v>
      </c>
      <c r="I266" s="99">
        <v>7.2960363326558841</v>
      </c>
      <c r="J266" s="99">
        <v>7.7949997723122113</v>
      </c>
      <c r="K266" s="99">
        <v>7.749207767915987</v>
      </c>
      <c r="L266" s="99">
        <v>7.6471151160407516</v>
      </c>
      <c r="M266" s="99">
        <v>8.2714066432211446</v>
      </c>
      <c r="N266" s="99">
        <v>8.2898800915658875</v>
      </c>
      <c r="O266" s="99">
        <v>6.8644948899190732</v>
      </c>
      <c r="P266" s="99">
        <v>6.3052858233012214</v>
      </c>
      <c r="Q266" s="99">
        <v>5.0855759472493851</v>
      </c>
      <c r="R266" s="99">
        <v>5.4005410140537924</v>
      </c>
      <c r="S266" s="99">
        <v>5.8112185295837033</v>
      </c>
      <c r="T266" s="99">
        <v>5.5424284555466521</v>
      </c>
      <c r="U266" s="99">
        <v>6.3440672101691229</v>
      </c>
      <c r="V266" s="99">
        <v>5.9154130448917899</v>
      </c>
      <c r="W266" s="99">
        <v>5.4218482464878361</v>
      </c>
      <c r="DA266" s="63" t="s">
        <v>2951</v>
      </c>
    </row>
    <row r="267" spans="1:105" ht="12" customHeight="1" x14ac:dyDescent="0.25">
      <c r="A267" s="109" t="s">
        <v>120</v>
      </c>
      <c r="B267" s="110">
        <v>7.043137240677888</v>
      </c>
      <c r="C267" s="110">
        <v>8.4543655586692612</v>
      </c>
      <c r="D267" s="110">
        <v>4.2691494095038935</v>
      </c>
      <c r="E267" s="110">
        <v>6.0816375082946417</v>
      </c>
      <c r="F267" s="110">
        <v>8.4956780909669014</v>
      </c>
      <c r="G267" s="110">
        <v>6.403912169038362</v>
      </c>
      <c r="H267" s="110">
        <v>8.1336849502766366</v>
      </c>
      <c r="I267" s="110">
        <v>9.1683992658658404</v>
      </c>
      <c r="J267" s="110">
        <v>9.6311293935123867</v>
      </c>
      <c r="K267" s="110">
        <v>9.0399704659157329</v>
      </c>
      <c r="L267" s="110">
        <v>6.6686879337717153</v>
      </c>
      <c r="M267" s="110">
        <v>7.7375530308367448</v>
      </c>
      <c r="N267" s="110">
        <v>7.8947283731975313</v>
      </c>
      <c r="O267" s="110">
        <v>7.110632530000462</v>
      </c>
      <c r="P267" s="110">
        <v>6.9984475499087084</v>
      </c>
      <c r="Q267" s="110">
        <v>5.2063029076253793</v>
      </c>
      <c r="R267" s="110">
        <v>4.8661071892272121</v>
      </c>
      <c r="S267" s="110">
        <v>3.1064741873285606</v>
      </c>
      <c r="T267" s="110">
        <v>6.5050515391974395</v>
      </c>
      <c r="U267" s="110">
        <v>5.809780089271749</v>
      </c>
      <c r="V267" s="110">
        <v>5.3155055780904066</v>
      </c>
      <c r="W267" s="110">
        <v>6.2365460032985558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41.37797526763611</v>
      </c>
      <c r="C269" s="118">
        <f t="shared" si="122"/>
        <v>42.961971969170065</v>
      </c>
      <c r="D269" s="118">
        <f t="shared" si="122"/>
        <v>45.286439024633438</v>
      </c>
      <c r="E269" s="118">
        <f t="shared" si="122"/>
        <v>46.253790865395217</v>
      </c>
      <c r="F269" s="118">
        <f t="shared" si="122"/>
        <v>44.302036836880461</v>
      </c>
      <c r="G269" s="118">
        <f t="shared" si="122"/>
        <v>48.936378589611955</v>
      </c>
      <c r="H269" s="118">
        <f t="shared" si="122"/>
        <v>49.6943437908186</v>
      </c>
      <c r="I269" s="118">
        <f t="shared" si="122"/>
        <v>41.041891680563758</v>
      </c>
      <c r="J269" s="118">
        <f t="shared" si="122"/>
        <v>37.695097502053862</v>
      </c>
      <c r="K269" s="118">
        <f t="shared" si="122"/>
        <v>38.778096097081651</v>
      </c>
      <c r="L269" s="118">
        <f t="shared" si="122"/>
        <v>44.113305414835665</v>
      </c>
      <c r="M269" s="118">
        <f t="shared" si="122"/>
        <v>46.759141495141989</v>
      </c>
      <c r="N269" s="118">
        <f t="shared" si="122"/>
        <v>46.014150489649417</v>
      </c>
      <c r="O269" s="118">
        <f t="shared" si="122"/>
        <v>40.706357942770026</v>
      </c>
      <c r="P269" s="118">
        <f t="shared" si="122"/>
        <v>37.368447286343034</v>
      </c>
      <c r="Q269" s="118">
        <f t="shared" si="122"/>
        <v>33.588177332910071</v>
      </c>
      <c r="R269" s="118">
        <f t="shared" ref="R269:V269" si="123">R270+R273+R275+R284</f>
        <v>38.372587464181763</v>
      </c>
      <c r="S269" s="118">
        <f t="shared" si="123"/>
        <v>42.499877304251754</v>
      </c>
      <c r="T269" s="118">
        <f t="shared" si="123"/>
        <v>35.191699176327965</v>
      </c>
      <c r="U269" s="118">
        <f t="shared" si="123"/>
        <v>39.199021062427477</v>
      </c>
      <c r="V269" s="118">
        <f t="shared" si="123"/>
        <v>38.846932636299016</v>
      </c>
      <c r="W269" s="118">
        <f t="shared" ref="W269" si="124">W270+W273+W275+W284</f>
        <v>41.034946293823729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38.492983415706696</v>
      </c>
      <c r="C270" s="123">
        <f t="shared" si="125"/>
        <v>40.113809640599584</v>
      </c>
      <c r="D270" s="123">
        <f t="shared" si="125"/>
        <v>42.492496014235186</v>
      </c>
      <c r="E270" s="123">
        <f t="shared" si="125"/>
        <v>43.499157526387734</v>
      </c>
      <c r="F270" s="123">
        <f t="shared" si="125"/>
        <v>41.807284353010573</v>
      </c>
      <c r="G270" s="123">
        <f t="shared" si="125"/>
        <v>46.440667396045818</v>
      </c>
      <c r="H270" s="123">
        <f t="shared" si="125"/>
        <v>47.436047147600128</v>
      </c>
      <c r="I270" s="123">
        <f t="shared" si="125"/>
        <v>39.350184480467462</v>
      </c>
      <c r="J270" s="123">
        <f t="shared" si="125"/>
        <v>36.140529994933601</v>
      </c>
      <c r="K270" s="123">
        <f t="shared" si="125"/>
        <v>37.221601690214079</v>
      </c>
      <c r="L270" s="123">
        <f t="shared" si="125"/>
        <v>42.48507248653393</v>
      </c>
      <c r="M270" s="123">
        <f t="shared" si="125"/>
        <v>44.880206123606115</v>
      </c>
      <c r="N270" s="123">
        <f t="shared" si="125"/>
        <v>44.109112167254189</v>
      </c>
      <c r="O270" s="123">
        <f t="shared" si="125"/>
        <v>39.081962137656298</v>
      </c>
      <c r="P270" s="123">
        <f t="shared" si="125"/>
        <v>35.864840291927592</v>
      </c>
      <c r="Q270" s="123">
        <f t="shared" si="125"/>
        <v>32.332007538930291</v>
      </c>
      <c r="R270" s="123">
        <f t="shared" ref="R270:V270" si="126">SUM(R271:R272)</f>
        <v>37.020871721980129</v>
      </c>
      <c r="S270" s="123">
        <f t="shared" si="126"/>
        <v>41.089224762319297</v>
      </c>
      <c r="T270" s="123">
        <f t="shared" si="126"/>
        <v>33.85408828025367</v>
      </c>
      <c r="U270" s="123">
        <f t="shared" si="126"/>
        <v>37.758431247738343</v>
      </c>
      <c r="V270" s="123">
        <f t="shared" si="126"/>
        <v>37.606146482332285</v>
      </c>
      <c r="W270" s="123">
        <f t="shared" ref="W270" si="127">SUM(W271:W272)</f>
        <v>39.937338808033019</v>
      </c>
      <c r="DA270" s="130" t="s">
        <v>3104</v>
      </c>
    </row>
    <row r="271" spans="1:105" ht="12" customHeight="1" x14ac:dyDescent="0.25">
      <c r="A271" s="97" t="s">
        <v>74</v>
      </c>
      <c r="B271" s="99">
        <v>38.492983415706696</v>
      </c>
      <c r="C271" s="99">
        <v>40.113809640599584</v>
      </c>
      <c r="D271" s="99">
        <v>42.492496014235186</v>
      </c>
      <c r="E271" s="99">
        <v>43.499157526387734</v>
      </c>
      <c r="F271" s="99">
        <v>41.807284353010573</v>
      </c>
      <c r="G271" s="99">
        <v>46.440667396045818</v>
      </c>
      <c r="H271" s="99">
        <v>47.436047147600128</v>
      </c>
      <c r="I271" s="99">
        <v>39.350184480467462</v>
      </c>
      <c r="J271" s="99">
        <v>36.140529994933601</v>
      </c>
      <c r="K271" s="99">
        <v>37.221601690214079</v>
      </c>
      <c r="L271" s="99">
        <v>42.48507248653393</v>
      </c>
      <c r="M271" s="99">
        <v>44.880206123606115</v>
      </c>
      <c r="N271" s="99">
        <v>44.109112167254189</v>
      </c>
      <c r="O271" s="99">
        <v>39.081962137656298</v>
      </c>
      <c r="P271" s="99">
        <v>35.864840291927592</v>
      </c>
      <c r="Q271" s="99">
        <v>32.332007538930291</v>
      </c>
      <c r="R271" s="99">
        <v>37.020871721980129</v>
      </c>
      <c r="S271" s="99">
        <v>41.089224762319297</v>
      </c>
      <c r="T271" s="99">
        <v>33.85408828025367</v>
      </c>
      <c r="U271" s="99">
        <v>37.758431247738343</v>
      </c>
      <c r="V271" s="99">
        <v>37.606146482332285</v>
      </c>
      <c r="W271" s="99">
        <v>39.937338808033019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6.8598919338509867E-2</v>
      </c>
      <c r="C275" s="123">
        <v>7.0790883491182385E-2</v>
      </c>
      <c r="D275" s="123">
        <v>7.1311146056655922E-2</v>
      </c>
      <c r="E275" s="123">
        <v>7.1146275134483447E-2</v>
      </c>
      <c r="F275" s="123">
        <v>6.5446329899861308E-2</v>
      </c>
      <c r="G275" s="123">
        <v>6.4132658630291384E-2</v>
      </c>
      <c r="H275" s="123">
        <v>5.3233128300636048E-2</v>
      </c>
      <c r="I275" s="123">
        <v>3.8412720249347686E-2</v>
      </c>
      <c r="J275" s="123">
        <v>3.0922813120035506E-2</v>
      </c>
      <c r="K275" s="123">
        <v>3.5008956542355807E-2</v>
      </c>
      <c r="L275" s="123">
        <v>3.3187801584525181E-2</v>
      </c>
      <c r="M275" s="123">
        <v>3.8092310032584988E-2</v>
      </c>
      <c r="N275" s="123">
        <v>3.6275579830713243E-2</v>
      </c>
      <c r="O275" s="123">
        <v>3.422381295040338E-2</v>
      </c>
      <c r="P275" s="123">
        <v>3.4214607227424511E-2</v>
      </c>
      <c r="Q275" s="123">
        <v>3.0981917909706502E-2</v>
      </c>
      <c r="R275" s="123">
        <v>2.4610841204912685E-2</v>
      </c>
      <c r="S275" s="123">
        <v>2.0949488167663129E-2</v>
      </c>
      <c r="T275" s="123">
        <v>2.1470654968585644E-2</v>
      </c>
      <c r="U275" s="123">
        <v>2.012504632453473E-2</v>
      </c>
      <c r="V275" s="123">
        <v>2.0929702449639064E-2</v>
      </c>
      <c r="W275" s="123">
        <v>4.2279241760155697E-2</v>
      </c>
      <c r="DA275" s="130" t="s">
        <v>3109</v>
      </c>
    </row>
    <row r="276" spans="1:105" ht="12" customHeight="1" x14ac:dyDescent="0.25">
      <c r="A276" s="97" t="s">
        <v>141</v>
      </c>
      <c r="B276" s="99">
        <v>2.0548635566558158</v>
      </c>
      <c r="C276" s="99">
        <v>2.0788816011663966</v>
      </c>
      <c r="D276" s="99">
        <v>2.1266492259107532</v>
      </c>
      <c r="E276" s="99">
        <v>2.3126491989547926</v>
      </c>
      <c r="F276" s="99">
        <v>2.3982045545497126</v>
      </c>
      <c r="G276" s="99">
        <v>2.7640030643608622</v>
      </c>
      <c r="H276" s="99">
        <v>2.9209086632491861</v>
      </c>
      <c r="I276" s="99">
        <v>2.6316337212336123</v>
      </c>
      <c r="J276" s="99">
        <v>2.7335766798111387</v>
      </c>
      <c r="K276" s="99">
        <v>2.8186280825496701</v>
      </c>
      <c r="L276" s="99">
        <v>2.9572077938211119</v>
      </c>
      <c r="M276" s="99">
        <v>3.1673755792094416</v>
      </c>
      <c r="N276" s="99">
        <v>3.2142072971055655</v>
      </c>
      <c r="O276" s="99">
        <v>2.9561974645807898</v>
      </c>
      <c r="P276" s="99">
        <v>2.9515130293540031</v>
      </c>
      <c r="Q276" s="99">
        <v>2.7728816529187323</v>
      </c>
      <c r="R276" s="99">
        <v>2.8201786671629487</v>
      </c>
      <c r="S276" s="99">
        <v>2.6153782070366809</v>
      </c>
      <c r="T276" s="99">
        <v>2.3775925291528526</v>
      </c>
      <c r="U276" s="99">
        <v>2.1004193085027563</v>
      </c>
      <c r="V276" s="99">
        <v>1.8677267805058857</v>
      </c>
      <c r="W276" s="99">
        <v>3.3765739896633438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2.8163929325909036</v>
      </c>
      <c r="C284" s="123">
        <v>2.7773714450792997</v>
      </c>
      <c r="D284" s="123">
        <v>2.7226318643415945</v>
      </c>
      <c r="E284" s="123">
        <v>2.6834870638730051</v>
      </c>
      <c r="F284" s="123">
        <v>2.4293061539700256</v>
      </c>
      <c r="G284" s="123">
        <v>2.4315785349358436</v>
      </c>
      <c r="H284" s="123">
        <v>2.2050635149178417</v>
      </c>
      <c r="I284" s="123">
        <v>1.6532944798469467</v>
      </c>
      <c r="J284" s="123">
        <v>1.5236446940002277</v>
      </c>
      <c r="K284" s="123">
        <v>1.5214854503252153</v>
      </c>
      <c r="L284" s="123">
        <v>1.5950451267172125</v>
      </c>
      <c r="M284" s="123">
        <v>1.8408430615032936</v>
      </c>
      <c r="N284" s="123">
        <v>1.8687627425645115</v>
      </c>
      <c r="O284" s="123">
        <v>1.5901719921633306</v>
      </c>
      <c r="P284" s="123">
        <v>1.4693923871880192</v>
      </c>
      <c r="Q284" s="123">
        <v>1.225187876070071</v>
      </c>
      <c r="R284" s="123">
        <v>1.3271049009967224</v>
      </c>
      <c r="S284" s="123">
        <v>1.389703053764789</v>
      </c>
      <c r="T284" s="123">
        <v>1.3161402411057097</v>
      </c>
      <c r="U284" s="123">
        <v>1.4204647683645988</v>
      </c>
      <c r="V284" s="123">
        <v>1.2198564515170867</v>
      </c>
      <c r="W284" s="123">
        <v>1.0553282440305585</v>
      </c>
      <c r="DA284" s="130" t="s">
        <v>3118</v>
      </c>
    </row>
    <row r="285" spans="1:105" ht="12" customHeight="1" x14ac:dyDescent="0.25">
      <c r="A285" s="97" t="s">
        <v>50</v>
      </c>
      <c r="B285" s="99">
        <v>2.9903001144750254</v>
      </c>
      <c r="C285" s="99">
        <v>2.9476926702476951</v>
      </c>
      <c r="D285" s="99">
        <v>2.9396841522212207</v>
      </c>
      <c r="E285" s="99">
        <v>3.0067182709155409</v>
      </c>
      <c r="F285" s="99">
        <v>2.8952523777544301</v>
      </c>
      <c r="G285" s="99">
        <v>3.1534738280857919</v>
      </c>
      <c r="H285" s="99">
        <v>3.3964248452526</v>
      </c>
      <c r="I285" s="99">
        <v>2.8640802749638659</v>
      </c>
      <c r="J285" s="99">
        <v>3.0576660828517621</v>
      </c>
      <c r="K285" s="99">
        <v>3.0307149764245658</v>
      </c>
      <c r="L285" s="99">
        <v>2.9838799994831393</v>
      </c>
      <c r="M285" s="99">
        <v>3.2224442223999761</v>
      </c>
      <c r="N285" s="99">
        <v>3.226730335494723</v>
      </c>
      <c r="O285" s="99">
        <v>2.6706199090667391</v>
      </c>
      <c r="P285" s="99">
        <v>2.4528900806047012</v>
      </c>
      <c r="Q285" s="99">
        <v>1.9781295533662904</v>
      </c>
      <c r="R285" s="99">
        <v>2.0988904990042268</v>
      </c>
      <c r="S285" s="99">
        <v>2.2531617522420229</v>
      </c>
      <c r="T285" s="99">
        <v>2.1416543443823763</v>
      </c>
      <c r="U285" s="99">
        <v>2.4430022859210752</v>
      </c>
      <c r="V285" s="99">
        <v>2.2723767297644342</v>
      </c>
      <c r="W285" s="99">
        <v>2.0787126959211784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0.11389838655362933</v>
      </c>
      <c r="D290" s="117">
        <f t="shared" si="129"/>
        <v>6.9915185539518004E-2</v>
      </c>
      <c r="E290" s="117">
        <f t="shared" si="129"/>
        <v>5.1589493643599132E-2</v>
      </c>
      <c r="F290" s="117">
        <f t="shared" si="129"/>
        <v>5.0398129159980086E-3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0.12099566262573164</v>
      </c>
      <c r="K290" s="117">
        <f t="shared" si="129"/>
        <v>0.12219654297732216</v>
      </c>
      <c r="L290" s="117">
        <f t="shared" si="129"/>
        <v>0.15050143729935583</v>
      </c>
      <c r="M290" s="117">
        <f t="shared" si="129"/>
        <v>0.13166348029633185</v>
      </c>
      <c r="N290" s="117">
        <f t="shared" si="129"/>
        <v>0.16724246025264991</v>
      </c>
      <c r="O290" s="117">
        <f t="shared" si="129"/>
        <v>0.11098308243105325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0.10011232802864534</v>
      </c>
      <c r="D291" s="122">
        <f t="shared" si="132"/>
        <v>6.2827387787382963E-2</v>
      </c>
      <c r="E291" s="122">
        <f t="shared" si="132"/>
        <v>4.6480895876608454E-2</v>
      </c>
      <c r="F291" s="122">
        <f t="shared" si="132"/>
        <v>4.4588113952609837E-3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0.10281640261461746</v>
      </c>
      <c r="K291" s="122">
        <f t="shared" si="132"/>
        <v>0.10338877664428626</v>
      </c>
      <c r="L291" s="122">
        <f t="shared" si="132"/>
        <v>0.1306638647001086</v>
      </c>
      <c r="M291" s="122">
        <f t="shared" si="132"/>
        <v>0.11399689895973925</v>
      </c>
      <c r="N291" s="122">
        <f t="shared" si="132"/>
        <v>0.14812607973246295</v>
      </c>
      <c r="O291" s="122">
        <f t="shared" si="132"/>
        <v>9.9806048329594832E-2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9.8876148364714991E-2</v>
      </c>
      <c r="D292" s="98">
        <v>6.2059311102404695E-2</v>
      </c>
      <c r="E292" s="98">
        <v>4.591775085783055E-2</v>
      </c>
      <c r="F292" s="98">
        <v>4.4050571765587862E-3</v>
      </c>
      <c r="G292" s="98">
        <v>0</v>
      </c>
      <c r="H292" s="98">
        <v>0</v>
      </c>
      <c r="I292" s="98">
        <v>0</v>
      </c>
      <c r="J292" s="98">
        <v>0.10159025127036236</v>
      </c>
      <c r="K292" s="98">
        <v>0.10215700702558357</v>
      </c>
      <c r="L292" s="98">
        <v>0.12911680182313248</v>
      </c>
      <c r="M292" s="98">
        <v>0.11263136409503528</v>
      </c>
      <c r="N292" s="98">
        <v>0.14631397093578929</v>
      </c>
      <c r="O292" s="98">
        <v>9.8546284257642974E-2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1.2361796639303398E-3</v>
      </c>
      <c r="D293" s="98">
        <v>7.6807668497826706E-4</v>
      </c>
      <c r="E293" s="98">
        <v>5.6314501877790114E-4</v>
      </c>
      <c r="F293" s="98">
        <v>5.3754218702197086E-5</v>
      </c>
      <c r="G293" s="98">
        <v>0</v>
      </c>
      <c r="H293" s="98">
        <v>0</v>
      </c>
      <c r="I293" s="98">
        <v>0</v>
      </c>
      <c r="J293" s="98">
        <v>1.2261513442550929E-3</v>
      </c>
      <c r="K293" s="98">
        <v>1.2317696187026943E-3</v>
      </c>
      <c r="L293" s="98">
        <v>1.5470628769761058E-3</v>
      </c>
      <c r="M293" s="98">
        <v>1.3655348647039565E-3</v>
      </c>
      <c r="N293" s="98">
        <v>1.8121087966736426E-3</v>
      </c>
      <c r="O293" s="98">
        <v>1.2597640719518553E-3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1.1969867104861129E-5</v>
      </c>
      <c r="K294" s="122">
        <f t="shared" si="135"/>
        <v>1.9080862874992148E-5</v>
      </c>
      <c r="L294" s="122">
        <f t="shared" si="135"/>
        <v>4.4798700715004751E-5</v>
      </c>
      <c r="M294" s="122">
        <f t="shared" si="135"/>
        <v>1.055996439756836E-5</v>
      </c>
      <c r="N294" s="122">
        <f t="shared" si="135"/>
        <v>3.1505873222767868E-5</v>
      </c>
      <c r="O294" s="122">
        <f t="shared" si="135"/>
        <v>4.7930822662788235E-6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1.1969867104861129E-5</v>
      </c>
      <c r="K295" s="98">
        <v>1.9080862874992148E-5</v>
      </c>
      <c r="L295" s="98">
        <v>4.4798700715004751E-5</v>
      </c>
      <c r="M295" s="98">
        <v>1.055996439756836E-5</v>
      </c>
      <c r="N295" s="98">
        <v>3.1505873222767868E-5</v>
      </c>
      <c r="O295" s="98">
        <v>4.7930822662788235E-6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5.6095733340741864E-3</v>
      </c>
      <c r="D296" s="122">
        <v>2.6007141555335037E-3</v>
      </c>
      <c r="E296" s="122">
        <v>1.9945154562290776E-3</v>
      </c>
      <c r="F296" s="122">
        <v>2.706854362486127E-4</v>
      </c>
      <c r="G296" s="122">
        <v>0</v>
      </c>
      <c r="H296" s="122">
        <v>0</v>
      </c>
      <c r="I296" s="122">
        <v>0</v>
      </c>
      <c r="J296" s="122">
        <v>8.7914882123494228E-3</v>
      </c>
      <c r="K296" s="122">
        <v>9.2607341876847719E-3</v>
      </c>
      <c r="L296" s="122">
        <v>8.8860962807223338E-3</v>
      </c>
      <c r="M296" s="122">
        <v>8.2435955679469371E-3</v>
      </c>
      <c r="N296" s="122">
        <v>9.4631166466393832E-3</v>
      </c>
      <c r="O296" s="122">
        <v>5.5762649098852254E-3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2.3064793920925808E-4</v>
      </c>
      <c r="D297" s="98">
        <v>9.4053023283099612E-5</v>
      </c>
      <c r="E297" s="98">
        <v>5.0945404269031948E-5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2.5604569988820858E-4</v>
      </c>
      <c r="L297" s="98">
        <v>1.3449050758749224E-4</v>
      </c>
      <c r="M297" s="98">
        <v>1.4132073933242846E-4</v>
      </c>
      <c r="N297" s="98">
        <v>6.9504977398918789E-5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5.3789253948649286E-3</v>
      </c>
      <c r="D301" s="101">
        <v>2.5066611322504041E-3</v>
      </c>
      <c r="E301" s="101">
        <v>1.9435700519600458E-3</v>
      </c>
      <c r="F301" s="101">
        <v>2.706854362486127E-4</v>
      </c>
      <c r="G301" s="101">
        <v>0</v>
      </c>
      <c r="H301" s="101">
        <v>0</v>
      </c>
      <c r="I301" s="101">
        <v>0</v>
      </c>
      <c r="J301" s="101">
        <v>8.7914882123494228E-3</v>
      </c>
      <c r="K301" s="101">
        <v>9.0046884877965638E-3</v>
      </c>
      <c r="L301" s="101">
        <v>8.7516057731348417E-3</v>
      </c>
      <c r="M301" s="101">
        <v>8.1022748286145082E-3</v>
      </c>
      <c r="N301" s="101">
        <v>9.3936116692404648E-3</v>
      </c>
      <c r="O301" s="101">
        <v>5.5762649098852254E-3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8.1764851909097973E-3</v>
      </c>
      <c r="D305" s="122">
        <v>4.4870835966015314E-3</v>
      </c>
      <c r="E305" s="122">
        <v>3.1140823107616011E-3</v>
      </c>
      <c r="F305" s="122">
        <v>3.103160844884124E-4</v>
      </c>
      <c r="G305" s="122">
        <v>0</v>
      </c>
      <c r="H305" s="122">
        <v>0</v>
      </c>
      <c r="I305" s="122">
        <v>0</v>
      </c>
      <c r="J305" s="122">
        <v>9.3758019316599085E-3</v>
      </c>
      <c r="K305" s="122">
        <v>9.5279512824761239E-3</v>
      </c>
      <c r="L305" s="122">
        <v>1.0906677617809894E-2</v>
      </c>
      <c r="M305" s="122">
        <v>9.4124258042481059E-3</v>
      </c>
      <c r="N305" s="122">
        <v>9.6217580003248281E-3</v>
      </c>
      <c r="O305" s="122">
        <v>5.5959761093069132E-3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7.761846782841697E-3</v>
      </c>
      <c r="D306" s="98">
        <v>4.069323332811685E-3</v>
      </c>
      <c r="E306" s="98">
        <v>2.391910489053259E-3</v>
      </c>
      <c r="F306" s="98">
        <v>1.3207774538891764E-4</v>
      </c>
      <c r="G306" s="98">
        <v>0</v>
      </c>
      <c r="H306" s="98">
        <v>0</v>
      </c>
      <c r="I306" s="98">
        <v>0</v>
      </c>
      <c r="J306" s="98">
        <v>2.090034190336096E-3</v>
      </c>
      <c r="K306" s="98">
        <v>7.9770049240971419E-3</v>
      </c>
      <c r="L306" s="98">
        <v>9.5740127717601556E-3</v>
      </c>
      <c r="M306" s="98">
        <v>7.3730481242486367E-3</v>
      </c>
      <c r="N306" s="98">
        <v>5.2773995790074872E-3</v>
      </c>
      <c r="O306" s="98">
        <v>2.6162782529618677E-3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4.1463840806810063E-4</v>
      </c>
      <c r="D307" s="33">
        <v>4.1776026378984645E-4</v>
      </c>
      <c r="E307" s="33">
        <v>7.2217182170834218E-4</v>
      </c>
      <c r="F307" s="33">
        <v>1.7823833909949479E-4</v>
      </c>
      <c r="G307" s="33">
        <v>0</v>
      </c>
      <c r="H307" s="33">
        <v>0</v>
      </c>
      <c r="I307" s="33">
        <v>0</v>
      </c>
      <c r="J307" s="33">
        <v>7.2857677413238116E-3</v>
      </c>
      <c r="K307" s="33">
        <v>1.550946358378982E-3</v>
      </c>
      <c r="L307" s="33">
        <v>1.3326648460497382E-3</v>
      </c>
      <c r="M307" s="33">
        <v>2.0393776799994688E-3</v>
      </c>
      <c r="N307" s="33">
        <v>4.3443584213173408E-3</v>
      </c>
      <c r="O307" s="33">
        <v>2.9796978563450456E-3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6.4019738276696755E-2</v>
      </c>
      <c r="D309" s="117">
        <f t="shared" si="136"/>
        <v>3.9658742529751378E-2</v>
      </c>
      <c r="E309" s="117">
        <f t="shared" si="136"/>
        <v>2.9627480548118264E-2</v>
      </c>
      <c r="F309" s="117">
        <f t="shared" si="136"/>
        <v>2.9441223735343553E-3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7.4180029540667658E-2</v>
      </c>
      <c r="K309" s="117">
        <f t="shared" si="136"/>
        <v>7.4756187867261389E-2</v>
      </c>
      <c r="L309" s="117">
        <f t="shared" si="136"/>
        <v>9.3139590298009167E-2</v>
      </c>
      <c r="M309" s="117">
        <f t="shared" si="136"/>
        <v>8.3121450466911079E-2</v>
      </c>
      <c r="N309" s="117">
        <f t="shared" si="136"/>
        <v>0.10904559433270375</v>
      </c>
      <c r="O309" s="117">
        <f t="shared" si="136"/>
        <v>7.5109938812305765E-2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5.5846314896391275E-2</v>
      </c>
      <c r="D310" s="122">
        <f t="shared" si="139"/>
        <v>3.5420310054559048E-2</v>
      </c>
      <c r="E310" s="122">
        <f t="shared" si="139"/>
        <v>2.6490467406142977E-2</v>
      </c>
      <c r="F310" s="122">
        <f t="shared" si="139"/>
        <v>2.5685568781777272E-3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6.1956239333233895E-2</v>
      </c>
      <c r="K310" s="122">
        <f t="shared" si="139"/>
        <v>6.3088268112654833E-2</v>
      </c>
      <c r="L310" s="122">
        <f t="shared" si="139"/>
        <v>8.0798955836014832E-2</v>
      </c>
      <c r="M310" s="122">
        <f t="shared" si="139"/>
        <v>7.1991527989426388E-2</v>
      </c>
      <c r="N310" s="122">
        <f t="shared" si="139"/>
        <v>9.6410630785351545E-2</v>
      </c>
      <c r="O310" s="122">
        <f t="shared" si="139"/>
        <v>6.7580674610483268E-2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5.4610135232460937E-2</v>
      </c>
      <c r="D311" s="98">
        <v>3.465223336958078E-2</v>
      </c>
      <c r="E311" s="98">
        <v>2.5927322387365077E-2</v>
      </c>
      <c r="F311" s="98">
        <v>2.5148026594755302E-3</v>
      </c>
      <c r="G311" s="98">
        <v>0</v>
      </c>
      <c r="H311" s="98">
        <v>0</v>
      </c>
      <c r="I311" s="98">
        <v>0</v>
      </c>
      <c r="J311" s="98">
        <v>6.0730087988978804E-2</v>
      </c>
      <c r="K311" s="98">
        <v>6.1856498493952139E-2</v>
      </c>
      <c r="L311" s="98">
        <v>7.9251892959038728E-2</v>
      </c>
      <c r="M311" s="98">
        <v>7.0625993124722425E-2</v>
      </c>
      <c r="N311" s="98">
        <v>9.4598521988677908E-2</v>
      </c>
      <c r="O311" s="98">
        <v>6.6320910538531411E-2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1.2361796639303398E-3</v>
      </c>
      <c r="D312" s="98">
        <v>7.6807668497826706E-4</v>
      </c>
      <c r="E312" s="98">
        <v>5.6314501877790114E-4</v>
      </c>
      <c r="F312" s="98">
        <v>5.3754218702197086E-5</v>
      </c>
      <c r="G312" s="98">
        <v>0</v>
      </c>
      <c r="H312" s="98">
        <v>0</v>
      </c>
      <c r="I312" s="98">
        <v>0</v>
      </c>
      <c r="J312" s="98">
        <v>1.2261513442550929E-3</v>
      </c>
      <c r="K312" s="98">
        <v>1.2317696187026943E-3</v>
      </c>
      <c r="L312" s="98">
        <v>1.5470628769761058E-3</v>
      </c>
      <c r="M312" s="98">
        <v>1.3655348647039565E-3</v>
      </c>
      <c r="N312" s="98">
        <v>1.8121087966736426E-3</v>
      </c>
      <c r="O312" s="98">
        <v>1.2597640719518553E-3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3.9981851058601178E-5</v>
      </c>
      <c r="K313" s="122">
        <f t="shared" si="142"/>
        <v>6.5734796728937644E-5</v>
      </c>
      <c r="L313" s="122">
        <f t="shared" si="142"/>
        <v>1.5915283833449156E-4</v>
      </c>
      <c r="M313" s="122">
        <f t="shared" si="142"/>
        <v>3.8872170400439137E-5</v>
      </c>
      <c r="N313" s="122">
        <f t="shared" si="142"/>
        <v>1.2086992314663552E-4</v>
      </c>
      <c r="O313" s="122">
        <f t="shared" si="142"/>
        <v>1.9277412069919543E-5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3.9981851058601178E-5</v>
      </c>
      <c r="K314" s="98">
        <v>6.5734796728937644E-5</v>
      </c>
      <c r="L314" s="98">
        <v>1.5915283833449156E-4</v>
      </c>
      <c r="M314" s="98">
        <v>3.8872170400439137E-5</v>
      </c>
      <c r="N314" s="98">
        <v>1.2086992314663552E-4</v>
      </c>
      <c r="O314" s="98">
        <v>1.9277412069919543E-5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3.3858636029485828E-3</v>
      </c>
      <c r="D315" s="122">
        <v>1.5756008144694519E-3</v>
      </c>
      <c r="E315" s="122">
        <v>1.213825333856789E-3</v>
      </c>
      <c r="F315" s="122">
        <v>1.6572234107990684E-4</v>
      </c>
      <c r="G315" s="122">
        <v>0</v>
      </c>
      <c r="H315" s="122">
        <v>0</v>
      </c>
      <c r="I315" s="122">
        <v>0</v>
      </c>
      <c r="J315" s="122">
        <v>5.4675138443198356E-3</v>
      </c>
      <c r="K315" s="122">
        <v>5.7758479498984695E-3</v>
      </c>
      <c r="L315" s="122">
        <v>5.5794744750890992E-3</v>
      </c>
      <c r="M315" s="122">
        <v>5.229507921609527E-3</v>
      </c>
      <c r="N315" s="122">
        <v>6.1049860739368061E-3</v>
      </c>
      <c r="O315" s="122">
        <v>3.6850606912004549E-3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1.2479584386826002E-4</v>
      </c>
      <c r="D316" s="98">
        <v>5.1168358061418164E-5</v>
      </c>
      <c r="E316" s="98">
        <v>2.7892617307754881E-5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1.4775668630156376E-4</v>
      </c>
      <c r="L316" s="98">
        <v>7.8728427574163869E-5</v>
      </c>
      <c r="M316" s="98">
        <v>8.5197083553879274E-5</v>
      </c>
      <c r="N316" s="98">
        <v>4.3927667077415605E-5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3.2610677590803228E-3</v>
      </c>
      <c r="D320" s="101">
        <v>1.5244324564080338E-3</v>
      </c>
      <c r="E320" s="101">
        <v>1.1859327165490341E-3</v>
      </c>
      <c r="F320" s="101">
        <v>1.6572234107990684E-4</v>
      </c>
      <c r="G320" s="101">
        <v>0</v>
      </c>
      <c r="H320" s="101">
        <v>0</v>
      </c>
      <c r="I320" s="101">
        <v>0</v>
      </c>
      <c r="J320" s="101">
        <v>5.4675138443198356E-3</v>
      </c>
      <c r="K320" s="101">
        <v>5.6280912635969056E-3</v>
      </c>
      <c r="L320" s="101">
        <v>5.5007460475149355E-3</v>
      </c>
      <c r="M320" s="101">
        <v>5.1443108380556475E-3</v>
      </c>
      <c r="N320" s="101">
        <v>6.0610584068593902E-3</v>
      </c>
      <c r="O320" s="101">
        <v>3.6850606912004549E-3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4.787559777356897E-3</v>
      </c>
      <c r="D324" s="122">
        <v>2.6628316607228792E-3</v>
      </c>
      <c r="E324" s="122">
        <v>1.9231878081184986E-3</v>
      </c>
      <c r="F324" s="122">
        <v>2.0984315427672115E-4</v>
      </c>
      <c r="G324" s="122">
        <v>0</v>
      </c>
      <c r="H324" s="122">
        <v>0</v>
      </c>
      <c r="I324" s="122">
        <v>0</v>
      </c>
      <c r="J324" s="122">
        <v>6.7162945120553281E-3</v>
      </c>
      <c r="K324" s="122">
        <v>5.8263370079791477E-3</v>
      </c>
      <c r="L324" s="122">
        <v>6.6020071485707469E-3</v>
      </c>
      <c r="M324" s="122">
        <v>5.861542385474712E-3</v>
      </c>
      <c r="N324" s="122">
        <v>6.409107550268754E-3</v>
      </c>
      <c r="O324" s="122">
        <v>3.824926098552118E-3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4.4793707608454473E-3</v>
      </c>
      <c r="D325" s="98">
        <v>2.3516942819339971E-3</v>
      </c>
      <c r="E325" s="98">
        <v>1.384206620506241E-3</v>
      </c>
      <c r="F325" s="98">
        <v>7.6538685020184882E-5</v>
      </c>
      <c r="G325" s="98">
        <v>0</v>
      </c>
      <c r="H325" s="98">
        <v>0</v>
      </c>
      <c r="I325" s="98">
        <v>0</v>
      </c>
      <c r="J325" s="98">
        <v>1.2175678077832857E-3</v>
      </c>
      <c r="K325" s="98">
        <v>4.652766413148675E-3</v>
      </c>
      <c r="L325" s="98">
        <v>5.590798313995852E-3</v>
      </c>
      <c r="M325" s="98">
        <v>4.3082435840048469E-3</v>
      </c>
      <c r="N325" s="98">
        <v>3.0837073749340098E-3</v>
      </c>
      <c r="O325" s="98">
        <v>1.5287522619341408E-3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3.0818901651144965E-4</v>
      </c>
      <c r="D326" s="33">
        <v>3.1113737878888211E-4</v>
      </c>
      <c r="E326" s="33">
        <v>5.3898118761225766E-4</v>
      </c>
      <c r="F326" s="33">
        <v>1.3330446925653627E-4</v>
      </c>
      <c r="G326" s="33">
        <v>0</v>
      </c>
      <c r="H326" s="33">
        <v>0</v>
      </c>
      <c r="I326" s="33">
        <v>0</v>
      </c>
      <c r="J326" s="33">
        <v>5.4987267042720424E-3</v>
      </c>
      <c r="K326" s="33">
        <v>1.1735705948304732E-3</v>
      </c>
      <c r="L326" s="33">
        <v>1.0112088345748949E-3</v>
      </c>
      <c r="M326" s="33">
        <v>1.5532988014698653E-3</v>
      </c>
      <c r="N326" s="33">
        <v>3.3254001753347442E-3</v>
      </c>
      <c r="O326" s="33">
        <v>2.296173836617977E-3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0.56207765723312431</v>
      </c>
      <c r="D328" s="119">
        <f t="shared" si="143"/>
        <v>0.56724075354609704</v>
      </c>
      <c r="E328" s="119">
        <f t="shared" si="143"/>
        <v>0.57429291228940438</v>
      </c>
      <c r="F328" s="119">
        <f t="shared" si="143"/>
        <v>0.58417294899752159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>
        <f t="shared" si="143"/>
        <v>0.61308007188756952</v>
      </c>
      <c r="K328" s="119">
        <f t="shared" si="143"/>
        <v>0.61177007176982912</v>
      </c>
      <c r="L328" s="119">
        <f t="shared" si="143"/>
        <v>0.61886179939098707</v>
      </c>
      <c r="M328" s="119">
        <f t="shared" si="143"/>
        <v>0.63131743350420033</v>
      </c>
      <c r="N328" s="119">
        <f t="shared" si="143"/>
        <v>0.65202098897594962</v>
      </c>
      <c r="O328" s="119">
        <f t="shared" si="143"/>
        <v>0.67676926218882782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0.55783654217302647</v>
      </c>
      <c r="D329" s="124">
        <f t="shared" si="146"/>
        <v>0.56377180879183675</v>
      </c>
      <c r="E329" s="124">
        <f t="shared" si="146"/>
        <v>0.56992161847453382</v>
      </c>
      <c r="F329" s="124">
        <f t="shared" si="146"/>
        <v>0.57606313667084008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>
        <f t="shared" si="146"/>
        <v>0.60259100452543501</v>
      </c>
      <c r="K329" s="124">
        <f t="shared" si="146"/>
        <v>0.61020422293720389</v>
      </c>
      <c r="L329" s="124">
        <f t="shared" si="146"/>
        <v>0.6183726160362657</v>
      </c>
      <c r="M329" s="124">
        <f t="shared" si="146"/>
        <v>0.63152181021039822</v>
      </c>
      <c r="N329" s="124">
        <f t="shared" si="146"/>
        <v>0.65086871237990662</v>
      </c>
      <c r="O329" s="124">
        <f t="shared" si="146"/>
        <v>0.67712003171699575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>
        <f t="shared" si="155"/>
        <v>3.3402084340906337</v>
      </c>
      <c r="K332" s="124">
        <f t="shared" si="155"/>
        <v>3.4450641545719245</v>
      </c>
      <c r="L332" s="124">
        <f t="shared" si="155"/>
        <v>3.5526217455941831</v>
      </c>
      <c r="M332" s="124">
        <f t="shared" si="155"/>
        <v>3.6810891530458401</v>
      </c>
      <c r="N332" s="124">
        <f t="shared" si="155"/>
        <v>3.8364251100740256</v>
      </c>
      <c r="O332" s="124">
        <f t="shared" si="155"/>
        <v>4.0219238892567208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>
        <f t="shared" si="158"/>
        <v>3.3402084340906337</v>
      </c>
      <c r="K333" s="111">
        <f t="shared" si="158"/>
        <v>3.4450641545719245</v>
      </c>
      <c r="L333" s="111">
        <f t="shared" si="158"/>
        <v>3.5526217455941831</v>
      </c>
      <c r="M333" s="111">
        <f t="shared" si="158"/>
        <v>3.6810891530458401</v>
      </c>
      <c r="N333" s="111">
        <f t="shared" si="158"/>
        <v>3.8364251100740256</v>
      </c>
      <c r="O333" s="111">
        <f t="shared" si="158"/>
        <v>4.0219238892567208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0.60358665468937867</v>
      </c>
      <c r="D334" s="124">
        <f t="shared" si="161"/>
        <v>0.60583390570511864</v>
      </c>
      <c r="E334" s="124">
        <f t="shared" si="161"/>
        <v>0.60858156303872557</v>
      </c>
      <c r="F334" s="124">
        <f t="shared" si="161"/>
        <v>0.61223220346327811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>
        <f t="shared" si="161"/>
        <v>0.62190993290983509</v>
      </c>
      <c r="K334" s="124">
        <f t="shared" si="161"/>
        <v>0.62369222923808587</v>
      </c>
      <c r="L334" s="124">
        <f t="shared" si="161"/>
        <v>0.62788814107194824</v>
      </c>
      <c r="M334" s="124">
        <f t="shared" si="161"/>
        <v>0.63437220791654303</v>
      </c>
      <c r="N334" s="124">
        <f t="shared" si="161"/>
        <v>0.64513482205726136</v>
      </c>
      <c r="O334" s="124">
        <f t="shared" si="161"/>
        <v>0.66084749393233244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0.54106637282823289</v>
      </c>
      <c r="D335" s="111">
        <f t="shared" si="164"/>
        <v>0.54403735547555343</v>
      </c>
      <c r="E335" s="111">
        <f t="shared" si="164"/>
        <v>0.54750016626543674</v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>
        <f t="shared" si="164"/>
        <v>0.57707153983087944</v>
      </c>
      <c r="L335" s="111">
        <f t="shared" si="164"/>
        <v>0.58538278266923349</v>
      </c>
      <c r="M335" s="111">
        <f t="shared" si="164"/>
        <v>0.60286327368745474</v>
      </c>
      <c r="N335" s="111">
        <f t="shared" si="164"/>
        <v>0.63200750106421788</v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0.60626751993875017</v>
      </c>
      <c r="D339" s="112">
        <f t="shared" si="176"/>
        <v>0.60815258863468502</v>
      </c>
      <c r="E339" s="112">
        <f t="shared" si="176"/>
        <v>0.61018264577242698</v>
      </c>
      <c r="F339" s="112">
        <f t="shared" si="176"/>
        <v>0.61223220346327811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0.62190993290983509</v>
      </c>
      <c r="K339" s="112">
        <f t="shared" si="176"/>
        <v>0.62501787499081962</v>
      </c>
      <c r="L339" s="112">
        <f t="shared" si="176"/>
        <v>0.62854134316707888</v>
      </c>
      <c r="M339" s="112">
        <f t="shared" si="176"/>
        <v>0.63492179009871064</v>
      </c>
      <c r="N339" s="112">
        <f t="shared" si="176"/>
        <v>0.64523195340365469</v>
      </c>
      <c r="O339" s="112">
        <f t="shared" si="176"/>
        <v>0.66084749393233244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0.58552784791678747</v>
      </c>
      <c r="D343" s="124">
        <f t="shared" si="188"/>
        <v>0.59344373765170744</v>
      </c>
      <c r="E343" s="124">
        <f t="shared" si="188"/>
        <v>0.61757770546795554</v>
      </c>
      <c r="F343" s="124">
        <f t="shared" si="188"/>
        <v>0.67622390448329128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>
        <f t="shared" si="188"/>
        <v>0.7163434723781823</v>
      </c>
      <c r="K343" s="124">
        <f t="shared" si="188"/>
        <v>0.61149945410562589</v>
      </c>
      <c r="L343" s="124">
        <f t="shared" si="188"/>
        <v>0.60531789605572461</v>
      </c>
      <c r="M343" s="124">
        <f t="shared" si="188"/>
        <v>0.62274513577883661</v>
      </c>
      <c r="N343" s="124">
        <f t="shared" si="188"/>
        <v>0.66610566905261848</v>
      </c>
      <c r="O343" s="124">
        <f t="shared" si="188"/>
        <v>0.68351365764244698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0.57710115725905897</v>
      </c>
      <c r="D344" s="111">
        <f t="shared" si="191"/>
        <v>0.57790794429429182</v>
      </c>
      <c r="E344" s="111">
        <f t="shared" si="191"/>
        <v>0.57870335317360611</v>
      </c>
      <c r="F344" s="111">
        <f t="shared" si="191"/>
        <v>0.57949721048620417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>
        <f t="shared" si="191"/>
        <v>0.58255879899624519</v>
      </c>
      <c r="K344" s="111">
        <f t="shared" si="191"/>
        <v>0.58327235064046135</v>
      </c>
      <c r="L344" s="111">
        <f t="shared" si="191"/>
        <v>0.58395559388500784</v>
      </c>
      <c r="M344" s="111">
        <f t="shared" si="191"/>
        <v>0.5843232692101662</v>
      </c>
      <c r="N344" s="111">
        <f t="shared" si="191"/>
        <v>0.5843232692101662</v>
      </c>
      <c r="O344" s="111">
        <f t="shared" si="191"/>
        <v>0.5843232692101662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0.74327175320630778</v>
      </c>
      <c r="D345" s="45">
        <f t="shared" si="194"/>
        <v>0.74477494811569533</v>
      </c>
      <c r="E345" s="45">
        <f t="shared" si="194"/>
        <v>0.74633372752936311</v>
      </c>
      <c r="F345" s="45">
        <f t="shared" si="194"/>
        <v>0.74790008664815988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>
        <f t="shared" si="194"/>
        <v>0.75472165727766294</v>
      </c>
      <c r="K345" s="45">
        <f t="shared" si="194"/>
        <v>0.75668032520290751</v>
      </c>
      <c r="L345" s="45">
        <f t="shared" si="194"/>
        <v>0.75878705555436721</v>
      </c>
      <c r="M345" s="45">
        <f t="shared" si="194"/>
        <v>0.76165333018171988</v>
      </c>
      <c r="N345" s="45">
        <f t="shared" si="194"/>
        <v>0.76545253702303462</v>
      </c>
      <c r="O345" s="45">
        <f t="shared" si="194"/>
        <v>0.77060626523875408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0.28233314760654882</v>
      </c>
      <c r="D347" s="117">
        <f t="shared" si="197"/>
        <v>0.17495178429413599</v>
      </c>
      <c r="E347" s="117">
        <f t="shared" si="197"/>
        <v>0.12776247484615358</v>
      </c>
      <c r="F347" s="117">
        <f t="shared" si="197"/>
        <v>1.198652426595392E-2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0.27390991869428383</v>
      </c>
      <c r="K347" s="117">
        <f t="shared" si="197"/>
        <v>0.29163626991471281</v>
      </c>
      <c r="L347" s="117">
        <f t="shared" si="197"/>
        <v>0.36675851985133334</v>
      </c>
      <c r="M347" s="117">
        <f t="shared" si="197"/>
        <v>0.31740950364796616</v>
      </c>
      <c r="N347" s="117">
        <f t="shared" si="197"/>
        <v>0.40066843846526745</v>
      </c>
      <c r="O347" s="117">
        <f t="shared" si="197"/>
        <v>0.26725841994994165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0.2612180091812083</v>
      </c>
      <c r="D348" s="122">
        <f t="shared" si="200"/>
        <v>0.1639526818695588</v>
      </c>
      <c r="E348" s="122">
        <f t="shared" si="200"/>
        <v>0.12130876519297749</v>
      </c>
      <c r="F348" s="122">
        <f t="shared" si="200"/>
        <v>1.1637591927081104E-2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0.26838831839583327</v>
      </c>
      <c r="K348" s="122">
        <f t="shared" si="200"/>
        <v>0.26988561387628413</v>
      </c>
      <c r="L348" s="122">
        <f t="shared" si="200"/>
        <v>0.34110990852592055</v>
      </c>
      <c r="M348" s="122">
        <f t="shared" si="200"/>
        <v>0.29755751196684216</v>
      </c>
      <c r="N348" s="122">
        <f t="shared" si="200"/>
        <v>0.38654260744731045</v>
      </c>
      <c r="O348" s="122">
        <f t="shared" si="200"/>
        <v>0.26034655082876668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0.2612180091812083</v>
      </c>
      <c r="D349" s="98">
        <v>0.1639526818695588</v>
      </c>
      <c r="E349" s="98">
        <v>0.12130876519297749</v>
      </c>
      <c r="F349" s="98">
        <v>1.1637591927081104E-2</v>
      </c>
      <c r="G349" s="98">
        <v>0</v>
      </c>
      <c r="H349" s="98">
        <v>0</v>
      </c>
      <c r="I349" s="98">
        <v>0</v>
      </c>
      <c r="J349" s="98">
        <v>0.26838831839583327</v>
      </c>
      <c r="K349" s="98">
        <v>0.26988561387628413</v>
      </c>
      <c r="L349" s="98">
        <v>0.34110990852592055</v>
      </c>
      <c r="M349" s="98">
        <v>0.29755751196684216</v>
      </c>
      <c r="N349" s="98">
        <v>0.38654260744731045</v>
      </c>
      <c r="O349" s="98">
        <v>0.26034655082876668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6.0934205567711409E-4</v>
      </c>
      <c r="D353" s="122">
        <v>2.4847593586334104E-4</v>
      </c>
      <c r="E353" s="122">
        <v>1.3459117593255088E-4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6.7643965800022162E-4</v>
      </c>
      <c r="L353" s="122">
        <v>3.5530654487257425E-4</v>
      </c>
      <c r="M353" s="122">
        <v>3.733511346767543E-4</v>
      </c>
      <c r="N353" s="122">
        <v>1.8362317024486354E-4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6.0934205567711409E-4</v>
      </c>
      <c r="D354" s="98">
        <v>2.4847593586334104E-4</v>
      </c>
      <c r="E354" s="98">
        <v>1.3459117593255088E-4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6.7643965800022162E-4</v>
      </c>
      <c r="L354" s="98">
        <v>3.5530654487257425E-4</v>
      </c>
      <c r="M354" s="98">
        <v>3.733511346767543E-4</v>
      </c>
      <c r="N354" s="98">
        <v>1.8362317024486354E-4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2.0505796369663425E-2</v>
      </c>
      <c r="D362" s="122">
        <v>1.0750626488713874E-2</v>
      </c>
      <c r="E362" s="122">
        <v>6.3191184772435254E-3</v>
      </c>
      <c r="F362" s="122">
        <v>3.4893233887281619E-4</v>
      </c>
      <c r="G362" s="122">
        <v>0</v>
      </c>
      <c r="H362" s="122">
        <v>0</v>
      </c>
      <c r="I362" s="122">
        <v>0</v>
      </c>
      <c r="J362" s="122">
        <v>5.5216002984505748E-3</v>
      </c>
      <c r="K362" s="122">
        <v>2.1074216380428459E-2</v>
      </c>
      <c r="L362" s="122">
        <v>2.5293304780540222E-2</v>
      </c>
      <c r="M362" s="122">
        <v>1.9478640546447247E-2</v>
      </c>
      <c r="N362" s="122">
        <v>1.3942207847712176E-2</v>
      </c>
      <c r="O362" s="122">
        <v>6.911869121174973E-3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2.0505796369663425E-2</v>
      </c>
      <c r="D363" s="98">
        <v>1.0750626488713874E-2</v>
      </c>
      <c r="E363" s="98">
        <v>6.3191184772435254E-3</v>
      </c>
      <c r="F363" s="98">
        <v>3.4893233887281619E-4</v>
      </c>
      <c r="G363" s="98">
        <v>0</v>
      </c>
      <c r="H363" s="98">
        <v>0</v>
      </c>
      <c r="I363" s="98">
        <v>0</v>
      </c>
      <c r="J363" s="98">
        <v>5.5216002984505748E-3</v>
      </c>
      <c r="K363" s="98">
        <v>2.1074216380428459E-2</v>
      </c>
      <c r="L363" s="98">
        <v>2.5293304780540222E-2</v>
      </c>
      <c r="M363" s="98">
        <v>1.9478640546447247E-2</v>
      </c>
      <c r="N363" s="98">
        <v>1.3942207847712176E-2</v>
      </c>
      <c r="O363" s="98">
        <v>6.911869121174973E-3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10769.4165497456</v>
      </c>
      <c r="D366" s="117">
        <f t="shared" si="204"/>
        <v>10841.514770994592</v>
      </c>
      <c r="E366" s="117">
        <f t="shared" si="204"/>
        <v>11538.188674520345</v>
      </c>
      <c r="F366" s="117">
        <f t="shared" si="204"/>
        <v>11722.604842611367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10423.552269164882</v>
      </c>
      <c r="K366" s="117">
        <f t="shared" si="204"/>
        <v>10527.005887601899</v>
      </c>
      <c r="L366" s="117">
        <f t="shared" si="204"/>
        <v>10738.231385223977</v>
      </c>
      <c r="M366" s="117">
        <f t="shared" si="204"/>
        <v>11513.129893581498</v>
      </c>
      <c r="N366" s="117">
        <f t="shared" si="204"/>
        <v>13413.998708540128</v>
      </c>
      <c r="O366" s="117">
        <f t="shared" si="204"/>
        <v>13170.747435440297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9465.9054875865459</v>
      </c>
      <c r="D367" s="122">
        <f t="shared" si="207"/>
        <v>9742.4335995635192</v>
      </c>
      <c r="E367" s="122">
        <f t="shared" si="207"/>
        <v>10395.631135479929</v>
      </c>
      <c r="F367" s="122">
        <f t="shared" si="207"/>
        <v>10371.195305377047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8857.4426845037106</v>
      </c>
      <c r="K367" s="122">
        <f t="shared" si="207"/>
        <v>8906.7516472077714</v>
      </c>
      <c r="L367" s="122">
        <f t="shared" si="207"/>
        <v>9322.8266654126564</v>
      </c>
      <c r="M367" s="122">
        <f t="shared" si="207"/>
        <v>9968.3002624193014</v>
      </c>
      <c r="N367" s="122">
        <f t="shared" si="207"/>
        <v>11880.733153714096</v>
      </c>
      <c r="O367" s="122">
        <f t="shared" si="207"/>
        <v>11844.330021154978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9349.021182777522</v>
      </c>
      <c r="D368" s="98">
        <v>9623.3305082795559</v>
      </c>
      <c r="E368" s="98">
        <v>10269.681586087872</v>
      </c>
      <c r="F368" s="98">
        <v>10246.162992675736</v>
      </c>
      <c r="G368" s="98">
        <v>0</v>
      </c>
      <c r="H368" s="98">
        <v>0</v>
      </c>
      <c r="I368" s="98">
        <v>0</v>
      </c>
      <c r="J368" s="98">
        <v>8751.8120168467722</v>
      </c>
      <c r="K368" s="98">
        <v>8800.6369756113836</v>
      </c>
      <c r="L368" s="98">
        <v>9212.4442036995752</v>
      </c>
      <c r="M368" s="98">
        <v>9848.8929656034597</v>
      </c>
      <c r="N368" s="98">
        <v>11735.389530918825</v>
      </c>
      <c r="O368" s="98">
        <v>11694.829448126406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116.88430480902318</v>
      </c>
      <c r="D369" s="98">
        <v>119.10309128396327</v>
      </c>
      <c r="E369" s="98">
        <v>125.94954939205751</v>
      </c>
      <c r="F369" s="98">
        <v>125.03231270131043</v>
      </c>
      <c r="G369" s="98">
        <v>0</v>
      </c>
      <c r="H369" s="98">
        <v>0</v>
      </c>
      <c r="I369" s="98">
        <v>0</v>
      </c>
      <c r="J369" s="98">
        <v>105.63066765693875</v>
      </c>
      <c r="K369" s="98">
        <v>106.11467159638765</v>
      </c>
      <c r="L369" s="98">
        <v>110.38246171308043</v>
      </c>
      <c r="M369" s="98">
        <v>119.4072968158422</v>
      </c>
      <c r="N369" s="98">
        <v>145.34362279527218</v>
      </c>
      <c r="O369" s="98">
        <v>149.50057302857223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1.0311818846632217</v>
      </c>
      <c r="K370" s="122">
        <f t="shared" si="210"/>
        <v>1.6437810017493237</v>
      </c>
      <c r="L370" s="122">
        <f t="shared" si="210"/>
        <v>3.1963735540828542</v>
      </c>
      <c r="M370" s="122">
        <f t="shared" si="210"/>
        <v>0.92340139807308297</v>
      </c>
      <c r="N370" s="122">
        <f t="shared" si="210"/>
        <v>2.526988314350278</v>
      </c>
      <c r="O370" s="122">
        <f t="shared" si="210"/>
        <v>0.56881170160023176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1.0311818846632217</v>
      </c>
      <c r="K371" s="98">
        <f>RES_hhdet_in_fech!K29</f>
        <v>1.6437810017493237</v>
      </c>
      <c r="L371" s="98">
        <f>RES_hhdet_in_fech!L29</f>
        <v>3.1963735540828542</v>
      </c>
      <c r="M371" s="98">
        <f>RES_hhdet_in_fech!M29</f>
        <v>0.92340139807308297</v>
      </c>
      <c r="N371" s="98">
        <f>RES_hhdet_in_fech!N29</f>
        <v>2.526988314350278</v>
      </c>
      <c r="O371" s="98">
        <f>RES_hhdet_in_fech!O29</f>
        <v>0.56881170160023176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530.40112093725838</v>
      </c>
      <c r="D372" s="122">
        <v>403.28407505139529</v>
      </c>
      <c r="E372" s="122">
        <v>446.0810529989264</v>
      </c>
      <c r="F372" s="122">
        <v>629.61432471427315</v>
      </c>
      <c r="G372" s="122">
        <v>0</v>
      </c>
      <c r="H372" s="122">
        <v>0</v>
      </c>
      <c r="I372" s="122">
        <v>0</v>
      </c>
      <c r="J372" s="122">
        <v>757.37042896017624</v>
      </c>
      <c r="K372" s="122">
        <v>797.79510076128804</v>
      </c>
      <c r="L372" s="122">
        <v>634.02024383313335</v>
      </c>
      <c r="M372" s="122">
        <v>720.84974778363073</v>
      </c>
      <c r="N372" s="122">
        <v>759.00721793390358</v>
      </c>
      <c r="O372" s="122">
        <v>661.75470308127728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536.48710660073425</v>
      </c>
      <c r="D373" s="98">
        <v>546.91833039122423</v>
      </c>
      <c r="E373" s="98">
        <v>592.49505164884158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744.45287242496647</v>
      </c>
      <c r="L373" s="98">
        <v>782.06230162126747</v>
      </c>
      <c r="M373" s="98">
        <v>821.78009921807154</v>
      </c>
      <c r="N373" s="98">
        <v>808.34288714942545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530.14324018880609</v>
      </c>
      <c r="D377" s="101">
        <v>399.34888997359178</v>
      </c>
      <c r="E377" s="101">
        <v>443.21019028030065</v>
      </c>
      <c r="F377" s="101">
        <v>629.61432471427315</v>
      </c>
      <c r="G377" s="101">
        <v>0</v>
      </c>
      <c r="H377" s="101">
        <v>0</v>
      </c>
      <c r="I377" s="101">
        <v>0</v>
      </c>
      <c r="J377" s="101">
        <v>757.37042896017624</v>
      </c>
      <c r="K377" s="101">
        <v>799.42387109216816</v>
      </c>
      <c r="L377" s="101">
        <v>632.18121205936779</v>
      </c>
      <c r="M377" s="101">
        <v>719.30882638768503</v>
      </c>
      <c r="N377" s="101">
        <v>758.66460911990691</v>
      </c>
      <c r="O377" s="101">
        <v>661.75470308127728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773.10994122179625</v>
      </c>
      <c r="D381" s="122">
        <v>695.79709637967744</v>
      </c>
      <c r="E381" s="122">
        <v>696.4764860414889</v>
      </c>
      <c r="F381" s="122">
        <v>721.79521252004724</v>
      </c>
      <c r="G381" s="122">
        <v>0</v>
      </c>
      <c r="H381" s="122">
        <v>0</v>
      </c>
      <c r="I381" s="122">
        <v>0</v>
      </c>
      <c r="J381" s="122">
        <v>807.70797381633133</v>
      </c>
      <c r="K381" s="122">
        <v>820.81535863109127</v>
      </c>
      <c r="L381" s="122">
        <v>778.18810242410461</v>
      </c>
      <c r="M381" s="122">
        <v>823.05648198049232</v>
      </c>
      <c r="N381" s="122">
        <v>771.73134857777768</v>
      </c>
      <c r="O381" s="122">
        <v>664.09389950244281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778.19205245214596</v>
      </c>
      <c r="D382" s="98">
        <v>775.83984197704751</v>
      </c>
      <c r="E382" s="98">
        <v>794.79768536255438</v>
      </c>
      <c r="F382" s="98">
        <v>768.03208943655613</v>
      </c>
      <c r="G382" s="98">
        <v>0</v>
      </c>
      <c r="H382" s="98">
        <v>0</v>
      </c>
      <c r="I382" s="98">
        <v>0</v>
      </c>
      <c r="J382" s="98">
        <v>838.17578046926894</v>
      </c>
      <c r="K382" s="98">
        <v>835.78889429954734</v>
      </c>
      <c r="L382" s="98">
        <v>824.7834706338565</v>
      </c>
      <c r="M382" s="98">
        <v>893.21405921887117</v>
      </c>
      <c r="N382" s="98">
        <v>902.59054564495705</v>
      </c>
      <c r="O382" s="98">
        <v>760.6829020486631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688.89209797600142</v>
      </c>
      <c r="D383" s="33">
        <v>347.03941913399387</v>
      </c>
      <c r="E383" s="33">
        <v>494.05048743929524</v>
      </c>
      <c r="F383" s="33">
        <v>690.97062790904147</v>
      </c>
      <c r="G383" s="33">
        <v>0</v>
      </c>
      <c r="H383" s="33">
        <v>0</v>
      </c>
      <c r="I383" s="33">
        <v>0</v>
      </c>
      <c r="J383" s="33">
        <v>799.37244180750872</v>
      </c>
      <c r="K383" s="33">
        <v>751.56275616448158</v>
      </c>
      <c r="L383" s="33">
        <v>553.53186284137337</v>
      </c>
      <c r="M383" s="33">
        <v>641.02601130794108</v>
      </c>
      <c r="N383" s="33">
        <v>656.16738233663216</v>
      </c>
      <c r="O383" s="33">
        <v>597.48079429815311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6053.2484240486456</v>
      </c>
      <c r="D385" s="117">
        <f t="shared" si="211"/>
        <v>6149.7490082801132</v>
      </c>
      <c r="E385" s="117">
        <f t="shared" si="211"/>
        <v>6626.2999764349124</v>
      </c>
      <c r="F385" s="117">
        <f t="shared" si="211"/>
        <v>6848.0286408409111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6390.472174503444</v>
      </c>
      <c r="K385" s="117">
        <f t="shared" si="211"/>
        <v>6440.1071473796292</v>
      </c>
      <c r="L385" s="117">
        <f t="shared" si="211"/>
        <v>6645.4811973364822</v>
      </c>
      <c r="M385" s="117">
        <f t="shared" si="211"/>
        <v>7268.4396160163578</v>
      </c>
      <c r="N385" s="117">
        <f t="shared" si="211"/>
        <v>8746.2087040644456</v>
      </c>
      <c r="O385" s="117">
        <f t="shared" si="211"/>
        <v>8913.5570243583261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5280.4279857319561</v>
      </c>
      <c r="D386" s="122">
        <f t="shared" si="214"/>
        <v>5492.5094124602892</v>
      </c>
      <c r="E386" s="122">
        <f t="shared" si="214"/>
        <v>5924.6949217969777</v>
      </c>
      <c r="F386" s="122">
        <f t="shared" si="214"/>
        <v>5974.4632986413944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5337.4152847815567</v>
      </c>
      <c r="K386" s="122">
        <f t="shared" si="214"/>
        <v>5434.9374677790793</v>
      </c>
      <c r="L386" s="122">
        <f t="shared" si="214"/>
        <v>5764.9807139438808</v>
      </c>
      <c r="M386" s="122">
        <f t="shared" si="214"/>
        <v>6295.1990264438255</v>
      </c>
      <c r="N386" s="122">
        <f t="shared" si="214"/>
        <v>7732.7974898871626</v>
      </c>
      <c r="O386" s="122">
        <f t="shared" si="214"/>
        <v>8020.0331195910239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5163.5436809229332</v>
      </c>
      <c r="D387" s="98">
        <v>5373.4063211763259</v>
      </c>
      <c r="E387" s="98">
        <v>5798.7453724049201</v>
      </c>
      <c r="F387" s="98">
        <v>5849.4309859400837</v>
      </c>
      <c r="G387" s="98">
        <v>0</v>
      </c>
      <c r="H387" s="98">
        <v>0</v>
      </c>
      <c r="I387" s="98">
        <v>0</v>
      </c>
      <c r="J387" s="98">
        <v>5231.7846171246183</v>
      </c>
      <c r="K387" s="98">
        <v>5328.8227961826915</v>
      </c>
      <c r="L387" s="98">
        <v>5654.5982522308004</v>
      </c>
      <c r="M387" s="98">
        <v>6175.7917296279829</v>
      </c>
      <c r="N387" s="98">
        <v>7587.4538670918901</v>
      </c>
      <c r="O387" s="98">
        <v>7870.5325465624519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116.88430480902318</v>
      </c>
      <c r="D388" s="98">
        <v>119.10309128396327</v>
      </c>
      <c r="E388" s="98">
        <v>125.94954939205751</v>
      </c>
      <c r="F388" s="98">
        <v>125.03231270131043</v>
      </c>
      <c r="G388" s="98">
        <v>0</v>
      </c>
      <c r="H388" s="98">
        <v>0</v>
      </c>
      <c r="I388" s="98">
        <v>0</v>
      </c>
      <c r="J388" s="98">
        <v>105.63066765693875</v>
      </c>
      <c r="K388" s="98">
        <v>106.11467159638765</v>
      </c>
      <c r="L388" s="98">
        <v>110.38246171308043</v>
      </c>
      <c r="M388" s="98">
        <v>119.4072968158422</v>
      </c>
      <c r="N388" s="98">
        <v>145.34362279527218</v>
      </c>
      <c r="O388" s="98">
        <v>149.50057302857223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3.4443624282335681</v>
      </c>
      <c r="K389" s="122">
        <f t="shared" si="217"/>
        <v>5.662931007092924</v>
      </c>
      <c r="L389" s="122">
        <f t="shared" si="217"/>
        <v>11.355506195276913</v>
      </c>
      <c r="M389" s="122">
        <f t="shared" si="217"/>
        <v>3.3991228703541894</v>
      </c>
      <c r="N389" s="122">
        <f t="shared" si="217"/>
        <v>9.6946014220370422</v>
      </c>
      <c r="O389" s="122">
        <f t="shared" si="217"/>
        <v>2.2877173711547378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3.4443624282335681</v>
      </c>
      <c r="K390" s="98">
        <f>RES_hhdet_in_tesh!K29</f>
        <v>5.662931007092924</v>
      </c>
      <c r="L390" s="98">
        <f>RES_hhdet_in_tesh!L29</f>
        <v>11.355506195276913</v>
      </c>
      <c r="M390" s="98">
        <f>RES_hhdet_in_tesh!M29</f>
        <v>3.3991228703541894</v>
      </c>
      <c r="N390" s="98">
        <f>RES_hhdet_in_tesh!N29</f>
        <v>9.6946014220370422</v>
      </c>
      <c r="O390" s="98">
        <f>RES_hhdet_in_tesh!O29</f>
        <v>2.2877173711547378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320.14303823001643</v>
      </c>
      <c r="D391" s="122">
        <v>244.32316629706301</v>
      </c>
      <c r="E391" s="122">
        <v>271.47670447604725</v>
      </c>
      <c r="F391" s="122">
        <v>385.47016535186333</v>
      </c>
      <c r="G391" s="122">
        <v>0</v>
      </c>
      <c r="H391" s="122">
        <v>0</v>
      </c>
      <c r="I391" s="122">
        <v>0</v>
      </c>
      <c r="J391" s="122">
        <v>471.01619266251623</v>
      </c>
      <c r="K391" s="122">
        <v>497.5786048690311</v>
      </c>
      <c r="L391" s="122">
        <v>398.09379230236948</v>
      </c>
      <c r="M391" s="122">
        <v>457.28704607758493</v>
      </c>
      <c r="N391" s="122">
        <v>489.66198648196598</v>
      </c>
      <c r="O391" s="122">
        <v>437.3189371291968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290.27513283757287</v>
      </c>
      <c r="D392" s="98">
        <v>297.5440021271466</v>
      </c>
      <c r="E392" s="98">
        <v>324.39113928918925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429.60256542179667</v>
      </c>
      <c r="L392" s="98">
        <v>457.80580634376287</v>
      </c>
      <c r="M392" s="98">
        <v>495.42104086580798</v>
      </c>
      <c r="N392" s="98">
        <v>510.87876811034351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321.40862744156061</v>
      </c>
      <c r="D396" s="101">
        <v>242.86506120582786</v>
      </c>
      <c r="E396" s="101">
        <v>270.43916653853466</v>
      </c>
      <c r="F396" s="101">
        <v>385.47016535186333</v>
      </c>
      <c r="G396" s="101">
        <v>0</v>
      </c>
      <c r="H396" s="101">
        <v>0</v>
      </c>
      <c r="I396" s="101">
        <v>0</v>
      </c>
      <c r="J396" s="101">
        <v>471.01619266251623</v>
      </c>
      <c r="K396" s="101">
        <v>499.65420912696197</v>
      </c>
      <c r="L396" s="101">
        <v>397.35202815278694</v>
      </c>
      <c r="M396" s="101">
        <v>456.70484768387161</v>
      </c>
      <c r="N396" s="101">
        <v>489.51464772065771</v>
      </c>
      <c r="O396" s="101">
        <v>437.3189371291968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452.67740008667249</v>
      </c>
      <c r="D400" s="122">
        <v>412.91642952276118</v>
      </c>
      <c r="E400" s="122">
        <v>430.12835016188728</v>
      </c>
      <c r="F400" s="122">
        <v>488.09517684765331</v>
      </c>
      <c r="G400" s="122">
        <v>0</v>
      </c>
      <c r="H400" s="122">
        <v>0</v>
      </c>
      <c r="I400" s="122">
        <v>0</v>
      </c>
      <c r="J400" s="122">
        <v>578.59633463113687</v>
      </c>
      <c r="K400" s="122">
        <v>501.92814372442587</v>
      </c>
      <c r="L400" s="122">
        <v>471.05118489495578</v>
      </c>
      <c r="M400" s="122">
        <v>512.55442062459326</v>
      </c>
      <c r="N400" s="122">
        <v>514.05462627328006</v>
      </c>
      <c r="O400" s="122">
        <v>453.91725026695036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449.09553403993584</v>
      </c>
      <c r="D401" s="98">
        <v>448.36400817856367</v>
      </c>
      <c r="E401" s="98">
        <v>459.95208561393093</v>
      </c>
      <c r="F401" s="98">
        <v>445.07245339237511</v>
      </c>
      <c r="G401" s="98">
        <v>0</v>
      </c>
      <c r="H401" s="98">
        <v>0</v>
      </c>
      <c r="I401" s="98">
        <v>0</v>
      </c>
      <c r="J401" s="98">
        <v>488.28667601791773</v>
      </c>
      <c r="K401" s="98">
        <v>487.49255301728914</v>
      </c>
      <c r="L401" s="98">
        <v>481.63692142053156</v>
      </c>
      <c r="M401" s="98">
        <v>521.9257591872539</v>
      </c>
      <c r="N401" s="98">
        <v>527.40465838944908</v>
      </c>
      <c r="O401" s="98">
        <v>444.48472015735143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512.03403743259423</v>
      </c>
      <c r="D402" s="33">
        <v>258.46626537962135</v>
      </c>
      <c r="E402" s="33">
        <v>368.72654187826805</v>
      </c>
      <c r="F402" s="33">
        <v>516.77699248450563</v>
      </c>
      <c r="G402" s="33">
        <v>0</v>
      </c>
      <c r="H402" s="33">
        <v>0</v>
      </c>
      <c r="I402" s="33">
        <v>0</v>
      </c>
      <c r="J402" s="33">
        <v>603.30369406305522</v>
      </c>
      <c r="K402" s="33">
        <v>568.69275074493351</v>
      </c>
      <c r="L402" s="33">
        <v>420.01281236092956</v>
      </c>
      <c r="M402" s="33">
        <v>488.23959624579823</v>
      </c>
      <c r="N402" s="33">
        <v>502.26498752133864</v>
      </c>
      <c r="O402" s="33">
        <v>460.42244344598402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2295.3914439556816</v>
      </c>
      <c r="D404" s="117">
        <f t="shared" si="218"/>
        <v>2332.6904572551471</v>
      </c>
      <c r="E404" s="117">
        <f t="shared" si="218"/>
        <v>2456.9706701183377</v>
      </c>
      <c r="F404" s="117">
        <f t="shared" si="218"/>
        <v>2397.3048531907843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2028.9623606983987</v>
      </c>
      <c r="K404" s="117">
        <f t="shared" si="218"/>
        <v>2160.2686660349095</v>
      </c>
      <c r="L404" s="117">
        <f t="shared" si="218"/>
        <v>2250.0522690265848</v>
      </c>
      <c r="M404" s="117">
        <f t="shared" si="218"/>
        <v>2386.5376214132793</v>
      </c>
      <c r="N404" s="117">
        <f t="shared" si="218"/>
        <v>2763.2306101052936</v>
      </c>
      <c r="O404" s="117">
        <f t="shared" si="218"/>
        <v>2727.1267341830785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2123.7236518797422</v>
      </c>
      <c r="D405" s="122">
        <f t="shared" si="221"/>
        <v>2186.0357582607844</v>
      </c>
      <c r="E405" s="122">
        <f t="shared" si="221"/>
        <v>2332.8608690957208</v>
      </c>
      <c r="F405" s="122">
        <f t="shared" si="221"/>
        <v>2327.518385416221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1988.061617746913</v>
      </c>
      <c r="K405" s="122">
        <f t="shared" si="221"/>
        <v>1999.1526953798823</v>
      </c>
      <c r="L405" s="122">
        <f t="shared" si="221"/>
        <v>2092.6988253123959</v>
      </c>
      <c r="M405" s="122">
        <f t="shared" si="221"/>
        <v>2237.2745260664824</v>
      </c>
      <c r="N405" s="122">
        <f t="shared" si="221"/>
        <v>2665.8110858435207</v>
      </c>
      <c r="O405" s="122">
        <f t="shared" si="221"/>
        <v>2656.597457436395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2123.7236518797422</v>
      </c>
      <c r="D406" s="98">
        <v>2186.0357582607844</v>
      </c>
      <c r="E406" s="98">
        <v>2332.8608690957208</v>
      </c>
      <c r="F406" s="98">
        <v>2327.518385416221</v>
      </c>
      <c r="G406" s="98">
        <v>0</v>
      </c>
      <c r="H406" s="98">
        <v>0</v>
      </c>
      <c r="I406" s="98">
        <v>0</v>
      </c>
      <c r="J406" s="98">
        <v>1988.061617746913</v>
      </c>
      <c r="K406" s="98">
        <v>1999.1526953798823</v>
      </c>
      <c r="L406" s="98">
        <v>2092.6988253123959</v>
      </c>
      <c r="M406" s="98">
        <v>2237.2745260664824</v>
      </c>
      <c r="N406" s="98">
        <v>2665.8110858435207</v>
      </c>
      <c r="O406" s="98">
        <v>2656.597457436395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4.9540004526594643</v>
      </c>
      <c r="D410" s="122">
        <v>3.3130124781778805</v>
      </c>
      <c r="E410" s="122">
        <v>2.5882918448567476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5.0106641333349744</v>
      </c>
      <c r="L410" s="122">
        <v>2.1797947538194737</v>
      </c>
      <c r="M410" s="122">
        <v>2.8071513885470245</v>
      </c>
      <c r="N410" s="122">
        <v>1.2663666913438865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121.86841113542282</v>
      </c>
      <c r="D411" s="98">
        <v>124.23796793167052</v>
      </c>
      <c r="E411" s="98">
        <v>134.59117593255087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169.1099145000554</v>
      </c>
      <c r="L411" s="98">
        <v>177.65327243628712</v>
      </c>
      <c r="M411" s="98">
        <v>186.67556733837714</v>
      </c>
      <c r="N411" s="98">
        <v>183.62317024486353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166.71379162327989</v>
      </c>
      <c r="D419" s="122">
        <v>143.34168651618501</v>
      </c>
      <c r="E419" s="122">
        <v>121.52150917776011</v>
      </c>
      <c r="F419" s="122">
        <v>69.786467774563235</v>
      </c>
      <c r="G419" s="122">
        <v>0</v>
      </c>
      <c r="H419" s="122">
        <v>0</v>
      </c>
      <c r="I419" s="122">
        <v>0</v>
      </c>
      <c r="J419" s="122">
        <v>40.900742951485739</v>
      </c>
      <c r="K419" s="122">
        <v>156.10530652169231</v>
      </c>
      <c r="L419" s="122">
        <v>155.17364896036946</v>
      </c>
      <c r="M419" s="122">
        <v>146.45594395824997</v>
      </c>
      <c r="N419" s="122">
        <v>96.153157570428803</v>
      </c>
      <c r="O419" s="122">
        <v>70.529276746683394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176.77410663502954</v>
      </c>
      <c r="D420" s="98">
        <v>176.23977850350616</v>
      </c>
      <c r="E420" s="98">
        <v>180.54624220695786</v>
      </c>
      <c r="F420" s="98">
        <v>174.46616943640808</v>
      </c>
      <c r="G420" s="98">
        <v>0</v>
      </c>
      <c r="H420" s="98">
        <v>0</v>
      </c>
      <c r="I420" s="98">
        <v>0</v>
      </c>
      <c r="J420" s="98">
        <v>190.40001029139913</v>
      </c>
      <c r="K420" s="98">
        <v>189.85780522908524</v>
      </c>
      <c r="L420" s="98">
        <v>187.35781318918683</v>
      </c>
      <c r="M420" s="98">
        <v>202.90250569215883</v>
      </c>
      <c r="N420" s="98">
        <v>205.03246834870848</v>
      </c>
      <c r="O420" s="98">
        <v>172.79672802937432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177.81744514810299</v>
      </c>
      <c r="D423" s="118">
        <f t="shared" si="225"/>
        <v>181.72111448182403</v>
      </c>
      <c r="E423" s="118">
        <f t="shared" si="225"/>
        <v>179.7315762117895</v>
      </c>
      <c r="F423" s="118">
        <f t="shared" si="225"/>
        <v>170.27115449459299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142.88089530351104</v>
      </c>
      <c r="K423" s="118">
        <f t="shared" si="225"/>
        <v>148.58870202053086</v>
      </c>
      <c r="L423" s="118">
        <f t="shared" si="225"/>
        <v>169.32158664299158</v>
      </c>
      <c r="M423" s="118">
        <f t="shared" si="225"/>
        <v>178.78008611652498</v>
      </c>
      <c r="N423" s="118">
        <f t="shared" si="225"/>
        <v>164.14471765763938</v>
      </c>
      <c r="O423" s="118">
        <f t="shared" si="225"/>
        <v>137.55223292826255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156.2947372349349</v>
      </c>
      <c r="D424" s="123">
        <f t="shared" si="228"/>
        <v>163.29875749599108</v>
      </c>
      <c r="E424" s="123">
        <f t="shared" si="228"/>
        <v>161.93383748544355</v>
      </c>
      <c r="F424" s="123">
        <f t="shared" si="228"/>
        <v>150.64189417324687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121.41344027268154</v>
      </c>
      <c r="K424" s="123">
        <f t="shared" si="228"/>
        <v>125.7188112753411</v>
      </c>
      <c r="L424" s="123">
        <f t="shared" si="228"/>
        <v>147.00333289124185</v>
      </c>
      <c r="M424" s="123">
        <f t="shared" si="228"/>
        <v>154.7914073604112</v>
      </c>
      <c r="N424" s="123">
        <f t="shared" si="228"/>
        <v>145.38241962410294</v>
      </c>
      <c r="O424" s="123">
        <f t="shared" si="228"/>
        <v>123.69943694806399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154.36482131395184</v>
      </c>
      <c r="D425" s="99">
        <v>161.30239933538999</v>
      </c>
      <c r="E425" s="99">
        <v>159.97190813292841</v>
      </c>
      <c r="F425" s="99">
        <v>148.825796427173</v>
      </c>
      <c r="G425" s="99">
        <v>0</v>
      </c>
      <c r="H425" s="99">
        <v>0</v>
      </c>
      <c r="I425" s="99">
        <v>0</v>
      </c>
      <c r="J425" s="99">
        <v>119.96550736299794</v>
      </c>
      <c r="K425" s="99">
        <v>124.22100254547118</v>
      </c>
      <c r="L425" s="99">
        <v>145.26281037088194</v>
      </c>
      <c r="M425" s="99">
        <v>152.93720724237215</v>
      </c>
      <c r="N425" s="99">
        <v>143.60387554895857</v>
      </c>
      <c r="O425" s="99">
        <v>122.13808762108501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1.9299159209830734</v>
      </c>
      <c r="D426" s="99">
        <v>1.9963581606010821</v>
      </c>
      <c r="E426" s="99">
        <v>1.961929352515132</v>
      </c>
      <c r="F426" s="99">
        <v>1.8160977460738661</v>
      </c>
      <c r="G426" s="99">
        <v>0</v>
      </c>
      <c r="H426" s="99">
        <v>0</v>
      </c>
      <c r="I426" s="99">
        <v>0</v>
      </c>
      <c r="J426" s="99">
        <v>1.4479329096836038</v>
      </c>
      <c r="K426" s="99">
        <v>1.4978087298699163</v>
      </c>
      <c r="L426" s="99">
        <v>1.7405225203599219</v>
      </c>
      <c r="M426" s="99">
        <v>1.8542001180390502</v>
      </c>
      <c r="N426" s="99">
        <v>1.7785440751443786</v>
      </c>
      <c r="O426" s="99">
        <v>1.5613493269789847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1.4134930885058758E-2</v>
      </c>
      <c r="K427" s="123">
        <f t="shared" si="231"/>
        <v>2.3201971012821444E-2</v>
      </c>
      <c r="L427" s="123">
        <f t="shared" si="231"/>
        <v>5.0400761751672608E-2</v>
      </c>
      <c r="M427" s="123">
        <f t="shared" si="231"/>
        <v>1.4338914178294792E-2</v>
      </c>
      <c r="N427" s="123">
        <f t="shared" si="231"/>
        <v>3.0922306792761207E-2</v>
      </c>
      <c r="O427" s="123">
        <f t="shared" si="231"/>
        <v>5.9405375476491214E-3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1.4134930885058758E-2</v>
      </c>
      <c r="K428" s="99">
        <f>RES_hhdet_in_fecs!K29</f>
        <v>2.3201971012821444E-2</v>
      </c>
      <c r="L428" s="99">
        <f>RES_hhdet_in_fecs!L29</f>
        <v>5.0400761751672608E-2</v>
      </c>
      <c r="M428" s="99">
        <f>RES_hhdet_in_fecs!M29</f>
        <v>1.4338914178294792E-2</v>
      </c>
      <c r="N428" s="99">
        <f>RES_hhdet_in_fecs!N29</f>
        <v>3.0922306792761207E-2</v>
      </c>
      <c r="O428" s="99">
        <f>RES_hhdet_in_fecs!O29</f>
        <v>5.9405375476491214E-3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8.7576306286510235</v>
      </c>
      <c r="D429" s="123">
        <v>6.7596856268810841</v>
      </c>
      <c r="E429" s="123">
        <v>6.9486513902100677</v>
      </c>
      <c r="F429" s="123">
        <v>9.1451652081408437</v>
      </c>
      <c r="G429" s="123">
        <v>0</v>
      </c>
      <c r="H429" s="123">
        <v>0</v>
      </c>
      <c r="I429" s="123">
        <v>0</v>
      </c>
      <c r="J429" s="123">
        <v>10.38165897496901</v>
      </c>
      <c r="K429" s="123">
        <v>11.26087890195558</v>
      </c>
      <c r="L429" s="123">
        <v>9.9972993501819012</v>
      </c>
      <c r="M429" s="123">
        <v>11.19361817134358</v>
      </c>
      <c r="N429" s="123">
        <v>9.2878364009794971</v>
      </c>
      <c r="O429" s="123">
        <v>6.911212708754376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8.8581183771644589</v>
      </c>
      <c r="D430" s="99">
        <v>9.1672253027898662</v>
      </c>
      <c r="E430" s="99">
        <v>9.229357617083588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10.507953278468312</v>
      </c>
      <c r="L430" s="99">
        <v>12.331642429161613</v>
      </c>
      <c r="M430" s="99">
        <v>12.760901532862855</v>
      </c>
      <c r="N430" s="99">
        <v>9.8915482150172274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8.7533726732055399</v>
      </c>
      <c r="D434" s="102">
        <v>6.6937256357602966</v>
      </c>
      <c r="E434" s="102">
        <v>6.9039316602713718</v>
      </c>
      <c r="F434" s="102">
        <v>9.1451652081408437</v>
      </c>
      <c r="G434" s="102">
        <v>0</v>
      </c>
      <c r="H434" s="102">
        <v>0</v>
      </c>
      <c r="I434" s="102">
        <v>0</v>
      </c>
      <c r="J434" s="102">
        <v>10.38165897496901</v>
      </c>
      <c r="K434" s="102">
        <v>11.283868997329238</v>
      </c>
      <c r="L434" s="102">
        <v>9.9683012995113458</v>
      </c>
      <c r="M434" s="102">
        <v>11.169690181091376</v>
      </c>
      <c r="N434" s="102">
        <v>9.2836439578264578</v>
      </c>
      <c r="O434" s="102">
        <v>6.911212708754376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12.765077284517083</v>
      </c>
      <c r="D438" s="123">
        <v>11.662671358951854</v>
      </c>
      <c r="E438" s="123">
        <v>10.849087336135888</v>
      </c>
      <c r="F438" s="123">
        <v>10.484095113205296</v>
      </c>
      <c r="G438" s="123">
        <v>0</v>
      </c>
      <c r="H438" s="123">
        <v>0</v>
      </c>
      <c r="I438" s="123">
        <v>0</v>
      </c>
      <c r="J438" s="123">
        <v>11.071661124975433</v>
      </c>
      <c r="K438" s="123">
        <v>11.585809872221352</v>
      </c>
      <c r="L438" s="123">
        <v>12.270553639816166</v>
      </c>
      <c r="M438" s="123">
        <v>12.780721670591905</v>
      </c>
      <c r="N438" s="123">
        <v>9.4435393257641778</v>
      </c>
      <c r="O438" s="123">
        <v>6.9356427338965565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12.848989725898193</v>
      </c>
      <c r="D439" s="99">
        <v>13.004315699561356</v>
      </c>
      <c r="E439" s="99">
        <v>12.380646979291338</v>
      </c>
      <c r="F439" s="99">
        <v>11.155687009247114</v>
      </c>
      <c r="G439" s="99">
        <v>0</v>
      </c>
      <c r="H439" s="99">
        <v>0</v>
      </c>
      <c r="I439" s="99">
        <v>0</v>
      </c>
      <c r="J439" s="99">
        <v>11.48929873834299</v>
      </c>
      <c r="K439" s="99">
        <v>11.79716134797709</v>
      </c>
      <c r="L439" s="99">
        <v>13.005274413885706</v>
      </c>
      <c r="M439" s="99">
        <v>13.870154154750416</v>
      </c>
      <c r="N439" s="99">
        <v>11.044840058097053</v>
      </c>
      <c r="O439" s="99">
        <v>7.9443958848981255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11.374528255915862</v>
      </c>
      <c r="D440" s="110">
        <v>5.8169353034390356</v>
      </c>
      <c r="E440" s="110">
        <v>7.6958763061099633</v>
      </c>
      <c r="F440" s="110">
        <v>10.036367182510752</v>
      </c>
      <c r="G440" s="110">
        <v>0</v>
      </c>
      <c r="H440" s="110">
        <v>0</v>
      </c>
      <c r="I440" s="110">
        <v>0</v>
      </c>
      <c r="J440" s="110">
        <v>10.957401777922044</v>
      </c>
      <c r="K440" s="110">
        <v>10.608309296851056</v>
      </c>
      <c r="L440" s="110">
        <v>8.7281499076951814</v>
      </c>
      <c r="M440" s="110">
        <v>9.9540860360184542</v>
      </c>
      <c r="N440" s="110">
        <v>8.0294036140935852</v>
      </c>
      <c r="O440" s="110">
        <v>6.2399509056196134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99.94721298402537</v>
      </c>
      <c r="D442" s="118">
        <f t="shared" si="232"/>
        <v>103.07962191390641</v>
      </c>
      <c r="E442" s="118">
        <f t="shared" si="232"/>
        <v>103.21857033303364</v>
      </c>
      <c r="F442" s="118">
        <f t="shared" si="232"/>
        <v>99.467802450319013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87.597429564036844</v>
      </c>
      <c r="K442" s="118">
        <f t="shared" si="232"/>
        <v>90.902120899285919</v>
      </c>
      <c r="L442" s="118">
        <f t="shared" si="232"/>
        <v>104.78666178561872</v>
      </c>
      <c r="M442" s="118">
        <f t="shared" si="232"/>
        <v>112.86698512874445</v>
      </c>
      <c r="N442" s="118">
        <f t="shared" si="232"/>
        <v>107.02580114231206</v>
      </c>
      <c r="O442" s="118">
        <f t="shared" si="232"/>
        <v>93.09112319128603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87.186915778977891</v>
      </c>
      <c r="D443" s="123">
        <f t="shared" si="235"/>
        <v>92.063235886974383</v>
      </c>
      <c r="E443" s="123">
        <f t="shared" si="235"/>
        <v>92.289594745496117</v>
      </c>
      <c r="F443" s="123">
        <f t="shared" si="235"/>
        <v>86.779242071477356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73.16264693680408</v>
      </c>
      <c r="K443" s="123">
        <f t="shared" si="235"/>
        <v>76.714149542858507</v>
      </c>
      <c r="L443" s="123">
        <f t="shared" si="235"/>
        <v>90.902835526007266</v>
      </c>
      <c r="M443" s="123">
        <f t="shared" si="235"/>
        <v>97.754149781262043</v>
      </c>
      <c r="N443" s="123">
        <f t="shared" si="235"/>
        <v>94.624868263415166</v>
      </c>
      <c r="O443" s="123">
        <f t="shared" si="235"/>
        <v>83.759366669647605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85.256999857994813</v>
      </c>
      <c r="D444" s="99">
        <v>90.066877726373306</v>
      </c>
      <c r="E444" s="99">
        <v>90.32766539298099</v>
      </c>
      <c r="F444" s="99">
        <v>84.963144325403491</v>
      </c>
      <c r="G444" s="99">
        <v>0</v>
      </c>
      <c r="H444" s="99">
        <v>0</v>
      </c>
      <c r="I444" s="99">
        <v>0</v>
      </c>
      <c r="J444" s="99">
        <v>71.714714027120479</v>
      </c>
      <c r="K444" s="99">
        <v>75.216340812988591</v>
      </c>
      <c r="L444" s="99">
        <v>89.162313005647349</v>
      </c>
      <c r="M444" s="99">
        <v>95.899949663222998</v>
      </c>
      <c r="N444" s="99">
        <v>92.846324188270785</v>
      </c>
      <c r="O444" s="99">
        <v>82.198017342668621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1.9299159209830734</v>
      </c>
      <c r="D445" s="99">
        <v>1.9963581606010821</v>
      </c>
      <c r="E445" s="99">
        <v>1.961929352515132</v>
      </c>
      <c r="F445" s="99">
        <v>1.8160977460738661</v>
      </c>
      <c r="G445" s="99">
        <v>0</v>
      </c>
      <c r="H445" s="99">
        <v>0</v>
      </c>
      <c r="I445" s="99">
        <v>0</v>
      </c>
      <c r="J445" s="99">
        <v>1.4479329096836038</v>
      </c>
      <c r="K445" s="99">
        <v>1.4978087298699163</v>
      </c>
      <c r="L445" s="99">
        <v>1.7405225203599219</v>
      </c>
      <c r="M445" s="99">
        <v>1.8542001180390502</v>
      </c>
      <c r="N445" s="99">
        <v>1.7785440751443786</v>
      </c>
      <c r="O445" s="99">
        <v>1.5613493269789847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4.7213615357561446E-2</v>
      </c>
      <c r="K446" s="123">
        <f t="shared" si="238"/>
        <v>7.9932278651687991E-2</v>
      </c>
      <c r="L446" s="123">
        <f t="shared" si="238"/>
        <v>0.1790548421935037</v>
      </c>
      <c r="M446" s="123">
        <f t="shared" si="238"/>
        <v>5.2782821448176157E-2</v>
      </c>
      <c r="N446" s="123">
        <f t="shared" si="238"/>
        <v>0.11863111424116171</v>
      </c>
      <c r="O446" s="123">
        <f t="shared" si="238"/>
        <v>2.3892389877916542E-2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4.7213615357561446E-2</v>
      </c>
      <c r="K447" s="99">
        <f>RES_hhdet_in_tess!K29</f>
        <v>7.9932278651687991E-2</v>
      </c>
      <c r="L447" s="99">
        <f>RES_hhdet_in_tess!L29</f>
        <v>0.1790548421935037</v>
      </c>
      <c r="M447" s="99">
        <f>RES_hhdet_in_tess!M29</f>
        <v>5.2782821448176157E-2</v>
      </c>
      <c r="N447" s="99">
        <f>RES_hhdet_in_tess!N29</f>
        <v>0.11863111424116171</v>
      </c>
      <c r="O447" s="99">
        <f>RES_hhdet_in_tess!O29</f>
        <v>2.3892389877916542E-2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5.2859889741527128</v>
      </c>
      <c r="D448" s="123">
        <v>4.0952467446721208</v>
      </c>
      <c r="E448" s="123">
        <v>4.2288211240652567</v>
      </c>
      <c r="F448" s="123">
        <v>5.5989646464157774</v>
      </c>
      <c r="G448" s="123">
        <v>0</v>
      </c>
      <c r="H448" s="123">
        <v>0</v>
      </c>
      <c r="I448" s="123">
        <v>0</v>
      </c>
      <c r="J448" s="123">
        <v>6.4564568366157653</v>
      </c>
      <c r="K448" s="123">
        <v>7.023322665540805</v>
      </c>
      <c r="L448" s="123">
        <v>6.2771857047255102</v>
      </c>
      <c r="M448" s="123">
        <v>7.1009202739299626</v>
      </c>
      <c r="N448" s="123">
        <v>5.9919066838428643</v>
      </c>
      <c r="O448" s="123">
        <v>4.5672575986136152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4.7928299804154877</v>
      </c>
      <c r="D449" s="99">
        <v>4.9873130107783785</v>
      </c>
      <c r="E449" s="99">
        <v>5.0530748298764383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6.0638407788766466</v>
      </c>
      <c r="L449" s="99">
        <v>7.2187311600646096</v>
      </c>
      <c r="M449" s="99">
        <v>7.6930788733049598</v>
      </c>
      <c r="N449" s="99">
        <v>6.2515326690292632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5.3068855416839504</v>
      </c>
      <c r="D453" s="102">
        <v>4.0708065729979772</v>
      </c>
      <c r="E453" s="102">
        <v>4.2126592866964101</v>
      </c>
      <c r="F453" s="102">
        <v>5.5989646464157774</v>
      </c>
      <c r="G453" s="102">
        <v>0</v>
      </c>
      <c r="H453" s="102">
        <v>0</v>
      </c>
      <c r="I453" s="102">
        <v>0</v>
      </c>
      <c r="J453" s="102">
        <v>6.4564568366157653</v>
      </c>
      <c r="K453" s="102">
        <v>7.0526198223855125</v>
      </c>
      <c r="L453" s="102">
        <v>6.2654894878889991</v>
      </c>
      <c r="M453" s="102">
        <v>7.0918796846265275</v>
      </c>
      <c r="N453" s="102">
        <v>5.9901037256124017</v>
      </c>
      <c r="O453" s="102">
        <v>4.5672575986136152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7.4743082308947582</v>
      </c>
      <c r="D457" s="123">
        <v>6.921139282259908</v>
      </c>
      <c r="E457" s="123">
        <v>6.7001544634722565</v>
      </c>
      <c r="F457" s="123">
        <v>7.0895957324258774</v>
      </c>
      <c r="G457" s="123">
        <v>0</v>
      </c>
      <c r="H457" s="123">
        <v>0</v>
      </c>
      <c r="I457" s="123">
        <v>0</v>
      </c>
      <c r="J457" s="123">
        <v>7.931112175259436</v>
      </c>
      <c r="K457" s="123">
        <v>7.0847164122349282</v>
      </c>
      <c r="L457" s="123">
        <v>7.4275857126924354</v>
      </c>
      <c r="M457" s="123">
        <v>7.9591322521042747</v>
      </c>
      <c r="N457" s="123">
        <v>6.2903950808128606</v>
      </c>
      <c r="O457" s="123">
        <v>4.740606533146897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7.4151668404256066</v>
      </c>
      <c r="D458" s="99">
        <v>7.5152973528874876</v>
      </c>
      <c r="E458" s="99">
        <v>7.1647219213745741</v>
      </c>
      <c r="F458" s="99">
        <v>6.4646895029158875</v>
      </c>
      <c r="G458" s="99">
        <v>0</v>
      </c>
      <c r="H458" s="99">
        <v>0</v>
      </c>
      <c r="I458" s="99">
        <v>0</v>
      </c>
      <c r="J458" s="99">
        <v>6.6931920743181665</v>
      </c>
      <c r="K458" s="99">
        <v>6.880958030319392</v>
      </c>
      <c r="L458" s="99">
        <v>7.5945027439981247</v>
      </c>
      <c r="M458" s="99">
        <v>8.1046538201527358</v>
      </c>
      <c r="N458" s="99">
        <v>6.4537570506506725</v>
      </c>
      <c r="O458" s="99">
        <v>4.6420953753634642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8.4543655586692701</v>
      </c>
      <c r="D459" s="110">
        <v>4.3323076888111647</v>
      </c>
      <c r="E459" s="110">
        <v>5.743692050143955</v>
      </c>
      <c r="F459" s="110">
        <v>7.5061998854325402</v>
      </c>
      <c r="G459" s="110">
        <v>0</v>
      </c>
      <c r="H459" s="110">
        <v>0</v>
      </c>
      <c r="I459" s="110">
        <v>0</v>
      </c>
      <c r="J459" s="110">
        <v>8.2697884292905357</v>
      </c>
      <c r="K459" s="110">
        <v>8.0270989285942846</v>
      </c>
      <c r="L459" s="110">
        <v>6.6228071688971486</v>
      </c>
      <c r="M459" s="110">
        <v>7.5815627782488129</v>
      </c>
      <c r="N459" s="110">
        <v>6.1461273671898589</v>
      </c>
      <c r="O459" s="110">
        <v>4.8085452626527116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37.899977245160613</v>
      </c>
      <c r="D461" s="118">
        <f t="shared" si="239"/>
        <v>39.099620171862099</v>
      </c>
      <c r="E461" s="118">
        <f t="shared" si="239"/>
        <v>38.2724900505116</v>
      </c>
      <c r="F461" s="118">
        <f t="shared" si="239"/>
        <v>34.820918260804859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27.812011792879783</v>
      </c>
      <c r="K461" s="118">
        <f t="shared" si="239"/>
        <v>30.492195077025286</v>
      </c>
      <c r="L461" s="118">
        <f t="shared" si="239"/>
        <v>35.479066016912633</v>
      </c>
      <c r="M461" s="118">
        <f t="shared" si="239"/>
        <v>37.059027859527262</v>
      </c>
      <c r="N461" s="118">
        <f t="shared" si="239"/>
        <v>33.813161770316206</v>
      </c>
      <c r="O461" s="118">
        <f t="shared" si="239"/>
        <v>28.481479400011168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35.065512809677301</v>
      </c>
      <c r="D462" s="123">
        <f t="shared" si="242"/>
        <v>36.641453033027204</v>
      </c>
      <c r="E462" s="123">
        <f t="shared" si="242"/>
        <v>36.339218651476017</v>
      </c>
      <c r="F462" s="123">
        <f t="shared" si="242"/>
        <v>33.807267916396633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27.251364652578616</v>
      </c>
      <c r="K462" s="123">
        <f t="shared" si="242"/>
        <v>28.218042938229239</v>
      </c>
      <c r="L462" s="123">
        <f t="shared" si="242"/>
        <v>32.997900003849544</v>
      </c>
      <c r="M462" s="123">
        <f t="shared" si="242"/>
        <v>34.741215997177271</v>
      </c>
      <c r="N462" s="123">
        <f t="shared" si="242"/>
        <v>32.621056369701435</v>
      </c>
      <c r="O462" s="123">
        <f t="shared" si="242"/>
        <v>27.744887984005675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35.065512809677301</v>
      </c>
      <c r="D463" s="99">
        <v>36.641453033027204</v>
      </c>
      <c r="E463" s="99">
        <v>36.339218651476017</v>
      </c>
      <c r="F463" s="99">
        <v>33.807267916396633</v>
      </c>
      <c r="G463" s="99">
        <v>0</v>
      </c>
      <c r="H463" s="99">
        <v>0</v>
      </c>
      <c r="I463" s="99">
        <v>0</v>
      </c>
      <c r="J463" s="99">
        <v>27.251364652578616</v>
      </c>
      <c r="K463" s="99">
        <v>28.218042938229239</v>
      </c>
      <c r="L463" s="99">
        <v>32.997900003849544</v>
      </c>
      <c r="M463" s="99">
        <v>34.741215997177271</v>
      </c>
      <c r="N463" s="99">
        <v>32.621056369701435</v>
      </c>
      <c r="O463" s="99">
        <v>27.744887984005675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8.1797161404743052E-2</v>
      </c>
      <c r="D467" s="123">
        <v>5.5531383994179909E-2</v>
      </c>
      <c r="E467" s="123">
        <v>4.031809377493669E-2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7.0725530866277392E-2</v>
      </c>
      <c r="L467" s="123">
        <v>3.4371237965746648E-2</v>
      </c>
      <c r="M467" s="123">
        <v>4.3590472063234978E-2</v>
      </c>
      <c r="N467" s="123">
        <v>1.5496304086367683E-2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2.0122101705566791</v>
      </c>
      <c r="D468" s="99">
        <v>2.0824268997817468</v>
      </c>
      <c r="E468" s="99">
        <v>2.0965408762967082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2.386986666736862</v>
      </c>
      <c r="L468" s="99">
        <v>2.8012558942083521</v>
      </c>
      <c r="M468" s="99">
        <v>2.8987663922051259</v>
      </c>
      <c r="N468" s="99">
        <v>2.2469640925233141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2.7526672740785689</v>
      </c>
      <c r="D476" s="123">
        <v>2.402635754840718</v>
      </c>
      <c r="E476" s="123">
        <v>1.8929533052606486</v>
      </c>
      <c r="F476" s="123">
        <v>1.0136503444082297</v>
      </c>
      <c r="G476" s="123">
        <v>0</v>
      </c>
      <c r="H476" s="123">
        <v>0</v>
      </c>
      <c r="I476" s="123">
        <v>0</v>
      </c>
      <c r="J476" s="123">
        <v>0.56064714030116891</v>
      </c>
      <c r="K476" s="123">
        <v>2.20342660792977</v>
      </c>
      <c r="L476" s="123">
        <v>2.446794775097346</v>
      </c>
      <c r="M476" s="123">
        <v>2.274221390286753</v>
      </c>
      <c r="N476" s="123">
        <v>1.1766090965284017</v>
      </c>
      <c r="O476" s="123">
        <v>0.73659141600549316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2.9187765061350341</v>
      </c>
      <c r="D477" s="99">
        <v>2.9540603543123582</v>
      </c>
      <c r="E477" s="99">
        <v>2.8123877678158204</v>
      </c>
      <c r="F477" s="99">
        <v>2.5341258610205739</v>
      </c>
      <c r="G477" s="99">
        <v>0</v>
      </c>
      <c r="H477" s="99">
        <v>0</v>
      </c>
      <c r="I477" s="99">
        <v>0</v>
      </c>
      <c r="J477" s="99">
        <v>2.6099091014019935</v>
      </c>
      <c r="K477" s="99">
        <v>2.6798431718064766</v>
      </c>
      <c r="L477" s="99">
        <v>2.954278135858277</v>
      </c>
      <c r="M477" s="99">
        <v>3.1507442177931058</v>
      </c>
      <c r="N477" s="99">
        <v>2.5089458675973271</v>
      </c>
      <c r="O477" s="99">
        <v>1.8046489692134584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702</v>
      </c>
      <c r="H5" s="120">
        <v>980</v>
      </c>
      <c r="I5" s="120">
        <v>1363</v>
      </c>
      <c r="J5" s="120">
        <v>2292</v>
      </c>
      <c r="K5" s="120">
        <v>3691</v>
      </c>
      <c r="L5" s="120">
        <v>6017</v>
      </c>
      <c r="M5" s="120">
        <v>7869</v>
      </c>
      <c r="N5" s="120">
        <v>9251</v>
      </c>
      <c r="O5" s="120">
        <v>10113</v>
      </c>
      <c r="P5" s="120">
        <v>10900</v>
      </c>
      <c r="Q5" s="120">
        <v>11731</v>
      </c>
      <c r="R5" s="120">
        <v>14548</v>
      </c>
      <c r="S5" s="120">
        <v>17589</v>
      </c>
      <c r="T5" s="120">
        <v>20064</v>
      </c>
      <c r="U5" s="120">
        <v>21285</v>
      </c>
      <c r="V5" s="120">
        <v>22022</v>
      </c>
      <c r="W5" s="120">
        <v>22409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702</v>
      </c>
      <c r="H7" s="52">
        <v>980</v>
      </c>
      <c r="I7" s="52">
        <v>1363</v>
      </c>
      <c r="J7" s="52">
        <v>2292</v>
      </c>
      <c r="K7" s="52">
        <v>3691</v>
      </c>
      <c r="L7" s="52">
        <v>6017</v>
      </c>
      <c r="M7" s="52">
        <v>7869</v>
      </c>
      <c r="N7" s="52">
        <v>9251</v>
      </c>
      <c r="O7" s="52">
        <v>10113</v>
      </c>
      <c r="P7" s="52">
        <v>10900</v>
      </c>
      <c r="Q7" s="52">
        <v>11731</v>
      </c>
      <c r="R7" s="52">
        <v>14548</v>
      </c>
      <c r="S7" s="52">
        <v>17589</v>
      </c>
      <c r="T7" s="52">
        <v>20064</v>
      </c>
      <c r="U7" s="52">
        <v>21285</v>
      </c>
      <c r="V7" s="52">
        <v>22022</v>
      </c>
      <c r="W7" s="52">
        <v>22409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2</v>
      </c>
      <c r="H9" s="52">
        <v>7</v>
      </c>
      <c r="I9" s="52">
        <v>16</v>
      </c>
      <c r="J9" s="52">
        <v>28</v>
      </c>
      <c r="K9" s="52">
        <v>50</v>
      </c>
      <c r="L9" s="52">
        <v>85</v>
      </c>
      <c r="M9" s="52">
        <v>113</v>
      </c>
      <c r="N9" s="52">
        <v>147</v>
      </c>
      <c r="O9" s="52">
        <v>170</v>
      </c>
      <c r="P9" s="52">
        <v>187</v>
      </c>
      <c r="Q9" s="52">
        <v>196</v>
      </c>
      <c r="R9" s="52">
        <v>225</v>
      </c>
      <c r="S9" s="52">
        <v>254</v>
      </c>
      <c r="T9" s="52">
        <v>290</v>
      </c>
      <c r="U9" s="52">
        <v>315</v>
      </c>
      <c r="V9" s="52">
        <v>338</v>
      </c>
      <c r="W9" s="52">
        <v>343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678</v>
      </c>
      <c r="H11" s="52">
        <v>944</v>
      </c>
      <c r="I11" s="52">
        <v>1313</v>
      </c>
      <c r="J11" s="52">
        <v>2209</v>
      </c>
      <c r="K11" s="52">
        <v>3559</v>
      </c>
      <c r="L11" s="52">
        <v>5804</v>
      </c>
      <c r="M11" s="52">
        <v>7591</v>
      </c>
      <c r="N11" s="52">
        <v>8905</v>
      </c>
      <c r="O11" s="52">
        <v>9756</v>
      </c>
      <c r="P11" s="52">
        <v>10515</v>
      </c>
      <c r="Q11" s="52">
        <v>11321</v>
      </c>
      <c r="R11" s="52">
        <v>14049</v>
      </c>
      <c r="S11" s="52">
        <v>16994</v>
      </c>
      <c r="T11" s="52">
        <v>19395</v>
      </c>
      <c r="U11" s="52">
        <v>20593</v>
      </c>
      <c r="V11" s="52">
        <v>21350</v>
      </c>
      <c r="W11" s="52">
        <v>21751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24</v>
      </c>
      <c r="H13" s="52">
        <v>36</v>
      </c>
      <c r="I13" s="52">
        <v>50</v>
      </c>
      <c r="J13" s="52">
        <v>83</v>
      </c>
      <c r="K13" s="52">
        <v>132</v>
      </c>
      <c r="L13" s="52">
        <v>213</v>
      </c>
      <c r="M13" s="52">
        <v>278</v>
      </c>
      <c r="N13" s="52">
        <v>346</v>
      </c>
      <c r="O13" s="52">
        <v>357</v>
      </c>
      <c r="P13" s="52">
        <v>385</v>
      </c>
      <c r="Q13" s="52">
        <v>410</v>
      </c>
      <c r="R13" s="52">
        <v>499</v>
      </c>
      <c r="S13" s="52">
        <v>595</v>
      </c>
      <c r="T13" s="52">
        <v>669</v>
      </c>
      <c r="U13" s="52">
        <v>692</v>
      </c>
      <c r="V13" s="52">
        <v>672</v>
      </c>
      <c r="W13" s="52">
        <v>658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340</v>
      </c>
      <c r="H16" s="52">
        <v>411</v>
      </c>
      <c r="I16" s="52">
        <v>442</v>
      </c>
      <c r="J16" s="52">
        <v>636</v>
      </c>
      <c r="K16" s="52">
        <v>1815</v>
      </c>
      <c r="L16" s="52">
        <v>3798</v>
      </c>
      <c r="M16" s="52">
        <v>5203</v>
      </c>
      <c r="N16" s="52">
        <v>5855</v>
      </c>
      <c r="O16" s="52">
        <v>6143</v>
      </c>
      <c r="P16" s="52">
        <v>6400</v>
      </c>
      <c r="Q16" s="52">
        <v>7277</v>
      </c>
      <c r="R16" s="52">
        <v>9263</v>
      </c>
      <c r="S16" s="52">
        <v>11415</v>
      </c>
      <c r="T16" s="52">
        <v>13298</v>
      </c>
      <c r="U16" s="52">
        <v>13320</v>
      </c>
      <c r="V16" s="52">
        <v>12586</v>
      </c>
      <c r="W16" s="52">
        <v>11606</v>
      </c>
      <c r="DA16" s="63" t="s">
        <v>1082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362</v>
      </c>
      <c r="H17" s="36">
        <v>569</v>
      </c>
      <c r="I17" s="36">
        <v>921</v>
      </c>
      <c r="J17" s="36">
        <v>1656</v>
      </c>
      <c r="K17" s="36">
        <v>1876</v>
      </c>
      <c r="L17" s="36">
        <v>2219</v>
      </c>
      <c r="M17" s="36">
        <v>2666</v>
      </c>
      <c r="N17" s="36">
        <v>3396</v>
      </c>
      <c r="O17" s="36">
        <v>3970</v>
      </c>
      <c r="P17" s="36">
        <v>4500</v>
      </c>
      <c r="Q17" s="36">
        <v>4454</v>
      </c>
      <c r="R17" s="36">
        <v>5285</v>
      </c>
      <c r="S17" s="36">
        <v>6174</v>
      </c>
      <c r="T17" s="36">
        <v>6766</v>
      </c>
      <c r="U17" s="36">
        <v>7965</v>
      </c>
      <c r="V17" s="36">
        <v>9436</v>
      </c>
      <c r="W17" s="36">
        <v>10803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1</v>
      </c>
      <c r="J21" s="52">
        <v>4</v>
      </c>
      <c r="K21" s="52">
        <v>8</v>
      </c>
      <c r="L21" s="52">
        <v>17</v>
      </c>
      <c r="M21" s="52">
        <v>31</v>
      </c>
      <c r="N21" s="52">
        <v>53</v>
      </c>
      <c r="O21" s="52">
        <v>83</v>
      </c>
      <c r="P21" s="52">
        <v>148</v>
      </c>
      <c r="Q21" s="52">
        <v>185</v>
      </c>
      <c r="R21" s="52">
        <v>271</v>
      </c>
      <c r="S21" s="52">
        <v>374</v>
      </c>
      <c r="T21" s="52">
        <v>497</v>
      </c>
      <c r="U21" s="52">
        <v>643</v>
      </c>
      <c r="V21" s="52">
        <v>827</v>
      </c>
      <c r="W21" s="52">
        <v>1030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3</v>
      </c>
      <c r="N23" s="52">
        <v>4</v>
      </c>
      <c r="O23" s="52">
        <v>8</v>
      </c>
      <c r="P23" s="52">
        <v>14</v>
      </c>
      <c r="Q23" s="52">
        <v>20</v>
      </c>
      <c r="R23" s="52">
        <v>22</v>
      </c>
      <c r="S23" s="52">
        <v>29</v>
      </c>
      <c r="T23" s="52">
        <v>34</v>
      </c>
      <c r="U23" s="52">
        <v>36</v>
      </c>
      <c r="V23" s="52">
        <v>34</v>
      </c>
      <c r="W23" s="52">
        <v>36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1</v>
      </c>
      <c r="J25" s="52">
        <v>4</v>
      </c>
      <c r="K25" s="52">
        <v>8</v>
      </c>
      <c r="L25" s="52">
        <v>17</v>
      </c>
      <c r="M25" s="52">
        <v>29</v>
      </c>
      <c r="N25" s="52">
        <v>51</v>
      </c>
      <c r="O25" s="52">
        <v>79</v>
      </c>
      <c r="P25" s="52">
        <v>135</v>
      </c>
      <c r="Q25" s="52">
        <v>189</v>
      </c>
      <c r="R25" s="52">
        <v>271</v>
      </c>
      <c r="S25" s="52">
        <v>364</v>
      </c>
      <c r="T25" s="52">
        <v>482</v>
      </c>
      <c r="U25" s="52">
        <v>638</v>
      </c>
      <c r="V25" s="52">
        <v>821</v>
      </c>
      <c r="W25" s="52">
        <v>1022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1</v>
      </c>
      <c r="K27" s="52">
        <v>2</v>
      </c>
      <c r="L27" s="52">
        <v>5</v>
      </c>
      <c r="M27" s="52">
        <v>10</v>
      </c>
      <c r="N27" s="52">
        <v>14</v>
      </c>
      <c r="O27" s="52">
        <v>27</v>
      </c>
      <c r="P27" s="52">
        <v>29</v>
      </c>
      <c r="Q27" s="52">
        <v>38</v>
      </c>
      <c r="R27" s="52">
        <v>56</v>
      </c>
      <c r="S27" s="52">
        <v>67</v>
      </c>
      <c r="T27" s="52">
        <v>74</v>
      </c>
      <c r="U27" s="52">
        <v>68</v>
      </c>
      <c r="V27" s="52">
        <v>76</v>
      </c>
      <c r="W27" s="52">
        <v>70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6</v>
      </c>
      <c r="J30" s="52">
        <v>13</v>
      </c>
      <c r="K30" s="52">
        <v>27</v>
      </c>
      <c r="L30" s="52">
        <v>54</v>
      </c>
      <c r="M30" s="52">
        <v>96</v>
      </c>
      <c r="N30" s="52">
        <v>191</v>
      </c>
      <c r="O30" s="52">
        <v>339</v>
      </c>
      <c r="P30" s="52">
        <v>438</v>
      </c>
      <c r="Q30" s="52">
        <v>669</v>
      </c>
      <c r="R30" s="52">
        <v>1009</v>
      </c>
      <c r="S30" s="52">
        <v>1376</v>
      </c>
      <c r="T30" s="52">
        <v>1444</v>
      </c>
      <c r="U30" s="52">
        <v>1212</v>
      </c>
      <c r="V30" s="52">
        <v>1143</v>
      </c>
      <c r="W30" s="52">
        <v>1420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6</v>
      </c>
      <c r="J31" s="36">
        <v>16</v>
      </c>
      <c r="K31" s="36">
        <v>42</v>
      </c>
      <c r="L31" s="36">
        <v>78</v>
      </c>
      <c r="M31" s="36">
        <v>146</v>
      </c>
      <c r="N31" s="36">
        <v>242</v>
      </c>
      <c r="O31" s="36">
        <v>365</v>
      </c>
      <c r="P31" s="36">
        <v>392</v>
      </c>
      <c r="Q31" s="36">
        <v>505</v>
      </c>
      <c r="R31" s="36">
        <v>571</v>
      </c>
      <c r="S31" s="36">
        <v>521</v>
      </c>
      <c r="T31" s="36">
        <v>684</v>
      </c>
      <c r="U31" s="36">
        <v>827</v>
      </c>
      <c r="V31" s="36">
        <v>963</v>
      </c>
      <c r="W31" s="36">
        <v>996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702</v>
      </c>
      <c r="H35" s="52">
        <v>278</v>
      </c>
      <c r="I35" s="52">
        <v>384</v>
      </c>
      <c r="J35" s="52">
        <v>933</v>
      </c>
      <c r="K35" s="52">
        <v>1407</v>
      </c>
      <c r="L35" s="52">
        <v>2343</v>
      </c>
      <c r="M35" s="52">
        <v>1883</v>
      </c>
      <c r="N35" s="52">
        <v>1435</v>
      </c>
      <c r="O35" s="52">
        <v>945</v>
      </c>
      <c r="P35" s="52">
        <v>935</v>
      </c>
      <c r="Q35" s="52">
        <v>1016</v>
      </c>
      <c r="R35" s="52">
        <v>3088</v>
      </c>
      <c r="S35" s="52">
        <v>3415</v>
      </c>
      <c r="T35" s="52">
        <v>2972</v>
      </c>
      <c r="U35" s="52">
        <v>1864</v>
      </c>
      <c r="V35" s="52">
        <v>1564</v>
      </c>
      <c r="W35" s="52">
        <v>1417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2</v>
      </c>
      <c r="H37" s="52">
        <v>5</v>
      </c>
      <c r="I37" s="52">
        <v>9</v>
      </c>
      <c r="J37" s="52">
        <v>12</v>
      </c>
      <c r="K37" s="52">
        <v>22</v>
      </c>
      <c r="L37" s="52">
        <v>35</v>
      </c>
      <c r="M37" s="52">
        <v>31</v>
      </c>
      <c r="N37" s="52">
        <v>38</v>
      </c>
      <c r="O37" s="52">
        <v>31</v>
      </c>
      <c r="P37" s="52">
        <v>31</v>
      </c>
      <c r="Q37" s="52">
        <v>29</v>
      </c>
      <c r="R37" s="52">
        <v>51</v>
      </c>
      <c r="S37" s="52">
        <v>58</v>
      </c>
      <c r="T37" s="52">
        <v>70</v>
      </c>
      <c r="U37" s="52">
        <v>61</v>
      </c>
      <c r="V37" s="52">
        <v>57</v>
      </c>
      <c r="W37" s="52">
        <v>41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678</v>
      </c>
      <c r="H39" s="52">
        <v>266</v>
      </c>
      <c r="I39" s="52">
        <v>370</v>
      </c>
      <c r="J39" s="52">
        <v>900</v>
      </c>
      <c r="K39" s="52">
        <v>1358</v>
      </c>
      <c r="L39" s="52">
        <v>2262</v>
      </c>
      <c r="M39" s="52">
        <v>1816</v>
      </c>
      <c r="N39" s="52">
        <v>1365</v>
      </c>
      <c r="O39" s="52">
        <v>930</v>
      </c>
      <c r="P39" s="52">
        <v>894</v>
      </c>
      <c r="Q39" s="52">
        <v>995</v>
      </c>
      <c r="R39" s="52">
        <v>2999</v>
      </c>
      <c r="S39" s="52">
        <v>3309</v>
      </c>
      <c r="T39" s="52">
        <v>2883</v>
      </c>
      <c r="U39" s="52">
        <v>1836</v>
      </c>
      <c r="V39" s="52">
        <v>1578</v>
      </c>
      <c r="W39" s="52">
        <v>1423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24</v>
      </c>
      <c r="H41" s="52">
        <v>12</v>
      </c>
      <c r="I41" s="52">
        <v>14</v>
      </c>
      <c r="J41" s="52">
        <v>34</v>
      </c>
      <c r="K41" s="52">
        <v>51</v>
      </c>
      <c r="L41" s="52">
        <v>86</v>
      </c>
      <c r="M41" s="52">
        <v>75</v>
      </c>
      <c r="N41" s="52">
        <v>82</v>
      </c>
      <c r="O41" s="52">
        <v>38</v>
      </c>
      <c r="P41" s="52">
        <v>57</v>
      </c>
      <c r="Q41" s="52">
        <v>63</v>
      </c>
      <c r="R41" s="52">
        <v>145</v>
      </c>
      <c r="S41" s="52">
        <v>163</v>
      </c>
      <c r="T41" s="52">
        <v>148</v>
      </c>
      <c r="U41" s="52">
        <v>91</v>
      </c>
      <c r="V41" s="52">
        <v>56</v>
      </c>
      <c r="W41" s="52">
        <v>56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340</v>
      </c>
      <c r="H44" s="52">
        <v>71</v>
      </c>
      <c r="I44" s="52">
        <v>37</v>
      </c>
      <c r="J44" s="52">
        <v>207</v>
      </c>
      <c r="K44" s="52">
        <v>1206</v>
      </c>
      <c r="L44" s="52">
        <v>2037</v>
      </c>
      <c r="M44" s="52">
        <v>1501</v>
      </c>
      <c r="N44" s="52">
        <v>843</v>
      </c>
      <c r="O44" s="52">
        <v>627</v>
      </c>
      <c r="P44" s="52">
        <v>695</v>
      </c>
      <c r="Q44" s="52">
        <v>1546</v>
      </c>
      <c r="R44" s="52">
        <v>2995</v>
      </c>
      <c r="S44" s="52">
        <v>3528</v>
      </c>
      <c r="T44" s="52">
        <v>3327</v>
      </c>
      <c r="U44" s="52">
        <v>1234</v>
      </c>
      <c r="V44" s="52">
        <v>409</v>
      </c>
      <c r="W44" s="52">
        <v>440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362</v>
      </c>
      <c r="H45" s="36">
        <v>207</v>
      </c>
      <c r="I45" s="36">
        <v>358</v>
      </c>
      <c r="J45" s="36">
        <v>751</v>
      </c>
      <c r="K45" s="36">
        <v>262</v>
      </c>
      <c r="L45" s="36">
        <v>421</v>
      </c>
      <c r="M45" s="36">
        <v>593</v>
      </c>
      <c r="N45" s="36">
        <v>972</v>
      </c>
      <c r="O45" s="36">
        <v>939</v>
      </c>
      <c r="P45" s="36">
        <v>922</v>
      </c>
      <c r="Q45" s="36">
        <v>459</v>
      </c>
      <c r="R45" s="36">
        <v>1402</v>
      </c>
      <c r="S45" s="36">
        <v>1410</v>
      </c>
      <c r="T45" s="36">
        <v>1276</v>
      </c>
      <c r="U45" s="36">
        <v>2026</v>
      </c>
      <c r="V45" s="36">
        <v>2434</v>
      </c>
      <c r="W45" s="36">
        <v>2363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233</v>
      </c>
      <c r="H49" s="52">
        <v>124</v>
      </c>
      <c r="I49" s="52">
        <v>126</v>
      </c>
      <c r="J49" s="52">
        <v>408</v>
      </c>
      <c r="K49" s="52">
        <v>411</v>
      </c>
      <c r="L49" s="52">
        <v>805</v>
      </c>
      <c r="M49" s="52">
        <v>500</v>
      </c>
      <c r="N49" s="52">
        <v>335</v>
      </c>
      <c r="O49" s="52">
        <v>290</v>
      </c>
      <c r="P49" s="52">
        <v>578</v>
      </c>
      <c r="Q49" s="52">
        <v>518</v>
      </c>
      <c r="R49" s="52">
        <v>1340</v>
      </c>
      <c r="S49" s="52">
        <v>1085</v>
      </c>
      <c r="T49" s="52">
        <v>1106</v>
      </c>
      <c r="U49" s="52">
        <v>552</v>
      </c>
      <c r="V49" s="52">
        <v>481</v>
      </c>
      <c r="W49" s="52">
        <v>727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2</v>
      </c>
      <c r="H51" s="52">
        <v>2</v>
      </c>
      <c r="I51" s="52">
        <v>3</v>
      </c>
      <c r="J51" s="52">
        <v>10</v>
      </c>
      <c r="K51" s="52">
        <v>16</v>
      </c>
      <c r="L51" s="52">
        <v>25</v>
      </c>
      <c r="M51" s="52">
        <v>13</v>
      </c>
      <c r="N51" s="52">
        <v>12</v>
      </c>
      <c r="O51" s="52">
        <v>4</v>
      </c>
      <c r="P51" s="52">
        <v>12</v>
      </c>
      <c r="Q51" s="52">
        <v>6</v>
      </c>
      <c r="R51" s="52">
        <v>20</v>
      </c>
      <c r="S51" s="52">
        <v>14</v>
      </c>
      <c r="T51" s="52">
        <v>12</v>
      </c>
      <c r="U51" s="52">
        <v>4</v>
      </c>
      <c r="V51" s="52">
        <v>5</v>
      </c>
      <c r="W51" s="52">
        <v>4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225</v>
      </c>
      <c r="H53" s="52">
        <v>119</v>
      </c>
      <c r="I53" s="52">
        <v>121</v>
      </c>
      <c r="J53" s="52">
        <v>393</v>
      </c>
      <c r="K53" s="52">
        <v>396</v>
      </c>
      <c r="L53" s="52">
        <v>775</v>
      </c>
      <c r="M53" s="52">
        <v>480</v>
      </c>
      <c r="N53" s="52">
        <v>316</v>
      </c>
      <c r="O53" s="52">
        <v>278</v>
      </c>
      <c r="P53" s="52">
        <v>543</v>
      </c>
      <c r="Q53" s="52">
        <v>486</v>
      </c>
      <c r="R53" s="52">
        <v>1277</v>
      </c>
      <c r="S53" s="52">
        <v>1033</v>
      </c>
      <c r="T53" s="52">
        <v>1051</v>
      </c>
      <c r="U53" s="52">
        <v>525</v>
      </c>
      <c r="V53" s="52">
        <v>464</v>
      </c>
      <c r="W53" s="52">
        <v>698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8</v>
      </c>
      <c r="H55" s="52">
        <v>5</v>
      </c>
      <c r="I55" s="52">
        <v>5</v>
      </c>
      <c r="J55" s="52">
        <v>15</v>
      </c>
      <c r="K55" s="52">
        <v>15</v>
      </c>
      <c r="L55" s="52">
        <v>30</v>
      </c>
      <c r="M55" s="52">
        <v>20</v>
      </c>
      <c r="N55" s="52">
        <v>19</v>
      </c>
      <c r="O55" s="52">
        <v>12</v>
      </c>
      <c r="P55" s="52">
        <v>35</v>
      </c>
      <c r="Q55" s="52">
        <v>32</v>
      </c>
      <c r="R55" s="52">
        <v>63</v>
      </c>
      <c r="S55" s="52">
        <v>52</v>
      </c>
      <c r="T55" s="52">
        <v>55</v>
      </c>
      <c r="U55" s="52">
        <v>27</v>
      </c>
      <c r="V55" s="52">
        <v>17</v>
      </c>
      <c r="W55" s="52">
        <v>29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113</v>
      </c>
      <c r="H58" s="52">
        <v>32</v>
      </c>
      <c r="I58" s="52">
        <v>12</v>
      </c>
      <c r="J58" s="52">
        <v>89</v>
      </c>
      <c r="K58" s="52">
        <v>338</v>
      </c>
      <c r="L58" s="52">
        <v>667</v>
      </c>
      <c r="M58" s="52">
        <v>359</v>
      </c>
      <c r="N58" s="52">
        <v>156</v>
      </c>
      <c r="O58" s="52">
        <v>117</v>
      </c>
      <c r="P58" s="52">
        <v>250</v>
      </c>
      <c r="Q58" s="52">
        <v>397</v>
      </c>
      <c r="R58" s="52">
        <v>912</v>
      </c>
      <c r="S58" s="52">
        <v>775</v>
      </c>
      <c r="T58" s="52">
        <v>799</v>
      </c>
      <c r="U58" s="52">
        <v>209</v>
      </c>
      <c r="V58" s="52">
        <v>71</v>
      </c>
      <c r="W58" s="52">
        <v>117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120</v>
      </c>
      <c r="H59" s="36">
        <v>92</v>
      </c>
      <c r="I59" s="36">
        <v>114</v>
      </c>
      <c r="J59" s="36">
        <v>319</v>
      </c>
      <c r="K59" s="36">
        <v>73</v>
      </c>
      <c r="L59" s="36">
        <v>138</v>
      </c>
      <c r="M59" s="36">
        <v>141</v>
      </c>
      <c r="N59" s="36">
        <v>179</v>
      </c>
      <c r="O59" s="36">
        <v>173</v>
      </c>
      <c r="P59" s="36">
        <v>328</v>
      </c>
      <c r="Q59" s="36">
        <v>121</v>
      </c>
      <c r="R59" s="36">
        <v>428</v>
      </c>
      <c r="S59" s="36">
        <v>310</v>
      </c>
      <c r="T59" s="36">
        <v>307</v>
      </c>
      <c r="U59" s="36">
        <v>343</v>
      </c>
      <c r="V59" s="36">
        <v>410</v>
      </c>
      <c r="W59" s="36">
        <v>610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469</v>
      </c>
      <c r="H63" s="52">
        <v>154</v>
      </c>
      <c r="I63" s="52">
        <v>258</v>
      </c>
      <c r="J63" s="52">
        <v>525</v>
      </c>
      <c r="K63" s="52">
        <v>996</v>
      </c>
      <c r="L63" s="52">
        <v>1538</v>
      </c>
      <c r="M63" s="52">
        <v>1383</v>
      </c>
      <c r="N63" s="52">
        <v>1100</v>
      </c>
      <c r="O63" s="52">
        <v>655</v>
      </c>
      <c r="P63" s="52">
        <v>357</v>
      </c>
      <c r="Q63" s="52">
        <v>498</v>
      </c>
      <c r="R63" s="52">
        <v>1748</v>
      </c>
      <c r="S63" s="52">
        <v>2330</v>
      </c>
      <c r="T63" s="52">
        <v>1866</v>
      </c>
      <c r="U63" s="52">
        <v>1312</v>
      </c>
      <c r="V63" s="52">
        <v>1083</v>
      </c>
      <c r="W63" s="52">
        <v>690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3</v>
      </c>
      <c r="I65" s="52">
        <v>6</v>
      </c>
      <c r="J65" s="52">
        <v>2</v>
      </c>
      <c r="K65" s="52">
        <v>6</v>
      </c>
      <c r="L65" s="52">
        <v>10</v>
      </c>
      <c r="M65" s="52">
        <v>18</v>
      </c>
      <c r="N65" s="52">
        <v>26</v>
      </c>
      <c r="O65" s="52">
        <v>27</v>
      </c>
      <c r="P65" s="52">
        <v>19</v>
      </c>
      <c r="Q65" s="52">
        <v>23</v>
      </c>
      <c r="R65" s="52">
        <v>31</v>
      </c>
      <c r="S65" s="52">
        <v>44</v>
      </c>
      <c r="T65" s="52">
        <v>58</v>
      </c>
      <c r="U65" s="52">
        <v>57</v>
      </c>
      <c r="V65" s="52">
        <v>52</v>
      </c>
      <c r="W65" s="52">
        <v>37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453</v>
      </c>
      <c r="H67" s="52">
        <f t="shared" si="0"/>
        <v>147</v>
      </c>
      <c r="I67" s="52">
        <f t="shared" si="0"/>
        <v>249</v>
      </c>
      <c r="J67" s="52">
        <f t="shared" si="0"/>
        <v>507</v>
      </c>
      <c r="K67" s="52">
        <f t="shared" si="0"/>
        <v>962</v>
      </c>
      <c r="L67" s="52">
        <f t="shared" si="0"/>
        <v>1487</v>
      </c>
      <c r="M67" s="52">
        <f t="shared" si="0"/>
        <v>1336</v>
      </c>
      <c r="N67" s="52">
        <f t="shared" si="0"/>
        <v>1049</v>
      </c>
      <c r="O67" s="52">
        <f t="shared" si="0"/>
        <v>652</v>
      </c>
      <c r="P67" s="52">
        <f t="shared" si="0"/>
        <v>351</v>
      </c>
      <c r="Q67" s="52">
        <f t="shared" si="0"/>
        <v>509</v>
      </c>
      <c r="R67" s="52">
        <f t="shared" ref="R67:V67" si="1">R39-R53</f>
        <v>1722</v>
      </c>
      <c r="S67" s="52">
        <f t="shared" si="1"/>
        <v>2276</v>
      </c>
      <c r="T67" s="52">
        <f t="shared" si="1"/>
        <v>1832</v>
      </c>
      <c r="U67" s="52">
        <f t="shared" si="1"/>
        <v>1311</v>
      </c>
      <c r="V67" s="52">
        <f t="shared" si="1"/>
        <v>1114</v>
      </c>
      <c r="W67" s="52">
        <f t="shared" ref="W67" si="2">W39-W53</f>
        <v>725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16</v>
      </c>
      <c r="H69" s="52">
        <f t="shared" si="6"/>
        <v>7</v>
      </c>
      <c r="I69" s="52">
        <f t="shared" si="6"/>
        <v>9</v>
      </c>
      <c r="J69" s="52">
        <f t="shared" si="6"/>
        <v>19</v>
      </c>
      <c r="K69" s="52">
        <f t="shared" si="6"/>
        <v>36</v>
      </c>
      <c r="L69" s="52">
        <f t="shared" si="6"/>
        <v>56</v>
      </c>
      <c r="M69" s="52">
        <f t="shared" si="6"/>
        <v>55</v>
      </c>
      <c r="N69" s="52">
        <f t="shared" si="6"/>
        <v>63</v>
      </c>
      <c r="O69" s="52">
        <f t="shared" si="6"/>
        <v>26</v>
      </c>
      <c r="P69" s="52">
        <f t="shared" si="6"/>
        <v>22</v>
      </c>
      <c r="Q69" s="52">
        <f t="shared" si="6"/>
        <v>31</v>
      </c>
      <c r="R69" s="52">
        <f t="shared" ref="R69:V69" si="7">R41-R55</f>
        <v>82</v>
      </c>
      <c r="S69" s="52">
        <f t="shared" si="7"/>
        <v>111</v>
      </c>
      <c r="T69" s="52">
        <f t="shared" si="7"/>
        <v>93</v>
      </c>
      <c r="U69" s="52">
        <f t="shared" si="7"/>
        <v>64</v>
      </c>
      <c r="V69" s="52">
        <f t="shared" si="7"/>
        <v>39</v>
      </c>
      <c r="W69" s="52">
        <f t="shared" ref="W69" si="8">W41-W55</f>
        <v>27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227</v>
      </c>
      <c r="H72" s="52">
        <v>39</v>
      </c>
      <c r="I72" s="52">
        <v>25</v>
      </c>
      <c r="J72" s="52">
        <v>118</v>
      </c>
      <c r="K72" s="52">
        <v>868</v>
      </c>
      <c r="L72" s="52">
        <v>1370</v>
      </c>
      <c r="M72" s="52">
        <v>1142</v>
      </c>
      <c r="N72" s="52">
        <v>687</v>
      </c>
      <c r="O72" s="52">
        <v>510</v>
      </c>
      <c r="P72" s="52">
        <v>445</v>
      </c>
      <c r="Q72" s="52">
        <v>1149</v>
      </c>
      <c r="R72" s="52">
        <v>2083</v>
      </c>
      <c r="S72" s="52">
        <v>2753</v>
      </c>
      <c r="T72" s="52">
        <v>2528</v>
      </c>
      <c r="U72" s="52">
        <v>1025</v>
      </c>
      <c r="V72" s="52">
        <v>338</v>
      </c>
      <c r="W72" s="52">
        <v>323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242</v>
      </c>
      <c r="H73" s="36">
        <v>115</v>
      </c>
      <c r="I73" s="36">
        <v>244</v>
      </c>
      <c r="J73" s="36">
        <v>432</v>
      </c>
      <c r="K73" s="36">
        <v>189</v>
      </c>
      <c r="L73" s="36">
        <v>283</v>
      </c>
      <c r="M73" s="36">
        <v>452</v>
      </c>
      <c r="N73" s="36">
        <v>793</v>
      </c>
      <c r="O73" s="36">
        <v>766</v>
      </c>
      <c r="P73" s="36">
        <v>594</v>
      </c>
      <c r="Q73" s="36">
        <v>338</v>
      </c>
      <c r="R73" s="36">
        <v>974</v>
      </c>
      <c r="S73" s="36">
        <v>1100</v>
      </c>
      <c r="T73" s="36">
        <v>969</v>
      </c>
      <c r="U73" s="36">
        <v>1683</v>
      </c>
      <c r="V73" s="36">
        <v>2024</v>
      </c>
      <c r="W73" s="36">
        <v>1753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49</v>
      </c>
      <c r="I79" s="52">
        <f>RES_hhdet_numvin!I45</f>
        <v>127</v>
      </c>
      <c r="J79" s="52">
        <f>RES_hhdet_numvin!J45</f>
        <v>432</v>
      </c>
      <c r="K79" s="52">
        <f>RES_hhdet_numvin!K45</f>
        <v>814</v>
      </c>
      <c r="L79" s="52">
        <f>RES_hhdet_numvin!L45</f>
        <v>1582</v>
      </c>
      <c r="M79" s="52">
        <f>RES_hhdet_numvin!M45</f>
        <v>1422</v>
      </c>
      <c r="N79" s="52">
        <f>RES_hhdet_numvin!N45</f>
        <v>1180</v>
      </c>
      <c r="O79" s="52">
        <f>RES_hhdet_numvin!O45</f>
        <v>828</v>
      </c>
      <c r="P79" s="52">
        <f>RES_hhdet_numvin!P45</f>
        <v>858</v>
      </c>
      <c r="Q79" s="52">
        <f>RES_hhdet_numvin!Q45</f>
        <v>964</v>
      </c>
      <c r="R79" s="52">
        <f>RES_hhdet_numvin!R45</f>
        <v>2993</v>
      </c>
      <c r="S79" s="52">
        <f>RES_hhdet_numvin!S45</f>
        <v>3363</v>
      </c>
      <c r="T79" s="52">
        <f>RES_hhdet_numvin!T45</f>
        <v>2954</v>
      </c>
      <c r="U79" s="52">
        <f>RES_hhdet_numvin!U45</f>
        <v>1862</v>
      </c>
      <c r="V79" s="52">
        <f>RES_hhdet_numvin!V45</f>
        <v>1564</v>
      </c>
      <c r="W79" s="52">
        <f>RES_hhdet_numvin!W45</f>
        <v>1417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10</v>
      </c>
      <c r="Q82" s="138">
        <f>RES_hhdet_numvin!Q48</f>
        <v>17</v>
      </c>
      <c r="R82" s="138">
        <f>RES_hhdet_numvin!R48</f>
        <v>40</v>
      </c>
      <c r="S82" s="138">
        <f>RES_hhdet_numvin!S48</f>
        <v>51</v>
      </c>
      <c r="T82" s="138">
        <f>RES_hhdet_numvin!T48</f>
        <v>66</v>
      </c>
      <c r="U82" s="138">
        <f>RES_hhdet_numvin!U48</f>
        <v>61</v>
      </c>
      <c r="V82" s="138">
        <f>RES_hhdet_numvin!V48</f>
        <v>57</v>
      </c>
      <c r="W82" s="138">
        <f>RES_hhdet_numvin!W48</f>
        <v>41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38</v>
      </c>
      <c r="I84" s="138">
        <f>RES_hhdet_numvin!I50</f>
        <v>114</v>
      </c>
      <c r="J84" s="138">
        <f>RES_hhdet_numvin!J50</f>
        <v>402</v>
      </c>
      <c r="K84" s="138">
        <f>RES_hhdet_numvin!K50</f>
        <v>769</v>
      </c>
      <c r="L84" s="138">
        <f>RES_hhdet_numvin!L50</f>
        <v>1509</v>
      </c>
      <c r="M84" s="138">
        <f>RES_hhdet_numvin!M50</f>
        <v>1360</v>
      </c>
      <c r="N84" s="138">
        <f>RES_hhdet_numvin!N50</f>
        <v>1115</v>
      </c>
      <c r="O84" s="138">
        <f>RES_hhdet_numvin!O50</f>
        <v>810</v>
      </c>
      <c r="P84" s="138">
        <f>RES_hhdet_numvin!P50</f>
        <v>820</v>
      </c>
      <c r="Q84" s="138">
        <f>RES_hhdet_numvin!Q50</f>
        <v>945</v>
      </c>
      <c r="R84" s="138">
        <f>RES_hhdet_numvin!R50</f>
        <v>2909</v>
      </c>
      <c r="S84" s="138">
        <f>RES_hhdet_numvin!S50</f>
        <v>3259</v>
      </c>
      <c r="T84" s="138">
        <f>RES_hhdet_numvin!T50</f>
        <v>2866</v>
      </c>
      <c r="U84" s="138">
        <f>RES_hhdet_numvin!U50</f>
        <v>1834</v>
      </c>
      <c r="V84" s="138">
        <f>RES_hhdet_numvin!V50</f>
        <v>1578</v>
      </c>
      <c r="W84" s="138">
        <f>RES_hhdet_numvin!W50</f>
        <v>1423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19</v>
      </c>
      <c r="Q88" s="138">
        <f>RES_hhdet_numvin!Q54</f>
        <v>38</v>
      </c>
      <c r="R88" s="138">
        <f>RES_hhdet_numvin!R54</f>
        <v>111</v>
      </c>
      <c r="S88" s="138">
        <f>RES_hhdet_numvin!S54</f>
        <v>144</v>
      </c>
      <c r="T88" s="138">
        <f>RES_hhdet_numvin!T54</f>
        <v>143</v>
      </c>
      <c r="U88" s="138">
        <f>RES_hhdet_numvin!U54</f>
        <v>91</v>
      </c>
      <c r="V88" s="138">
        <f>RES_hhdet_numvin!V54</f>
        <v>56</v>
      </c>
      <c r="W88" s="138">
        <f>RES_hhdet_numvin!W54</f>
        <v>56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228</v>
      </c>
      <c r="Q93" s="138">
        <f>RES_hhdet_numvin!Q59</f>
        <v>889</v>
      </c>
      <c r="R93" s="138">
        <f>RES_hhdet_numvin!R59</f>
        <v>2258</v>
      </c>
      <c r="S93" s="138">
        <f>RES_hhdet_numvin!S59</f>
        <v>3075</v>
      </c>
      <c r="T93" s="138">
        <f>RES_hhdet_numvin!T59</f>
        <v>3109</v>
      </c>
      <c r="U93" s="138">
        <f>RES_hhdet_numvin!U59</f>
        <v>1200</v>
      </c>
      <c r="V93" s="138">
        <f>RES_hhdet_numvin!V59</f>
        <v>407</v>
      </c>
      <c r="W93" s="138">
        <f>RES_hhdet_numvin!W59</f>
        <v>440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302</v>
      </c>
      <c r="Q94" s="39">
        <f>RES_hhdet_numvin!Q60</f>
        <v>268</v>
      </c>
      <c r="R94" s="39">
        <f>RES_hhdet_numvin!R60</f>
        <v>1063</v>
      </c>
      <c r="S94" s="39">
        <f>RES_hhdet_numvin!S60</f>
        <v>1232</v>
      </c>
      <c r="T94" s="39">
        <f>RES_hhdet_numvin!T60</f>
        <v>1199</v>
      </c>
      <c r="U94" s="39">
        <f>RES_hhdet_numvin!U60</f>
        <v>1959</v>
      </c>
      <c r="V94" s="39">
        <f>RES_hhdet_numvin!V60</f>
        <v>2417</v>
      </c>
      <c r="W94" s="39">
        <f>RES_hhdet_numvin!W60</f>
        <v>2363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1.0750821961587533</v>
      </c>
      <c r="H98" s="117">
        <f t="shared" si="12"/>
        <v>1.1003359045280579</v>
      </c>
      <c r="I98" s="117">
        <f t="shared" si="12"/>
        <v>1.1319803829570707</v>
      </c>
      <c r="J98" s="117">
        <f t="shared" si="12"/>
        <v>2.2447021823449167</v>
      </c>
      <c r="K98" s="117">
        <f t="shared" si="12"/>
        <v>3.3802656574047854</v>
      </c>
      <c r="L98" s="117">
        <f t="shared" si="12"/>
        <v>7.6646023666750596</v>
      </c>
      <c r="M98" s="117">
        <f t="shared" si="12"/>
        <v>8.8812450963622229</v>
      </c>
      <c r="N98" s="117">
        <f t="shared" si="12"/>
        <v>13.144916051036795</v>
      </c>
      <c r="O98" s="117">
        <f t="shared" si="12"/>
        <v>11.024491069915239</v>
      </c>
      <c r="P98" s="117">
        <f t="shared" si="12"/>
        <v>12.080479245646792</v>
      </c>
      <c r="Q98" s="117">
        <f t="shared" si="12"/>
        <v>9.8698836086004746</v>
      </c>
      <c r="R98" s="117">
        <f t="shared" ref="R98:V98" si="13">R99+R102+R104+R113</f>
        <v>15.20236153975431</v>
      </c>
      <c r="S98" s="117">
        <f t="shared" si="13"/>
        <v>20.08794746711391</v>
      </c>
      <c r="T98" s="117">
        <f t="shared" si="13"/>
        <v>23.567747361596314</v>
      </c>
      <c r="U98" s="117">
        <f t="shared" si="13"/>
        <v>22.762512512355652</v>
      </c>
      <c r="V98" s="117">
        <f t="shared" si="13"/>
        <v>23.435104020308117</v>
      </c>
      <c r="W98" s="117">
        <f t="shared" ref="W98" si="14">W99+W102+W104+W113</f>
        <v>26.977344561121857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0.97591737687950597</v>
      </c>
      <c r="H99" s="122">
        <f t="shared" si="15"/>
        <v>0.97301912008043101</v>
      </c>
      <c r="I99" s="122">
        <f t="shared" si="15"/>
        <v>0.98144700589557898</v>
      </c>
      <c r="J99" s="122">
        <f t="shared" si="15"/>
        <v>1.9525063300403058</v>
      </c>
      <c r="K99" s="122">
        <f t="shared" si="15"/>
        <v>2.9283171010326274</v>
      </c>
      <c r="L99" s="122">
        <f t="shared" si="15"/>
        <v>6.8655964105559004</v>
      </c>
      <c r="M99" s="122">
        <f t="shared" si="15"/>
        <v>7.7997053673104446</v>
      </c>
      <c r="N99" s="122">
        <f t="shared" si="15"/>
        <v>11.685441280402257</v>
      </c>
      <c r="O99" s="122">
        <f t="shared" si="15"/>
        <v>9.7478583062027173</v>
      </c>
      <c r="P99" s="122">
        <f t="shared" si="15"/>
        <v>10.657462801778287</v>
      </c>
      <c r="Q99" s="122">
        <f t="shared" si="15"/>
        <v>8.6709652127596328</v>
      </c>
      <c r="R99" s="122">
        <f t="shared" ref="R99:V99" si="16">SUM(R100:R101)</f>
        <v>13.498858481507684</v>
      </c>
      <c r="S99" s="122">
        <f t="shared" si="16"/>
        <v>17.976849730798897</v>
      </c>
      <c r="T99" s="122">
        <f t="shared" si="16"/>
        <v>21.049529895179528</v>
      </c>
      <c r="U99" s="122">
        <f t="shared" si="16"/>
        <v>20.202769876342217</v>
      </c>
      <c r="V99" s="122">
        <f t="shared" si="16"/>
        <v>20.951908214209674</v>
      </c>
      <c r="W99" s="122">
        <f t="shared" ref="W99" si="17">SUM(W100:W101)</f>
        <v>23.711056900387192</v>
      </c>
      <c r="DA99" s="130" t="s">
        <v>1610</v>
      </c>
    </row>
    <row r="100" spans="1:105" ht="12" customHeight="1" x14ac:dyDescent="0.25">
      <c r="A100" s="97" t="s">
        <v>216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0.96489680448189974</v>
      </c>
      <c r="H100" s="98">
        <v>0.96211074401806762</v>
      </c>
      <c r="I100" s="98">
        <v>0.9706018330345636</v>
      </c>
      <c r="J100" s="98">
        <v>1.9309342878879141</v>
      </c>
      <c r="K100" s="98">
        <v>2.8960646914889918</v>
      </c>
      <c r="L100" s="98">
        <v>6.7905786495787641</v>
      </c>
      <c r="M100" s="98">
        <v>7.7144749749137151</v>
      </c>
      <c r="N100" s="98">
        <v>11.557685997487464</v>
      </c>
      <c r="O100" s="98">
        <v>9.6412192863009505</v>
      </c>
      <c r="P100" s="98">
        <v>10.541408320215753</v>
      </c>
      <c r="Q100" s="98">
        <v>8.5769000370486665</v>
      </c>
      <c r="R100" s="98">
        <v>13.350206892980141</v>
      </c>
      <c r="S100" s="98">
        <v>17.776261881962085</v>
      </c>
      <c r="T100" s="98">
        <v>20.810733432067778</v>
      </c>
      <c r="U100" s="98">
        <v>19.971372637333282</v>
      </c>
      <c r="V100" s="98">
        <v>20.712647590669818</v>
      </c>
      <c r="W100" s="98">
        <v>23.440659056710963</v>
      </c>
      <c r="DA100" s="63" t="s">
        <v>1611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1.1020572397606187E-2</v>
      </c>
      <c r="H101" s="98">
        <v>1.0908376062363388E-2</v>
      </c>
      <c r="I101" s="98">
        <v>1.0845172861015417E-2</v>
      </c>
      <c r="J101" s="98">
        <v>2.1572042152391818E-2</v>
      </c>
      <c r="K101" s="98">
        <v>3.22524095436355E-2</v>
      </c>
      <c r="L101" s="98">
        <v>7.5017760977136513E-2</v>
      </c>
      <c r="M101" s="98">
        <v>8.5230392396729207E-2</v>
      </c>
      <c r="N101" s="98">
        <v>0.12775528291479182</v>
      </c>
      <c r="O101" s="98">
        <v>0.10663901990176713</v>
      </c>
      <c r="P101" s="98">
        <v>0.11605448156253334</v>
      </c>
      <c r="Q101" s="98">
        <v>9.4065175710965884E-2</v>
      </c>
      <c r="R101" s="98">
        <v>0.14865158852754223</v>
      </c>
      <c r="S101" s="98">
        <v>0.20058784883681008</v>
      </c>
      <c r="T101" s="98">
        <v>0.23879646311175184</v>
      </c>
      <c r="U101" s="98">
        <v>0.23139723900893422</v>
      </c>
      <c r="V101" s="98">
        <v>0.23926062353985506</v>
      </c>
      <c r="W101" s="98">
        <v>0.27039784367622971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1.007968748548069E-5</v>
      </c>
      <c r="H102" s="122">
        <f t="shared" si="18"/>
        <v>5.4406671649970626E-5</v>
      </c>
      <c r="I102" s="122">
        <f t="shared" si="18"/>
        <v>7.9707848723255142E-5</v>
      </c>
      <c r="J102" s="122">
        <f t="shared" si="18"/>
        <v>1.2192295422557996E-4</v>
      </c>
      <c r="K102" s="122">
        <f t="shared" si="18"/>
        <v>2.0998869800016565E-4</v>
      </c>
      <c r="L102" s="122">
        <f t="shared" si="18"/>
        <v>8.9126876423614699E-4</v>
      </c>
      <c r="M102" s="122">
        <f t="shared" si="18"/>
        <v>4.6145722752771512E-4</v>
      </c>
      <c r="N102" s="122">
        <f t="shared" si="18"/>
        <v>9.0803898031345954E-4</v>
      </c>
      <c r="O102" s="122">
        <f t="shared" si="18"/>
        <v>7.313065517809054E-4</v>
      </c>
      <c r="P102" s="122">
        <f t="shared" si="18"/>
        <v>1.215616576290835E-3</v>
      </c>
      <c r="Q102" s="122">
        <f t="shared" si="18"/>
        <v>1.0251051253670222E-3</v>
      </c>
      <c r="R102" s="122">
        <f t="shared" si="18"/>
        <v>9.5171628342740104E-4</v>
      </c>
      <c r="S102" s="122">
        <f t="shared" si="18"/>
        <v>1.0069775962456172E-3</v>
      </c>
      <c r="T102" s="122">
        <f t="shared" si="18"/>
        <v>1.4880530331607138E-3</v>
      </c>
      <c r="U102" s="122">
        <f t="shared" si="18"/>
        <v>1.3632991901154821E-3</v>
      </c>
      <c r="V102" s="122">
        <f t="shared" si="18"/>
        <v>1.2306477228048291E-3</v>
      </c>
      <c r="W102" s="122">
        <f t="shared" si="18"/>
        <v>2.4285793353328151E-3</v>
      </c>
      <c r="DA102" s="130" t="s">
        <v>1613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1.007968748548069E-5</v>
      </c>
      <c r="H103" s="98">
        <v>5.4406671649970626E-5</v>
      </c>
      <c r="I103" s="98">
        <v>7.9707848723255142E-5</v>
      </c>
      <c r="J103" s="98">
        <v>1.2192295422557996E-4</v>
      </c>
      <c r="K103" s="98">
        <v>2.0998869800016565E-4</v>
      </c>
      <c r="L103" s="98">
        <v>8.9126876423614699E-4</v>
      </c>
      <c r="M103" s="98">
        <v>4.6145722752771512E-4</v>
      </c>
      <c r="N103" s="98">
        <v>9.0803898031345954E-4</v>
      </c>
      <c r="O103" s="98">
        <v>7.313065517809054E-4</v>
      </c>
      <c r="P103" s="98">
        <v>1.215616576290835E-3</v>
      </c>
      <c r="Q103" s="98">
        <v>1.0251051253670222E-3</v>
      </c>
      <c r="R103" s="98">
        <v>9.5171628342740104E-4</v>
      </c>
      <c r="S103" s="98">
        <v>1.0069775962456172E-3</v>
      </c>
      <c r="T103" s="98">
        <v>1.4880530331607138E-3</v>
      </c>
      <c r="U103" s="98">
        <v>1.3632991901154821E-3</v>
      </c>
      <c r="V103" s="98">
        <v>1.2306477228048291E-3</v>
      </c>
      <c r="W103" s="98">
        <v>2.4285793353328151E-3</v>
      </c>
      <c r="DA103" s="63" t="s">
        <v>1614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5.8162627401867346E-2</v>
      </c>
      <c r="H104" s="122">
        <v>6.1999179769773427E-2</v>
      </c>
      <c r="I104" s="122">
        <v>6.0832264405378589E-2</v>
      </c>
      <c r="J104" s="122">
        <v>0.13201752815942053</v>
      </c>
      <c r="K104" s="122">
        <v>0.19938949613045592</v>
      </c>
      <c r="L104" s="122">
        <v>0.42227103609183103</v>
      </c>
      <c r="M104" s="122">
        <v>0.5330298499238445</v>
      </c>
      <c r="N104" s="122">
        <v>0.81058576918676906</v>
      </c>
      <c r="O104" s="122">
        <v>0.66771815521949085</v>
      </c>
      <c r="P104" s="122">
        <v>0.80087627179863863</v>
      </c>
      <c r="Q104" s="122">
        <v>0.66367562879760866</v>
      </c>
      <c r="R104" s="122">
        <v>1.015545013229072</v>
      </c>
      <c r="S104" s="122">
        <v>1.3043667027940384</v>
      </c>
      <c r="T104" s="122">
        <v>1.4480075322770951</v>
      </c>
      <c r="U104" s="122">
        <v>1.3635559137005075</v>
      </c>
      <c r="V104" s="122">
        <v>1.3630205273628804</v>
      </c>
      <c r="W104" s="122">
        <v>2.1401166143076131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5.6857279782927816E-2</v>
      </c>
      <c r="H105" s="98">
        <v>5.9643340246767193E-2</v>
      </c>
      <c r="I105" s="98">
        <v>5.811699757592316E-2</v>
      </c>
      <c r="J105" s="98">
        <v>0.12650337333306638</v>
      </c>
      <c r="K105" s="98">
        <v>0.19009180034248177</v>
      </c>
      <c r="L105" s="98">
        <v>0.41036718017187879</v>
      </c>
      <c r="M105" s="98">
        <v>0.51518968544741306</v>
      </c>
      <c r="N105" s="98">
        <v>0.78685398531563255</v>
      </c>
      <c r="O105" s="98">
        <v>0.64588303528115798</v>
      </c>
      <c r="P105" s="98">
        <v>0.77441283197684085</v>
      </c>
      <c r="Q105" s="98">
        <v>0.63634157946036018</v>
      </c>
      <c r="R105" s="98">
        <v>0.9815213959278517</v>
      </c>
      <c r="S105" s="98">
        <v>1.2644087973156677</v>
      </c>
      <c r="T105" s="98">
        <v>1.4034540141918845</v>
      </c>
      <c r="U105" s="98">
        <v>1.3214906472754804</v>
      </c>
      <c r="V105" s="98">
        <v>1.3224340946268176</v>
      </c>
      <c r="W105" s="98">
        <v>2.0790313990069937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1.3053476189395282E-3</v>
      </c>
      <c r="H109" s="101">
        <v>2.3558395230062323E-3</v>
      </c>
      <c r="I109" s="101">
        <v>2.7152668294554271E-3</v>
      </c>
      <c r="J109" s="101">
        <v>5.5141548263541373E-3</v>
      </c>
      <c r="K109" s="101">
        <v>9.2976957879741546E-3</v>
      </c>
      <c r="L109" s="101">
        <v>1.1903855919952246E-2</v>
      </c>
      <c r="M109" s="101">
        <v>1.7840164476431483E-2</v>
      </c>
      <c r="N109" s="101">
        <v>2.3731783871136527E-2</v>
      </c>
      <c r="O109" s="101">
        <v>2.1835119938332821E-2</v>
      </c>
      <c r="P109" s="101">
        <v>2.6463439821797774E-2</v>
      </c>
      <c r="Q109" s="101">
        <v>2.7334049337248464E-2</v>
      </c>
      <c r="R109" s="101">
        <v>3.4023617301220263E-2</v>
      </c>
      <c r="S109" s="101">
        <v>3.9957905478370664E-2</v>
      </c>
      <c r="T109" s="101">
        <v>4.4553518085210589E-2</v>
      </c>
      <c r="U109" s="101">
        <v>4.2065266425027205E-2</v>
      </c>
      <c r="V109" s="101">
        <v>4.0586432736062682E-2</v>
      </c>
      <c r="W109" s="101">
        <v>6.1085215300619444E-2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4.0992112189894576E-2</v>
      </c>
      <c r="H113" s="122">
        <v>6.5263198006203435E-2</v>
      </c>
      <c r="I113" s="122">
        <v>8.9621404807389782E-2</v>
      </c>
      <c r="J113" s="122">
        <v>0.16005640119096473</v>
      </c>
      <c r="K113" s="122">
        <v>0.25234907154370195</v>
      </c>
      <c r="L113" s="122">
        <v>0.37584365126309216</v>
      </c>
      <c r="M113" s="122">
        <v>0.54804842190040659</v>
      </c>
      <c r="N113" s="122">
        <v>0.64798096246745462</v>
      </c>
      <c r="O113" s="122">
        <v>0.60818330194124903</v>
      </c>
      <c r="P113" s="122">
        <v>0.62092455549357428</v>
      </c>
      <c r="Q113" s="122">
        <v>0.53421766191786713</v>
      </c>
      <c r="R113" s="122">
        <v>0.68700632873412704</v>
      </c>
      <c r="S113" s="122">
        <v>0.80572405592473073</v>
      </c>
      <c r="T113" s="122">
        <v>1.06872188110653</v>
      </c>
      <c r="U113" s="122">
        <v>1.1948234231228123</v>
      </c>
      <c r="V113" s="122">
        <v>1.1189446310127558</v>
      </c>
      <c r="W113" s="122">
        <v>1.1237424670917187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2.4681794662056465E-2</v>
      </c>
      <c r="H114" s="98">
        <v>3.24810174736695E-2</v>
      </c>
      <c r="I114" s="98">
        <v>2.9641153181237813E-2</v>
      </c>
      <c r="J114" s="98">
        <v>4.5944182081267215E-2</v>
      </c>
      <c r="K114" s="98">
        <v>0.13058847368782719</v>
      </c>
      <c r="L114" s="98">
        <v>0.26963002357472254</v>
      </c>
      <c r="M114" s="98">
        <v>0.40005155823871885</v>
      </c>
      <c r="N114" s="98">
        <v>0.45478856120805378</v>
      </c>
      <c r="O114" s="98">
        <v>0.402045352610855</v>
      </c>
      <c r="P114" s="98">
        <v>0.38930591822078986</v>
      </c>
      <c r="Q114" s="98">
        <v>0.3619693618180308</v>
      </c>
      <c r="R114" s="98">
        <v>0.49542612503246203</v>
      </c>
      <c r="S114" s="98">
        <v>0.66277661957194822</v>
      </c>
      <c r="T114" s="98">
        <v>0.74124381446180709</v>
      </c>
      <c r="U114" s="98">
        <v>0.85411301145838692</v>
      </c>
      <c r="V114" s="98">
        <v>0.75472493308648914</v>
      </c>
      <c r="W114" s="98">
        <v>0.63945030324367913</v>
      </c>
      <c r="DA114" s="63" t="s">
        <v>1625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1.6310317527838111E-2</v>
      </c>
      <c r="H115" s="33">
        <v>3.2782180532533935E-2</v>
      </c>
      <c r="I115" s="33">
        <v>5.9980251626151976E-2</v>
      </c>
      <c r="J115" s="33">
        <v>0.11411221910969752</v>
      </c>
      <c r="K115" s="33">
        <v>0.12176059785587474</v>
      </c>
      <c r="L115" s="33">
        <v>0.10621362768836962</v>
      </c>
      <c r="M115" s="33">
        <v>0.14799686366168774</v>
      </c>
      <c r="N115" s="33">
        <v>0.19319240125940082</v>
      </c>
      <c r="O115" s="33">
        <v>0.20613794933039398</v>
      </c>
      <c r="P115" s="33">
        <v>0.23161863727278445</v>
      </c>
      <c r="Q115" s="33">
        <v>0.17224830009983635</v>
      </c>
      <c r="R115" s="33">
        <v>0.19158020370166504</v>
      </c>
      <c r="S115" s="33">
        <v>0.14294743635278245</v>
      </c>
      <c r="T115" s="33">
        <v>0.3274780666447229</v>
      </c>
      <c r="U115" s="33">
        <v>0.34071041166442545</v>
      </c>
      <c r="V115" s="33">
        <v>0.36421969792626668</v>
      </c>
      <c r="W115" s="33">
        <v>0.48429216384803953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0.59520770682989876</v>
      </c>
      <c r="H117" s="117">
        <f t="shared" si="19"/>
        <v>0.61459704032755702</v>
      </c>
      <c r="I117" s="117">
        <f t="shared" si="19"/>
        <v>0.64029456186663014</v>
      </c>
      <c r="J117" s="117">
        <f t="shared" si="19"/>
        <v>1.2803785255630868</v>
      </c>
      <c r="K117" s="117">
        <f t="shared" si="19"/>
        <v>1.9379757168637111</v>
      </c>
      <c r="L117" s="117">
        <f t="shared" si="19"/>
        <v>4.4090341270364188</v>
      </c>
      <c r="M117" s="117">
        <f t="shared" si="19"/>
        <v>5.1591562898379975</v>
      </c>
      <c r="N117" s="117">
        <f t="shared" si="19"/>
        <v>7.7011649986236108</v>
      </c>
      <c r="O117" s="117">
        <f t="shared" si="19"/>
        <v>6.5214050201117226</v>
      </c>
      <c r="P117" s="117">
        <f t="shared" si="19"/>
        <v>7.2268088805880391</v>
      </c>
      <c r="Q117" s="117">
        <f t="shared" si="19"/>
        <v>5.9760787184064048</v>
      </c>
      <c r="R117" s="117">
        <f t="shared" ref="R117:V117" si="20">R118+R121+R123+R132</f>
        <v>9.4797345652888936</v>
      </c>
      <c r="S117" s="117">
        <f t="shared" si="20"/>
        <v>12.834467470703636</v>
      </c>
      <c r="T117" s="117">
        <f t="shared" si="20"/>
        <v>15.361223061800464</v>
      </c>
      <c r="U117" s="117">
        <f t="shared" si="20"/>
        <v>15.009592161260079</v>
      </c>
      <c r="V117" s="117">
        <f t="shared" si="20"/>
        <v>15.631309368987852</v>
      </c>
      <c r="W117" s="117">
        <f t="shared" ref="W117" si="21">W118+W121+W123+W132</f>
        <v>18.246815349957348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0.53490361869368563</v>
      </c>
      <c r="H118" s="122">
        <f t="shared" si="22"/>
        <v>0.53494855521534002</v>
      </c>
      <c r="I118" s="122">
        <f t="shared" si="22"/>
        <v>0.54231246474020489</v>
      </c>
      <c r="J118" s="122">
        <f t="shared" si="22"/>
        <v>1.0900143875078949</v>
      </c>
      <c r="K118" s="122">
        <f t="shared" si="22"/>
        <v>1.6518906049258062</v>
      </c>
      <c r="L118" s="122">
        <f t="shared" si="22"/>
        <v>3.9179769913139664</v>
      </c>
      <c r="M118" s="122">
        <f t="shared" si="22"/>
        <v>4.4933793624589438</v>
      </c>
      <c r="N118" s="122">
        <f t="shared" si="22"/>
        <v>6.7970352743640419</v>
      </c>
      <c r="O118" s="122">
        <f t="shared" si="22"/>
        <v>5.7207036342893893</v>
      </c>
      <c r="P118" s="122">
        <f t="shared" si="22"/>
        <v>6.3249698794427829</v>
      </c>
      <c r="Q118" s="122">
        <f t="shared" si="22"/>
        <v>5.2140591766745228</v>
      </c>
      <c r="R118" s="122">
        <f t="shared" ref="R118:V118" si="23">SUM(R119:R120)</f>
        <v>8.3798370396584687</v>
      </c>
      <c r="S118" s="122">
        <f t="shared" si="23"/>
        <v>11.456257915861741</v>
      </c>
      <c r="T118" s="122">
        <f t="shared" si="23"/>
        <v>13.663494624522544</v>
      </c>
      <c r="U118" s="122">
        <f t="shared" si="23"/>
        <v>13.270814388959852</v>
      </c>
      <c r="V118" s="122">
        <f t="shared" si="23"/>
        <v>13.911451314319498</v>
      </c>
      <c r="W118" s="122">
        <f t="shared" ref="W118" si="24">SUM(W119:W120)</f>
        <v>15.908114810591346</v>
      </c>
      <c r="DA118" s="130" t="s">
        <v>1778</v>
      </c>
    </row>
    <row r="119" spans="1:105" ht="12" customHeight="1" x14ac:dyDescent="0.25">
      <c r="A119" s="97" t="s">
        <v>216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0.5238830462960794</v>
      </c>
      <c r="H119" s="98">
        <v>0.52404017915297663</v>
      </c>
      <c r="I119" s="98">
        <v>0.53146729187918951</v>
      </c>
      <c r="J119" s="98">
        <v>1.0684423453555032</v>
      </c>
      <c r="K119" s="98">
        <v>1.6196381953821708</v>
      </c>
      <c r="L119" s="98">
        <v>3.8429592303368301</v>
      </c>
      <c r="M119" s="98">
        <v>4.4081489700622143</v>
      </c>
      <c r="N119" s="98">
        <v>6.6692799914492502</v>
      </c>
      <c r="O119" s="98">
        <v>5.6140646143876225</v>
      </c>
      <c r="P119" s="98">
        <v>6.2089153978802498</v>
      </c>
      <c r="Q119" s="98">
        <v>5.1199940009635565</v>
      </c>
      <c r="R119" s="98">
        <v>8.2311854511309264</v>
      </c>
      <c r="S119" s="98">
        <v>11.255670067024932</v>
      </c>
      <c r="T119" s="98">
        <v>13.424698161410792</v>
      </c>
      <c r="U119" s="98">
        <v>13.039417149950918</v>
      </c>
      <c r="V119" s="98">
        <v>13.672190690779644</v>
      </c>
      <c r="W119" s="98">
        <v>15.637716966915116</v>
      </c>
      <c r="DA119" s="63" t="s">
        <v>1779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1.1020572397606187E-2</v>
      </c>
      <c r="H120" s="98">
        <v>1.0908376062363388E-2</v>
      </c>
      <c r="I120" s="98">
        <v>1.0845172861015417E-2</v>
      </c>
      <c r="J120" s="98">
        <v>2.1572042152391818E-2</v>
      </c>
      <c r="K120" s="98">
        <v>3.22524095436355E-2</v>
      </c>
      <c r="L120" s="98">
        <v>7.5017760977136513E-2</v>
      </c>
      <c r="M120" s="98">
        <v>8.5230392396729207E-2</v>
      </c>
      <c r="N120" s="98">
        <v>0.12775528291479182</v>
      </c>
      <c r="O120" s="98">
        <v>0.10663901990176713</v>
      </c>
      <c r="P120" s="98">
        <v>0.11605448156253334</v>
      </c>
      <c r="Q120" s="98">
        <v>9.4065175710965884E-2</v>
      </c>
      <c r="R120" s="98">
        <v>0.14865158852754223</v>
      </c>
      <c r="S120" s="98">
        <v>0.20058784883681008</v>
      </c>
      <c r="T120" s="98">
        <v>0.23879646311175184</v>
      </c>
      <c r="U120" s="98">
        <v>0.23139723900893422</v>
      </c>
      <c r="V120" s="98">
        <v>0.23926062353985506</v>
      </c>
      <c r="W120" s="98">
        <v>0.27039784367622971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3.0621447363766634E-5</v>
      </c>
      <c r="H121" s="122">
        <f t="shared" si="25"/>
        <v>1.690954657783717E-4</v>
      </c>
      <c r="I121" s="122">
        <f t="shared" si="25"/>
        <v>2.5334162770526626E-4</v>
      </c>
      <c r="J121" s="122">
        <f t="shared" si="25"/>
        <v>3.9531834640686768E-4</v>
      </c>
      <c r="K121" s="122">
        <f t="shared" si="25"/>
        <v>6.9805673389753266E-4</v>
      </c>
      <c r="L121" s="122">
        <f t="shared" si="25"/>
        <v>3.0371825745724025E-3</v>
      </c>
      <c r="M121" s="122">
        <f t="shared" si="25"/>
        <v>1.6069856421159451E-3</v>
      </c>
      <c r="N121" s="122">
        <f t="shared" si="25"/>
        <v>3.2448393161802719E-3</v>
      </c>
      <c r="O121" s="122">
        <f t="shared" si="25"/>
        <v>2.6816099507708654E-3</v>
      </c>
      <c r="P121" s="122">
        <f t="shared" si="25"/>
        <v>4.5992624805395125E-3</v>
      </c>
      <c r="Q121" s="122">
        <f t="shared" si="25"/>
        <v>4.0079649580445978E-3</v>
      </c>
      <c r="R121" s="122">
        <f t="shared" si="25"/>
        <v>3.879053847741338E-3</v>
      </c>
      <c r="S121" s="122">
        <f t="shared" si="25"/>
        <v>4.2676284798724724E-3</v>
      </c>
      <c r="T121" s="122">
        <f t="shared" si="25"/>
        <v>6.5380386706047474E-3</v>
      </c>
      <c r="U121" s="122">
        <f t="shared" si="25"/>
        <v>6.1401505563039721E-3</v>
      </c>
      <c r="V121" s="122">
        <f t="shared" si="25"/>
        <v>5.647046270226835E-3</v>
      </c>
      <c r="W121" s="122">
        <f t="shared" si="25"/>
        <v>1.1289760352255339E-2</v>
      </c>
      <c r="DA121" s="130" t="s">
        <v>1781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3.0621447363766634E-5</v>
      </c>
      <c r="H122" s="98">
        <v>1.690954657783717E-4</v>
      </c>
      <c r="I122" s="98">
        <v>2.5334162770526626E-4</v>
      </c>
      <c r="J122" s="98">
        <v>3.9531834640686768E-4</v>
      </c>
      <c r="K122" s="98">
        <v>6.9805673389753266E-4</v>
      </c>
      <c r="L122" s="98">
        <v>3.0371825745724025E-3</v>
      </c>
      <c r="M122" s="98">
        <v>1.6069856421159451E-3</v>
      </c>
      <c r="N122" s="98">
        <v>3.2448393161802719E-3</v>
      </c>
      <c r="O122" s="98">
        <v>2.6816099507708654E-3</v>
      </c>
      <c r="P122" s="98">
        <v>4.5992624805395125E-3</v>
      </c>
      <c r="Q122" s="98">
        <v>4.0079649580445978E-3</v>
      </c>
      <c r="R122" s="98">
        <v>3.879053847741338E-3</v>
      </c>
      <c r="S122" s="98">
        <v>4.2676284798724724E-3</v>
      </c>
      <c r="T122" s="98">
        <v>6.5380386706047474E-3</v>
      </c>
      <c r="U122" s="98">
        <v>6.1401505563039721E-3</v>
      </c>
      <c r="V122" s="98">
        <v>5.647046270226835E-3</v>
      </c>
      <c r="W122" s="98">
        <v>1.1289760352255339E-2</v>
      </c>
      <c r="DA122" s="63" t="s">
        <v>1782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3.3726229707135957E-2</v>
      </c>
      <c r="H123" s="122">
        <v>3.6036315282969286E-2</v>
      </c>
      <c r="I123" s="122">
        <v>3.5463697163209185E-2</v>
      </c>
      <c r="J123" s="122">
        <v>7.7361662071999557E-2</v>
      </c>
      <c r="K123" s="122">
        <v>0.11757393533093122</v>
      </c>
      <c r="L123" s="122">
        <v>0.25059386044073634</v>
      </c>
      <c r="M123" s="122">
        <v>0.31875063918813473</v>
      </c>
      <c r="N123" s="122">
        <v>0.4887055063971556</v>
      </c>
      <c r="O123" s="122">
        <v>0.40607250704893416</v>
      </c>
      <c r="P123" s="122">
        <v>0.49242980608671805</v>
      </c>
      <c r="Q123" s="122">
        <v>0.41408997444214352</v>
      </c>
      <c r="R123" s="122">
        <v>0.65721395585487941</v>
      </c>
      <c r="S123" s="122">
        <v>0.87258649084627404</v>
      </c>
      <c r="T123" s="122">
        <v>0.99379921799018844</v>
      </c>
      <c r="U123" s="122">
        <v>0.95224343160249125</v>
      </c>
      <c r="V123" s="122">
        <v>0.96741716527813515</v>
      </c>
      <c r="W123" s="122">
        <v>1.5431496951301686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3.2924202658179372E-2</v>
      </c>
      <c r="H124" s="98">
        <v>3.4587045070679064E-2</v>
      </c>
      <c r="I124" s="98">
        <v>3.3790291947236081E-2</v>
      </c>
      <c r="J124" s="98">
        <v>7.3950605296722899E-2</v>
      </c>
      <c r="K124" s="98">
        <v>0.11179887762939843</v>
      </c>
      <c r="L124" s="98">
        <v>0.24316307358405467</v>
      </c>
      <c r="M124" s="98">
        <v>0.30755941360742317</v>
      </c>
      <c r="N124" s="98">
        <v>0.47371119816495172</v>
      </c>
      <c r="O124" s="98">
        <v>0.39219282939736538</v>
      </c>
      <c r="P124" s="98">
        <v>0.47542153972357909</v>
      </c>
      <c r="Q124" s="98">
        <v>0.39625514183113264</v>
      </c>
      <c r="R124" s="98">
        <v>0.63434581593159944</v>
      </c>
      <c r="S124" s="98">
        <v>0.8449394303965414</v>
      </c>
      <c r="T124" s="98">
        <v>0.96221548460959783</v>
      </c>
      <c r="U124" s="98">
        <v>0.92191795985652025</v>
      </c>
      <c r="V124" s="98">
        <v>0.93778392307478808</v>
      </c>
      <c r="W124" s="98">
        <v>1.4981180940063885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8.0202704895658648E-4</v>
      </c>
      <c r="H128" s="101">
        <v>1.449270212290225E-3</v>
      </c>
      <c r="I128" s="101">
        <v>1.6734052159731057E-3</v>
      </c>
      <c r="J128" s="101">
        <v>3.4110567752766554E-3</v>
      </c>
      <c r="K128" s="101">
        <v>5.7750577015327955E-3</v>
      </c>
      <c r="L128" s="101">
        <v>7.4307868566816692E-3</v>
      </c>
      <c r="M128" s="101">
        <v>1.1191225580711553E-2</v>
      </c>
      <c r="N128" s="101">
        <v>1.4994308232203876E-2</v>
      </c>
      <c r="O128" s="101">
        <v>1.3879677651568801E-2</v>
      </c>
      <c r="P128" s="101">
        <v>1.7008266363138951E-2</v>
      </c>
      <c r="Q128" s="101">
        <v>1.7834832611010869E-2</v>
      </c>
      <c r="R128" s="101">
        <v>2.2868139923279972E-2</v>
      </c>
      <c r="S128" s="101">
        <v>2.764706044973261E-2</v>
      </c>
      <c r="T128" s="101">
        <v>3.1583733380590659E-2</v>
      </c>
      <c r="U128" s="101">
        <v>3.0325471745970993E-2</v>
      </c>
      <c r="V128" s="101">
        <v>2.9633242203347118E-2</v>
      </c>
      <c r="W128" s="101">
        <v>4.5031601123780185E-2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2.654723698171331E-2</v>
      </c>
      <c r="H132" s="122">
        <v>4.3443074363469392E-2</v>
      </c>
      <c r="I132" s="122">
        <v>6.226505833551077E-2</v>
      </c>
      <c r="J132" s="122">
        <v>0.11260715763678547</v>
      </c>
      <c r="K132" s="122">
        <v>0.16781311987307609</v>
      </c>
      <c r="L132" s="122">
        <v>0.23742609270714371</v>
      </c>
      <c r="M132" s="122">
        <v>0.34541930254880282</v>
      </c>
      <c r="N132" s="122">
        <v>0.4121793785462331</v>
      </c>
      <c r="O132" s="122">
        <v>0.39194726882262831</v>
      </c>
      <c r="P132" s="122">
        <v>0.40480993257799897</v>
      </c>
      <c r="Q132" s="122">
        <v>0.34392160233169417</v>
      </c>
      <c r="R132" s="122">
        <v>0.43880451592780345</v>
      </c>
      <c r="S132" s="122">
        <v>0.50135543551574757</v>
      </c>
      <c r="T132" s="122">
        <v>0.69739118061712602</v>
      </c>
      <c r="U132" s="122">
        <v>0.78039419014143041</v>
      </c>
      <c r="V132" s="122">
        <v>0.74679384311999153</v>
      </c>
      <c r="W132" s="122">
        <v>0.78426108388357874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1.4322366348677191E-2</v>
      </c>
      <c r="H133" s="98">
        <v>1.8852442101816646E-2</v>
      </c>
      <c r="I133" s="98">
        <v>1.7207671598625646E-2</v>
      </c>
      <c r="J133" s="98">
        <v>2.6702521577592061E-2</v>
      </c>
      <c r="K133" s="98">
        <v>7.6079018377160745E-2</v>
      </c>
      <c r="L133" s="98">
        <v>0.15728779256708331</v>
      </c>
      <c r="M133" s="98">
        <v>0.23349782674559588</v>
      </c>
      <c r="N133" s="98">
        <v>0.26551627470939171</v>
      </c>
      <c r="O133" s="98">
        <v>0.2347781286265356</v>
      </c>
      <c r="P133" s="98">
        <v>0.22736741335017893</v>
      </c>
      <c r="Q133" s="98">
        <v>0.21143649228196459</v>
      </c>
      <c r="R133" s="98">
        <v>0.28981434731195382</v>
      </c>
      <c r="S133" s="98">
        <v>0.38891029510256531</v>
      </c>
      <c r="T133" s="98">
        <v>0.43664242623973454</v>
      </c>
      <c r="U133" s="98">
        <v>0.50425679119673339</v>
      </c>
      <c r="V133" s="98">
        <v>0.446196198128604</v>
      </c>
      <c r="W133" s="98">
        <v>0.37874616959687391</v>
      </c>
      <c r="DA133" s="63" t="s">
        <v>1793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1.2224870633036117E-2</v>
      </c>
      <c r="H134" s="33">
        <v>2.4590632261652746E-2</v>
      </c>
      <c r="I134" s="33">
        <v>4.505738673688512E-2</v>
      </c>
      <c r="J134" s="33">
        <v>8.5904636059193407E-2</v>
      </c>
      <c r="K134" s="33">
        <v>9.1734101495915349E-2</v>
      </c>
      <c r="L134" s="33">
        <v>8.0138300140060389E-2</v>
      </c>
      <c r="M134" s="33">
        <v>0.11192147580320697</v>
      </c>
      <c r="N134" s="33">
        <v>0.14666310383684136</v>
      </c>
      <c r="O134" s="33">
        <v>0.15716914019609271</v>
      </c>
      <c r="P134" s="33">
        <v>0.17744251922782003</v>
      </c>
      <c r="Q134" s="33">
        <v>0.13248511004972957</v>
      </c>
      <c r="R134" s="33">
        <v>0.14899016861584963</v>
      </c>
      <c r="S134" s="33">
        <v>0.11244514041318227</v>
      </c>
      <c r="T134" s="33">
        <v>0.26074875437739153</v>
      </c>
      <c r="U134" s="33">
        <v>0.27613739894469702</v>
      </c>
      <c r="V134" s="33">
        <v>0.30059764499138752</v>
      </c>
      <c r="W134" s="33">
        <v>0.40551491428670483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>
        <f t="shared" si="26"/>
        <v>0.55363925563697702</v>
      </c>
      <c r="H136" s="119">
        <f t="shared" si="26"/>
        <v>0.5585540177307603</v>
      </c>
      <c r="I136" s="119">
        <f t="shared" si="26"/>
        <v>0.56564104069894705</v>
      </c>
      <c r="J136" s="119">
        <f t="shared" si="26"/>
        <v>0.57040017853305869</v>
      </c>
      <c r="K136" s="119">
        <f t="shared" si="26"/>
        <v>0.57332053550832474</v>
      </c>
      <c r="L136" s="119">
        <f t="shared" si="26"/>
        <v>0.57524629669067606</v>
      </c>
      <c r="M136" s="119">
        <f t="shared" si="26"/>
        <v>0.58090461797425219</v>
      </c>
      <c r="N136" s="119">
        <f t="shared" si="26"/>
        <v>0.58586642689256185</v>
      </c>
      <c r="O136" s="119">
        <f t="shared" si="26"/>
        <v>0.59153796567607564</v>
      </c>
      <c r="P136" s="119">
        <f t="shared" si="26"/>
        <v>0.59822203520545125</v>
      </c>
      <c r="Q136" s="119">
        <f t="shared" si="26"/>
        <v>0.60548624030367848</v>
      </c>
      <c r="R136" s="119">
        <f t="shared" ref="R136:V136" si="27">IF(R117=0,"",R117/R98)</f>
        <v>0.62356986712224305</v>
      </c>
      <c r="S136" s="119">
        <f t="shared" si="27"/>
        <v>0.63891383087869047</v>
      </c>
      <c r="T136" s="119">
        <f t="shared" si="27"/>
        <v>0.65179004281213593</v>
      </c>
      <c r="U136" s="119">
        <f t="shared" si="27"/>
        <v>0.65939962265205854</v>
      </c>
      <c r="V136" s="119">
        <f t="shared" si="27"/>
        <v>0.66700405321189338</v>
      </c>
      <c r="W136" s="119">
        <f t="shared" ref="W136" si="28">IF(W117=0,"",W117/W98)</f>
        <v>0.67637551607853841</v>
      </c>
      <c r="DA136" s="129" t="s">
        <v>1945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>
        <f t="shared" si="29"/>
        <v>0.54810338596904484</v>
      </c>
      <c r="H137" s="124">
        <f t="shared" si="29"/>
        <v>0.54978216170214667</v>
      </c>
      <c r="I137" s="124">
        <f t="shared" si="29"/>
        <v>0.55256418480317238</v>
      </c>
      <c r="J137" s="124">
        <f t="shared" si="29"/>
        <v>0.55826420162509471</v>
      </c>
      <c r="K137" s="124">
        <f t="shared" si="29"/>
        <v>0.56410919580508945</v>
      </c>
      <c r="L137" s="124">
        <f t="shared" si="29"/>
        <v>0.57066811927512229</v>
      </c>
      <c r="M137" s="124">
        <f t="shared" si="29"/>
        <v>0.57609603835694445</v>
      </c>
      <c r="N137" s="124">
        <f t="shared" si="29"/>
        <v>0.58166697442255788</v>
      </c>
      <c r="O137" s="124">
        <f t="shared" si="29"/>
        <v>0.58686774618474036</v>
      </c>
      <c r="P137" s="124">
        <f t="shared" si="29"/>
        <v>0.59347801602342054</v>
      </c>
      <c r="Q137" s="124">
        <f t="shared" si="29"/>
        <v>0.60132396437271474</v>
      </c>
      <c r="R137" s="124">
        <f t="shared" ref="R137:V137" si="30">IF(R118=0,"",R118/R99)</f>
        <v>0.62078116095062041</v>
      </c>
      <c r="S137" s="124">
        <f t="shared" si="30"/>
        <v>0.63727839345701764</v>
      </c>
      <c r="T137" s="124">
        <f t="shared" si="30"/>
        <v>0.64911162826736424</v>
      </c>
      <c r="U137" s="124">
        <f t="shared" si="30"/>
        <v>0.65688093613837573</v>
      </c>
      <c r="V137" s="124">
        <f t="shared" si="30"/>
        <v>0.66397061175004057</v>
      </c>
      <c r="W137" s="124">
        <f t="shared" ref="W137" si="31">IF(W118=0,"",W118/W99)</f>
        <v>0.67091546688210146</v>
      </c>
      <c r="DA137" s="130" t="s">
        <v>1946</v>
      </c>
    </row>
    <row r="138" spans="1:105" ht="12" customHeight="1" x14ac:dyDescent="0.25">
      <c r="A138" s="97" t="s">
        <v>216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>
        <f t="shared" si="32"/>
        <v>0.54294204713153527</v>
      </c>
      <c r="H138" s="111">
        <f t="shared" si="32"/>
        <v>0.54467760848862901</v>
      </c>
      <c r="I138" s="111">
        <f t="shared" si="32"/>
        <v>0.54756469006200992</v>
      </c>
      <c r="J138" s="111">
        <f t="shared" si="32"/>
        <v>0.55332921066111573</v>
      </c>
      <c r="K138" s="111">
        <f t="shared" si="32"/>
        <v>0.55925483990119185</v>
      </c>
      <c r="L138" s="111">
        <f t="shared" si="32"/>
        <v>0.56592514845185071</v>
      </c>
      <c r="M138" s="111">
        <f t="shared" si="32"/>
        <v>0.5714126994250206</v>
      </c>
      <c r="N138" s="111">
        <f t="shared" si="32"/>
        <v>0.57704284342896073</v>
      </c>
      <c r="O138" s="111">
        <f t="shared" si="32"/>
        <v>0.58229819773569036</v>
      </c>
      <c r="P138" s="111">
        <f t="shared" si="32"/>
        <v>0.5890024567185318</v>
      </c>
      <c r="Q138" s="111">
        <f t="shared" si="32"/>
        <v>0.59695157677567612</v>
      </c>
      <c r="R138" s="111">
        <f t="shared" ref="R138:V138" si="33">IF(R119=0,"",R119/R100)</f>
        <v>0.61655864340642397</v>
      </c>
      <c r="S138" s="111">
        <f t="shared" si="33"/>
        <v>0.63318543244720515</v>
      </c>
      <c r="T138" s="111">
        <f t="shared" si="33"/>
        <v>0.64508529722092056</v>
      </c>
      <c r="U138" s="111">
        <f t="shared" si="33"/>
        <v>0.65290540548904563</v>
      </c>
      <c r="V138" s="111">
        <f t="shared" si="33"/>
        <v>0.66008899301402657</v>
      </c>
      <c r="W138" s="111">
        <f t="shared" ref="W138" si="34">IF(W119=0,"",W119/W100)</f>
        <v>0.66711933862790018</v>
      </c>
      <c r="DA138" s="63" t="s">
        <v>1947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>
        <f t="shared" si="38"/>
        <v>3.0379361867989827</v>
      </c>
      <c r="H140" s="124">
        <f t="shared" si="38"/>
        <v>3.107991366688629</v>
      </c>
      <c r="I140" s="124">
        <f t="shared" si="38"/>
        <v>3.1783774341328153</v>
      </c>
      <c r="J140" s="124">
        <f t="shared" si="38"/>
        <v>3.242361940110603</v>
      </c>
      <c r="K140" s="124">
        <f t="shared" si="38"/>
        <v>3.3242585936552738</v>
      </c>
      <c r="L140" s="124">
        <f t="shared" si="38"/>
        <v>3.4077067394764917</v>
      </c>
      <c r="M140" s="124">
        <f t="shared" si="38"/>
        <v>3.4824151541096611</v>
      </c>
      <c r="N140" s="124">
        <f t="shared" si="38"/>
        <v>3.5734581736349438</v>
      </c>
      <c r="O140" s="124">
        <f t="shared" si="38"/>
        <v>3.6668753264147673</v>
      </c>
      <c r="P140" s="124">
        <f t="shared" si="38"/>
        <v>3.7834812145891168</v>
      </c>
      <c r="Q140" s="124">
        <f t="shared" si="38"/>
        <v>3.9098087199687068</v>
      </c>
      <c r="R140" s="124">
        <f t="shared" ref="R140:V140" si="39">IF(R121=0,"",R121/R102)</f>
        <v>4.0758510863886466</v>
      </c>
      <c r="S140" s="124">
        <f t="shared" si="39"/>
        <v>4.2380570290578072</v>
      </c>
      <c r="T140" s="124">
        <f t="shared" si="39"/>
        <v>4.3936865991379097</v>
      </c>
      <c r="U140" s="124">
        <f t="shared" si="39"/>
        <v>4.5038907092608582</v>
      </c>
      <c r="V140" s="124">
        <f t="shared" si="39"/>
        <v>4.5886781128204399</v>
      </c>
      <c r="W140" s="124">
        <f t="shared" ref="W140" si="40">IF(W121=0,"",W121/W102)</f>
        <v>4.6487097160069419</v>
      </c>
      <c r="DA140" s="130" t="s">
        <v>1949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>
        <f t="shared" si="41"/>
        <v>3.0379361867989827</v>
      </c>
      <c r="H141" s="111">
        <f t="shared" si="41"/>
        <v>3.107991366688629</v>
      </c>
      <c r="I141" s="111">
        <f t="shared" si="41"/>
        <v>3.1783774341328153</v>
      </c>
      <c r="J141" s="111">
        <f t="shared" si="41"/>
        <v>3.242361940110603</v>
      </c>
      <c r="K141" s="111">
        <f t="shared" si="41"/>
        <v>3.3242585936552738</v>
      </c>
      <c r="L141" s="111">
        <f t="shared" si="41"/>
        <v>3.4077067394764917</v>
      </c>
      <c r="M141" s="111">
        <f t="shared" si="41"/>
        <v>3.4824151541096611</v>
      </c>
      <c r="N141" s="111">
        <f t="shared" si="41"/>
        <v>3.5734581736349438</v>
      </c>
      <c r="O141" s="111">
        <f t="shared" si="41"/>
        <v>3.6668753264147673</v>
      </c>
      <c r="P141" s="111">
        <f t="shared" si="41"/>
        <v>3.7834812145891168</v>
      </c>
      <c r="Q141" s="111">
        <f t="shared" si="41"/>
        <v>3.9098087199687068</v>
      </c>
      <c r="R141" s="111">
        <f t="shared" ref="R141:V141" si="42">IF(R122=0,"",R122/R103)</f>
        <v>4.0758510863886466</v>
      </c>
      <c r="S141" s="111">
        <f t="shared" si="42"/>
        <v>4.2380570290578072</v>
      </c>
      <c r="T141" s="111">
        <f t="shared" si="42"/>
        <v>4.3936865991379097</v>
      </c>
      <c r="U141" s="111">
        <f t="shared" si="42"/>
        <v>4.5038907092608582</v>
      </c>
      <c r="V141" s="111">
        <f t="shared" si="42"/>
        <v>4.5886781128204399</v>
      </c>
      <c r="W141" s="111">
        <f t="shared" ref="W141" si="43">IF(W122=0,"",W122/W103)</f>
        <v>4.6487097160069419</v>
      </c>
      <c r="DA141" s="63" t="s">
        <v>1950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>
        <f t="shared" si="44"/>
        <v>0.57986083527672883</v>
      </c>
      <c r="H142" s="124">
        <f t="shared" si="44"/>
        <v>0.58123858116810345</v>
      </c>
      <c r="I142" s="124">
        <f t="shared" si="44"/>
        <v>0.58297512857459244</v>
      </c>
      <c r="J142" s="124">
        <f t="shared" si="44"/>
        <v>0.58599538372343907</v>
      </c>
      <c r="K142" s="124">
        <f t="shared" si="44"/>
        <v>0.58966965468434362</v>
      </c>
      <c r="L142" s="124">
        <f t="shared" si="44"/>
        <v>0.59344316569758726</v>
      </c>
      <c r="M142" s="124">
        <f t="shared" si="44"/>
        <v>0.59799772795777861</v>
      </c>
      <c r="N142" s="124">
        <f t="shared" si="44"/>
        <v>0.60290412806957605</v>
      </c>
      <c r="O142" s="124">
        <f t="shared" si="44"/>
        <v>0.60814956711106782</v>
      </c>
      <c r="P142" s="124">
        <f t="shared" si="44"/>
        <v>0.6148637728781754</v>
      </c>
      <c r="Q142" s="124">
        <f t="shared" si="44"/>
        <v>0.62393427824426317</v>
      </c>
      <c r="R142" s="124">
        <f t="shared" ref="R142:V142" si="45">IF(R123=0,"",R123/R104)</f>
        <v>0.64715393930710441</v>
      </c>
      <c r="S142" s="124">
        <f t="shared" si="45"/>
        <v>0.66897329483889534</v>
      </c>
      <c r="T142" s="124">
        <f t="shared" si="45"/>
        <v>0.68632185664626222</v>
      </c>
      <c r="U142" s="124">
        <f t="shared" si="45"/>
        <v>0.69835305031110206</v>
      </c>
      <c r="V142" s="124">
        <f t="shared" si="45"/>
        <v>0.70975979147566959</v>
      </c>
      <c r="W142" s="124">
        <f t="shared" ref="W142" si="46">IF(W123=0,"",W123/W104)</f>
        <v>0.72105869596709815</v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>
        <f t="shared" si="47"/>
        <v>0.5790674964380782</v>
      </c>
      <c r="H143" s="111">
        <f t="shared" si="47"/>
        <v>0.57989785494204882</v>
      </c>
      <c r="I143" s="111">
        <f t="shared" si="47"/>
        <v>0.58141840350738971</v>
      </c>
      <c r="J143" s="111">
        <f t="shared" si="47"/>
        <v>0.58457417654801103</v>
      </c>
      <c r="K143" s="111">
        <f t="shared" si="47"/>
        <v>0.58813098422958954</v>
      </c>
      <c r="L143" s="111">
        <f t="shared" si="47"/>
        <v>0.59255000237155397</v>
      </c>
      <c r="M143" s="111">
        <f t="shared" si="47"/>
        <v>0.59698286339006423</v>
      </c>
      <c r="N143" s="111">
        <f t="shared" si="47"/>
        <v>0.60203189791932088</v>
      </c>
      <c r="O143" s="111">
        <f t="shared" si="47"/>
        <v>0.60721958616956206</v>
      </c>
      <c r="P143" s="111">
        <f t="shared" si="47"/>
        <v>0.61391227016470307</v>
      </c>
      <c r="Q143" s="111">
        <f t="shared" si="47"/>
        <v>0.62270823504440931</v>
      </c>
      <c r="R143" s="111">
        <f t="shared" ref="R143:V143" si="48">IF(R124=0,"",R124/R105)</f>
        <v>0.6462883219493547</v>
      </c>
      <c r="S143" s="111">
        <f t="shared" si="48"/>
        <v>0.6682486172117299</v>
      </c>
      <c r="T143" s="111">
        <f t="shared" si="48"/>
        <v>0.68560528159780576</v>
      </c>
      <c r="U143" s="111">
        <f t="shared" si="48"/>
        <v>0.6976348729801759</v>
      </c>
      <c r="V143" s="111">
        <f t="shared" si="48"/>
        <v>0.7091347136958267</v>
      </c>
      <c r="W143" s="111">
        <f t="shared" ref="W143" si="49">IF(W124=0,"",W124/W105)</f>
        <v>0.72058464086782603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>
        <f t="shared" si="59"/>
        <v>0.61441644916635907</v>
      </c>
      <c r="H147" s="112">
        <f t="shared" si="59"/>
        <v>0.61518206063579617</v>
      </c>
      <c r="I147" s="112">
        <f t="shared" si="59"/>
        <v>0.61629494303096655</v>
      </c>
      <c r="J147" s="112">
        <f t="shared" si="59"/>
        <v>0.61860010875537685</v>
      </c>
      <c r="K147" s="112">
        <f t="shared" si="59"/>
        <v>0.62112783997540366</v>
      </c>
      <c r="L147" s="112">
        <f t="shared" si="59"/>
        <v>0.62423360183877952</v>
      </c>
      <c r="M147" s="112">
        <f t="shared" si="59"/>
        <v>0.62730506747828485</v>
      </c>
      <c r="N147" s="112">
        <f t="shared" si="59"/>
        <v>0.63182389969598984</v>
      </c>
      <c r="O147" s="112">
        <f t="shared" si="59"/>
        <v>0.63565841134686052</v>
      </c>
      <c r="P147" s="112">
        <f t="shared" si="59"/>
        <v>0.64270807112268702</v>
      </c>
      <c r="Q147" s="112">
        <f t="shared" si="59"/>
        <v>0.6524767842102015</v>
      </c>
      <c r="R147" s="112">
        <f t="shared" ref="R147:V147" si="60">IF(R128=0,"",R128/R109)</f>
        <v>0.67212547451442806</v>
      </c>
      <c r="S147" s="112">
        <f t="shared" si="60"/>
        <v>0.69190464612060432</v>
      </c>
      <c r="T147" s="112">
        <f t="shared" si="60"/>
        <v>0.70889426330341321</v>
      </c>
      <c r="U147" s="112">
        <f t="shared" si="60"/>
        <v>0.72091476705656887</v>
      </c>
      <c r="V147" s="112">
        <f t="shared" si="60"/>
        <v>0.73012679867814023</v>
      </c>
      <c r="W147" s="112">
        <f t="shared" ref="W147" si="61">IF(W128=0,"",W128/W109)</f>
        <v>0.73719313097556582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>
        <f t="shared" si="71"/>
        <v>0.64761817733943861</v>
      </c>
      <c r="H151" s="124">
        <f t="shared" si="71"/>
        <v>0.66565960128616464</v>
      </c>
      <c r="I151" s="124">
        <f t="shared" si="71"/>
        <v>0.69475655363055266</v>
      </c>
      <c r="J151" s="124">
        <f t="shared" si="71"/>
        <v>0.70354672977079413</v>
      </c>
      <c r="K151" s="124">
        <f t="shared" si="71"/>
        <v>0.66500391242380352</v>
      </c>
      <c r="L151" s="124">
        <f t="shared" si="71"/>
        <v>0.63171505467560618</v>
      </c>
      <c r="M151" s="124">
        <f t="shared" si="71"/>
        <v>0.63027150292857459</v>
      </c>
      <c r="N151" s="124">
        <f t="shared" si="71"/>
        <v>0.63609797574405613</v>
      </c>
      <c r="O151" s="124">
        <f t="shared" si="71"/>
        <v>0.64445582042712957</v>
      </c>
      <c r="P151" s="124">
        <f t="shared" si="71"/>
        <v>0.65194705056593338</v>
      </c>
      <c r="Q151" s="124">
        <f t="shared" si="71"/>
        <v>0.64378553321692711</v>
      </c>
      <c r="R151" s="124">
        <f t="shared" ref="R151:V151" si="72">IF(R132=0,"",R132/R113)</f>
        <v>0.63871975784610535</v>
      </c>
      <c r="S151" s="124">
        <f t="shared" si="72"/>
        <v>0.62224210860918283</v>
      </c>
      <c r="T151" s="124">
        <f t="shared" si="72"/>
        <v>0.65254692820087423</v>
      </c>
      <c r="U151" s="124">
        <f t="shared" si="72"/>
        <v>0.65314604236814999</v>
      </c>
      <c r="V151" s="124">
        <f t="shared" si="72"/>
        <v>0.66740911249922086</v>
      </c>
      <c r="W151" s="124">
        <f t="shared" ref="W151" si="73">IF(W132=0,"",W132/W113)</f>
        <v>0.69790108218769331</v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>
        <f t="shared" si="74"/>
        <v>0.58028058918645364</v>
      </c>
      <c r="H152" s="111">
        <f t="shared" si="74"/>
        <v>0.58041414857460183</v>
      </c>
      <c r="I152" s="111">
        <f t="shared" si="74"/>
        <v>0.5805331355838651</v>
      </c>
      <c r="J152" s="111">
        <f t="shared" si="74"/>
        <v>0.58119484052104731</v>
      </c>
      <c r="K152" s="111">
        <f t="shared" si="74"/>
        <v>0.58258601413037614</v>
      </c>
      <c r="L152" s="111">
        <f t="shared" si="74"/>
        <v>0.5833467300183437</v>
      </c>
      <c r="M152" s="111">
        <f t="shared" si="74"/>
        <v>0.5836693344567927</v>
      </c>
      <c r="N152" s="111">
        <f t="shared" si="74"/>
        <v>0.58382355528930074</v>
      </c>
      <c r="O152" s="111">
        <f t="shared" si="74"/>
        <v>0.58395931479347418</v>
      </c>
      <c r="P152" s="111">
        <f t="shared" si="74"/>
        <v>0.58403276885513566</v>
      </c>
      <c r="Q152" s="111">
        <f t="shared" si="74"/>
        <v>0.58412814615027531</v>
      </c>
      <c r="R152" s="111">
        <f t="shared" ref="R152:V152" si="75">IF(R133=0,"",R133/R114)</f>
        <v>0.58497994487667393</v>
      </c>
      <c r="S152" s="111">
        <f t="shared" si="75"/>
        <v>0.58678940025636628</v>
      </c>
      <c r="T152" s="111">
        <f t="shared" si="75"/>
        <v>0.58906721070821522</v>
      </c>
      <c r="U152" s="111">
        <f t="shared" si="75"/>
        <v>0.59038649971591162</v>
      </c>
      <c r="V152" s="111">
        <f t="shared" si="75"/>
        <v>0.59120373339709353</v>
      </c>
      <c r="W152" s="111">
        <f t="shared" ref="W152" si="76">IF(W133=0,"",W133/W114)</f>
        <v>0.59229961683596677</v>
      </c>
      <c r="DA152" s="63" t="s">
        <v>1961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>
        <f t="shared" si="77"/>
        <v>0.74951763582597097</v>
      </c>
      <c r="H153" s="45">
        <f t="shared" si="77"/>
        <v>0.75012192179371129</v>
      </c>
      <c r="I153" s="45">
        <f t="shared" si="77"/>
        <v>0.75120369647198448</v>
      </c>
      <c r="J153" s="45">
        <f t="shared" si="77"/>
        <v>0.75280839098056795</v>
      </c>
      <c r="K153" s="45">
        <f t="shared" si="77"/>
        <v>0.75339726571069343</v>
      </c>
      <c r="L153" s="45">
        <f t="shared" si="77"/>
        <v>0.75450111143163157</v>
      </c>
      <c r="M153" s="45">
        <f t="shared" si="77"/>
        <v>0.75624221374753575</v>
      </c>
      <c r="N153" s="45">
        <f t="shared" si="77"/>
        <v>0.75915565457419709</v>
      </c>
      <c r="O153" s="45">
        <f t="shared" si="77"/>
        <v>0.76244641370806021</v>
      </c>
      <c r="P153" s="45">
        <f t="shared" si="77"/>
        <v>0.76609776016789388</v>
      </c>
      <c r="Q153" s="45">
        <f t="shared" si="77"/>
        <v>0.7691519160011463</v>
      </c>
      <c r="R153" s="45">
        <f t="shared" ref="R153:V153" si="78">IF(R134=0,"",R134/R115)</f>
        <v>0.77769083515466975</v>
      </c>
      <c r="S153" s="45">
        <f t="shared" si="78"/>
        <v>0.78661879696587877</v>
      </c>
      <c r="T153" s="45">
        <f t="shared" si="78"/>
        <v>0.79623272803877521</v>
      </c>
      <c r="U153" s="45">
        <f t="shared" si="78"/>
        <v>0.81047537583521789</v>
      </c>
      <c r="V153" s="45">
        <f t="shared" si="78"/>
        <v>0.82531957140945489</v>
      </c>
      <c r="W153" s="45">
        <f t="shared" ref="W153" si="79">IF(W134=0,"",W134/W115)</f>
        <v>0.83733527931694285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3.2351151926092787</v>
      </c>
      <c r="H155" s="117">
        <f t="shared" si="80"/>
        <v>3.2557197316179742</v>
      </c>
      <c r="I155" s="117">
        <f t="shared" si="80"/>
        <v>3.2698247370678426</v>
      </c>
      <c r="J155" s="117">
        <f t="shared" si="80"/>
        <v>6.5044118730703895</v>
      </c>
      <c r="K155" s="117">
        <f t="shared" si="80"/>
        <v>9.9195477954524467</v>
      </c>
      <c r="L155" s="117">
        <f t="shared" si="80"/>
        <v>23.052677406085373</v>
      </c>
      <c r="M155" s="117">
        <f t="shared" si="80"/>
        <v>26.588750890205358</v>
      </c>
      <c r="N155" s="117">
        <f t="shared" si="80"/>
        <v>39.49942554002957</v>
      </c>
      <c r="O155" s="117">
        <f t="shared" si="80"/>
        <v>32.977051517338289</v>
      </c>
      <c r="P155" s="117">
        <f t="shared" si="80"/>
        <v>36.134912217614662</v>
      </c>
      <c r="Q155" s="117">
        <f t="shared" si="80"/>
        <v>29.539610287481697</v>
      </c>
      <c r="R155" s="117">
        <f t="shared" ref="R155:V155" si="81">R156+R159+R161+R170</f>
        <v>45.7718750932804</v>
      </c>
      <c r="S155" s="117">
        <f t="shared" si="81"/>
        <v>60.823104878169907</v>
      </c>
      <c r="T155" s="117">
        <f t="shared" si="81"/>
        <v>70.875983149107256</v>
      </c>
      <c r="U155" s="117">
        <f t="shared" si="81"/>
        <v>68.315835584871962</v>
      </c>
      <c r="V155" s="117">
        <f t="shared" si="81"/>
        <v>70.355937442753117</v>
      </c>
      <c r="W155" s="117">
        <f t="shared" ref="W155" si="82">W156+W159+W161+W170</f>
        <v>80.862112524190579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2.9935139862845803</v>
      </c>
      <c r="H156" s="122">
        <f t="shared" si="83"/>
        <v>2.9848704599236302</v>
      </c>
      <c r="I156" s="122">
        <f t="shared" si="83"/>
        <v>3.0112133741209042</v>
      </c>
      <c r="J156" s="122">
        <f t="shared" si="83"/>
        <v>5.9905668363080826</v>
      </c>
      <c r="K156" s="122">
        <f t="shared" si="83"/>
        <v>8.9848055448916462</v>
      </c>
      <c r="L156" s="122">
        <f t="shared" si="83"/>
        <v>21.067218865331778</v>
      </c>
      <c r="M156" s="122">
        <f t="shared" si="83"/>
        <v>23.933532194301847</v>
      </c>
      <c r="N156" s="122">
        <f t="shared" si="83"/>
        <v>35.856782323101861</v>
      </c>
      <c r="O156" s="122">
        <f t="shared" si="83"/>
        <v>29.91109996874264</v>
      </c>
      <c r="P156" s="122">
        <f t="shared" si="83"/>
        <v>32.703863351113775</v>
      </c>
      <c r="Q156" s="122">
        <f t="shared" si="83"/>
        <v>26.609135920660492</v>
      </c>
      <c r="R156" s="122">
        <f t="shared" ref="R156:V156" si="84">SUM(R157:R158)</f>
        <v>41.417932848671178</v>
      </c>
      <c r="S156" s="122">
        <f t="shared" si="84"/>
        <v>55.149409056322554</v>
      </c>
      <c r="T156" s="122">
        <f t="shared" si="84"/>
        <v>64.563610641435616</v>
      </c>
      <c r="U156" s="122">
        <f t="shared" si="84"/>
        <v>61.959561931868357</v>
      </c>
      <c r="V156" s="122">
        <f t="shared" si="84"/>
        <v>64.25930728306875</v>
      </c>
      <c r="W156" s="122">
        <f t="shared" ref="W156" si="85">SUM(W157:W158)</f>
        <v>72.722741341930359</v>
      </c>
      <c r="DA156" s="130" t="s">
        <v>2114</v>
      </c>
    </row>
    <row r="157" spans="1:105" ht="12" customHeight="1" x14ac:dyDescent="0.25">
      <c r="A157" s="97" t="s">
        <v>216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2.9935139862845803</v>
      </c>
      <c r="H157" s="98">
        <v>2.9848704599236302</v>
      </c>
      <c r="I157" s="98">
        <v>3.0112133741209042</v>
      </c>
      <c r="J157" s="98">
        <v>5.9905668363080826</v>
      </c>
      <c r="K157" s="98">
        <v>8.9848055448916462</v>
      </c>
      <c r="L157" s="98">
        <v>21.067218865331778</v>
      </c>
      <c r="M157" s="98">
        <v>23.933532194301847</v>
      </c>
      <c r="N157" s="98">
        <v>35.856782323101861</v>
      </c>
      <c r="O157" s="98">
        <v>29.91109996874264</v>
      </c>
      <c r="P157" s="98">
        <v>32.703863351113775</v>
      </c>
      <c r="Q157" s="98">
        <v>26.609135920660492</v>
      </c>
      <c r="R157" s="98">
        <v>41.417932848671178</v>
      </c>
      <c r="S157" s="98">
        <v>55.149409056322554</v>
      </c>
      <c r="T157" s="98">
        <v>64.563610641435616</v>
      </c>
      <c r="U157" s="98">
        <v>61.959561931868357</v>
      </c>
      <c r="V157" s="98">
        <v>64.25930728306875</v>
      </c>
      <c r="W157" s="98">
        <v>72.722741341930359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0.17639509371541578</v>
      </c>
      <c r="H161" s="122">
        <v>0.18503862007636654</v>
      </c>
      <c r="I161" s="122">
        <v>0.18030326587909923</v>
      </c>
      <c r="J161" s="122">
        <v>0.39246644369192418</v>
      </c>
      <c r="K161" s="122">
        <v>0.58974437510836175</v>
      </c>
      <c r="L161" s="122">
        <v>1.2731308546682245</v>
      </c>
      <c r="M161" s="122">
        <v>1.5983341656981411</v>
      </c>
      <c r="N161" s="122">
        <v>2.441150596898142</v>
      </c>
      <c r="O161" s="122">
        <v>2.0037996712573269</v>
      </c>
      <c r="P161" s="122">
        <v>2.4025529288861924</v>
      </c>
      <c r="Q161" s="122">
        <v>1.9741980793395162</v>
      </c>
      <c r="R161" s="122">
        <v>3.0450904313288105</v>
      </c>
      <c r="S161" s="122">
        <v>3.922725623677517</v>
      </c>
      <c r="T161" s="122">
        <v>4.35410211856437</v>
      </c>
      <c r="U161" s="122">
        <v>4.0998174281316189</v>
      </c>
      <c r="V161" s="122">
        <v>4.1027443969312181</v>
      </c>
      <c r="W161" s="122">
        <v>6.4500260980695989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0.17639509371541578</v>
      </c>
      <c r="H162" s="98">
        <v>0.18503862007636654</v>
      </c>
      <c r="I162" s="98">
        <v>0.18030326587909923</v>
      </c>
      <c r="J162" s="98">
        <v>0.39246644369192418</v>
      </c>
      <c r="K162" s="98">
        <v>0.58974437510836175</v>
      </c>
      <c r="L162" s="98">
        <v>1.2731308546682245</v>
      </c>
      <c r="M162" s="98">
        <v>1.5983341656981411</v>
      </c>
      <c r="N162" s="98">
        <v>2.441150596898142</v>
      </c>
      <c r="O162" s="98">
        <v>2.0037996712573269</v>
      </c>
      <c r="P162" s="98">
        <v>2.4025529288861924</v>
      </c>
      <c r="Q162" s="98">
        <v>1.9741980793395162</v>
      </c>
      <c r="R162" s="98">
        <v>3.0450904313288105</v>
      </c>
      <c r="S162" s="98">
        <v>3.922725623677517</v>
      </c>
      <c r="T162" s="98">
        <v>4.35410211856437</v>
      </c>
      <c r="U162" s="98">
        <v>4.0998174281316189</v>
      </c>
      <c r="V162" s="98">
        <v>4.1027443969312181</v>
      </c>
      <c r="W162" s="98">
        <v>6.4500260980695989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6.5206112609282857E-2</v>
      </c>
      <c r="H170" s="122">
        <v>8.5810651617977241E-2</v>
      </c>
      <c r="I170" s="122">
        <v>7.8308097067839297E-2</v>
      </c>
      <c r="J170" s="122">
        <v>0.1213785930703831</v>
      </c>
      <c r="K170" s="122">
        <v>0.34499787545243904</v>
      </c>
      <c r="L170" s="122">
        <v>0.71232768608537123</v>
      </c>
      <c r="M170" s="122">
        <v>1.0568845302053709</v>
      </c>
      <c r="N170" s="122">
        <v>1.2014926200295701</v>
      </c>
      <c r="O170" s="122">
        <v>1.0621518773383218</v>
      </c>
      <c r="P170" s="122">
        <v>1.0284959376146929</v>
      </c>
      <c r="Q170" s="122">
        <v>0.95627628748169058</v>
      </c>
      <c r="R170" s="122">
        <v>1.3088518132804108</v>
      </c>
      <c r="S170" s="122">
        <v>1.7509701981698387</v>
      </c>
      <c r="T170" s="122">
        <v>1.9582703891072661</v>
      </c>
      <c r="U170" s="122">
        <v>2.2564562248719779</v>
      </c>
      <c r="V170" s="122">
        <v>1.9938857627531499</v>
      </c>
      <c r="W170" s="122">
        <v>1.6893450841906215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6.5206112609282857E-2</v>
      </c>
      <c r="H171" s="98">
        <v>8.5810651617977241E-2</v>
      </c>
      <c r="I171" s="98">
        <v>7.8308097067839297E-2</v>
      </c>
      <c r="J171" s="98">
        <v>0.1213785930703831</v>
      </c>
      <c r="K171" s="98">
        <v>0.34499787545243904</v>
      </c>
      <c r="L171" s="98">
        <v>0.71232768608537123</v>
      </c>
      <c r="M171" s="98">
        <v>1.0568845302053709</v>
      </c>
      <c r="N171" s="98">
        <v>1.2014926200295701</v>
      </c>
      <c r="O171" s="98">
        <v>1.0621518773383218</v>
      </c>
      <c r="P171" s="98">
        <v>1.0284959376146929</v>
      </c>
      <c r="Q171" s="98">
        <v>0.95627628748169058</v>
      </c>
      <c r="R171" s="98">
        <v>1.3088518132804108</v>
      </c>
      <c r="S171" s="98">
        <v>1.7509701981698387</v>
      </c>
      <c r="T171" s="98">
        <v>1.9582703891072661</v>
      </c>
      <c r="U171" s="98">
        <v>2.2564562248719779</v>
      </c>
      <c r="V171" s="98">
        <v>1.9938857627531499</v>
      </c>
      <c r="W171" s="98">
        <v>1.6893450841906215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17810.834674253991</v>
      </c>
      <c r="H174" s="117">
        <f t="shared" si="87"/>
        <v>13058.067928225828</v>
      </c>
      <c r="I174" s="117">
        <f t="shared" si="87"/>
        <v>9658.7907951509424</v>
      </c>
      <c r="J174" s="117">
        <f t="shared" si="87"/>
        <v>11390.002783888038</v>
      </c>
      <c r="K174" s="117">
        <f t="shared" si="87"/>
        <v>10650.904794261081</v>
      </c>
      <c r="L174" s="117">
        <f t="shared" si="87"/>
        <v>14814.579611838282</v>
      </c>
      <c r="M174" s="117">
        <f t="shared" si="87"/>
        <v>13126.049113062989</v>
      </c>
      <c r="N174" s="117">
        <f t="shared" si="87"/>
        <v>16525.28090731358</v>
      </c>
      <c r="O174" s="117">
        <f t="shared" si="87"/>
        <v>12678.219236934066</v>
      </c>
      <c r="P174" s="117">
        <f t="shared" si="87"/>
        <v>12889.538864850656</v>
      </c>
      <c r="Q174" s="117">
        <f t="shared" si="87"/>
        <v>9784.9072004111767</v>
      </c>
      <c r="R174" s="117">
        <f t="shared" ref="R174:V174" si="88">R175+R178+R180+R189</f>
        <v>12153.111404134082</v>
      </c>
      <c r="S174" s="117">
        <f t="shared" si="88"/>
        <v>13282.325831061162</v>
      </c>
      <c r="T174" s="117">
        <f t="shared" si="88"/>
        <v>13660.93011440217</v>
      </c>
      <c r="U174" s="117">
        <f t="shared" si="88"/>
        <v>12437.304229208185</v>
      </c>
      <c r="V174" s="117">
        <f t="shared" si="88"/>
        <v>12376.271898836771</v>
      </c>
      <c r="W174" s="117">
        <f t="shared" ref="W174" si="89">W175+W178+W180+W189</f>
        <v>14000.915580608114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16167.975916109193</v>
      </c>
      <c r="H175" s="122">
        <f t="shared" si="90"/>
        <v>11547.155476056543</v>
      </c>
      <c r="I175" s="122">
        <f t="shared" si="90"/>
        <v>8374.3423907304368</v>
      </c>
      <c r="J175" s="122">
        <f t="shared" si="90"/>
        <v>9907.3510551347117</v>
      </c>
      <c r="K175" s="122">
        <f t="shared" si="90"/>
        <v>9226.856647252629</v>
      </c>
      <c r="L175" s="122">
        <f t="shared" si="90"/>
        <v>13270.21543206999</v>
      </c>
      <c r="M175" s="122">
        <f t="shared" si="90"/>
        <v>11527.585896787454</v>
      </c>
      <c r="N175" s="122">
        <f t="shared" si="90"/>
        <v>14690.485578972895</v>
      </c>
      <c r="O175" s="122">
        <f t="shared" si="90"/>
        <v>11210.085246824643</v>
      </c>
      <c r="P175" s="122">
        <f t="shared" si="90"/>
        <v>11371.219484833162</v>
      </c>
      <c r="Q175" s="122">
        <f t="shared" si="90"/>
        <v>8596.3110923531258</v>
      </c>
      <c r="R175" s="122">
        <f t="shared" ref="R175:V175" si="91">SUM(R176:R177)</f>
        <v>10791.292558422763</v>
      </c>
      <c r="S175" s="122">
        <f t="shared" si="91"/>
        <v>11886.449620171195</v>
      </c>
      <c r="T175" s="122">
        <f t="shared" si="91"/>
        <v>12201.257609695869</v>
      </c>
      <c r="U175" s="122">
        <f t="shared" si="91"/>
        <v>11038.675765180171</v>
      </c>
      <c r="V175" s="122">
        <f t="shared" si="91"/>
        <v>11064.875693908751</v>
      </c>
      <c r="W175" s="122">
        <f t="shared" ref="W175" si="92">SUM(W176:W177)</f>
        <v>12305.751785064174</v>
      </c>
      <c r="DA175" s="130" t="s">
        <v>2282</v>
      </c>
    </row>
    <row r="176" spans="1:105" ht="12" customHeight="1" x14ac:dyDescent="0.25">
      <c r="A176" s="97" t="s">
        <v>216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15985.398626957969</v>
      </c>
      <c r="H176" s="98">
        <v>11417.701992785844</v>
      </c>
      <c r="I176" s="98">
        <v>8281.8043420337308</v>
      </c>
      <c r="J176" s="98">
        <v>9797.8908237942596</v>
      </c>
      <c r="K176" s="98">
        <v>9125.2322844803512</v>
      </c>
      <c r="L176" s="98">
        <v>13125.216834735089</v>
      </c>
      <c r="M176" s="98">
        <v>11401.619514327935</v>
      </c>
      <c r="N176" s="98">
        <v>14529.876570184761</v>
      </c>
      <c r="O176" s="98">
        <v>11087.449846700292</v>
      </c>
      <c r="P176" s="98">
        <v>11247.392547165982</v>
      </c>
      <c r="Q176" s="98">
        <v>8503.0557864526454</v>
      </c>
      <c r="R176" s="98">
        <v>10672.457118872631</v>
      </c>
      <c r="S176" s="98">
        <v>11753.8191874023</v>
      </c>
      <c r="T176" s="98">
        <v>12062.840401462732</v>
      </c>
      <c r="U176" s="98">
        <v>10912.241661836319</v>
      </c>
      <c r="V176" s="98">
        <v>10938.520183429751</v>
      </c>
      <c r="W176" s="98">
        <v>12165.41857421342</v>
      </c>
      <c r="DA176" s="63" t="s">
        <v>2283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182.57728915122499</v>
      </c>
      <c r="H177" s="98">
        <v>129.45348327070022</v>
      </c>
      <c r="I177" s="98">
        <v>92.538048696705289</v>
      </c>
      <c r="J177" s="98">
        <v>109.46023134045237</v>
      </c>
      <c r="K177" s="98">
        <v>101.62436277227876</v>
      </c>
      <c r="L177" s="98">
        <v>144.99859733490072</v>
      </c>
      <c r="M177" s="98">
        <v>125.96638245951971</v>
      </c>
      <c r="N177" s="98">
        <v>160.60900878813413</v>
      </c>
      <c r="O177" s="98">
        <v>122.63540012435003</v>
      </c>
      <c r="P177" s="98">
        <v>123.82693766718006</v>
      </c>
      <c r="Q177" s="98">
        <v>93.255305900480195</v>
      </c>
      <c r="R177" s="98">
        <v>118.83543955013171</v>
      </c>
      <c r="S177" s="98">
        <v>132.63043276889542</v>
      </c>
      <c r="T177" s="98">
        <v>138.41720823313767</v>
      </c>
      <c r="U177" s="98">
        <v>126.43410334385271</v>
      </c>
      <c r="V177" s="98">
        <v>126.35551047899892</v>
      </c>
      <c r="W177" s="98">
        <v>140.33321085075423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0.16698969438196642</v>
      </c>
      <c r="H178" s="122">
        <f t="shared" si="93"/>
        <v>0.64566284825424325</v>
      </c>
      <c r="I178" s="122">
        <f t="shared" si="93"/>
        <v>0.68011906137304279</v>
      </c>
      <c r="J178" s="122">
        <f t="shared" si="93"/>
        <v>0.61865792218302573</v>
      </c>
      <c r="K178" s="122">
        <f t="shared" si="93"/>
        <v>0.66165498719640381</v>
      </c>
      <c r="L178" s="122">
        <f t="shared" si="93"/>
        <v>1.7226949855520011</v>
      </c>
      <c r="M178" s="122">
        <f t="shared" si="93"/>
        <v>0.6820113808803312</v>
      </c>
      <c r="N178" s="122">
        <f t="shared" si="93"/>
        <v>1.1415515448108891</v>
      </c>
      <c r="O178" s="122">
        <f t="shared" si="93"/>
        <v>0.84100615022366554</v>
      </c>
      <c r="P178" s="122">
        <f t="shared" si="93"/>
        <v>1.297029429565359</v>
      </c>
      <c r="Q178" s="122">
        <f t="shared" si="93"/>
        <v>1.0162793119101925</v>
      </c>
      <c r="R178" s="122">
        <f t="shared" si="93"/>
        <v>0.76082350675423926</v>
      </c>
      <c r="S178" s="122">
        <f t="shared" si="93"/>
        <v>0.66582235740158768</v>
      </c>
      <c r="T178" s="122">
        <f t="shared" si="93"/>
        <v>0.8625427021361195</v>
      </c>
      <c r="U178" s="122">
        <f t="shared" si="93"/>
        <v>0.74489873530857675</v>
      </c>
      <c r="V178" s="122">
        <f t="shared" si="93"/>
        <v>0.64991522187903739</v>
      </c>
      <c r="W178" s="122">
        <f t="shared" si="93"/>
        <v>1.2604033053648371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0.16698969438196642</v>
      </c>
      <c r="H179" s="98">
        <f>RES_hhdet_fech!H48</f>
        <v>0.64566284825424325</v>
      </c>
      <c r="I179" s="98">
        <f>RES_hhdet_fech!I48</f>
        <v>0.68011906137304279</v>
      </c>
      <c r="J179" s="98">
        <f>RES_hhdet_fech!J48</f>
        <v>0.61865792218302573</v>
      </c>
      <c r="K179" s="98">
        <f>RES_hhdet_fech!K48</f>
        <v>0.66165498719640381</v>
      </c>
      <c r="L179" s="98">
        <f>RES_hhdet_fech!L48</f>
        <v>1.7226949855520011</v>
      </c>
      <c r="M179" s="98">
        <f>RES_hhdet_fech!M48</f>
        <v>0.6820113808803312</v>
      </c>
      <c r="N179" s="98">
        <f>RES_hhdet_fech!N48</f>
        <v>1.1415515448108891</v>
      </c>
      <c r="O179" s="98">
        <f>RES_hhdet_fech!O48</f>
        <v>0.84100615022366554</v>
      </c>
      <c r="P179" s="98">
        <f>RES_hhdet_fech!P48</f>
        <v>1.297029429565359</v>
      </c>
      <c r="Q179" s="98">
        <f>RES_hhdet_fech!Q48</f>
        <v>1.0162793119101925</v>
      </c>
      <c r="R179" s="98">
        <f>RES_hhdet_fech!R48</f>
        <v>0.76082350675423926</v>
      </c>
      <c r="S179" s="98">
        <f>RES_hhdet_fech!S48</f>
        <v>0.66582235740158768</v>
      </c>
      <c r="T179" s="98">
        <f>RES_hhdet_fech!T48</f>
        <v>0.8625427021361195</v>
      </c>
      <c r="U179" s="98">
        <f>RES_hhdet_fech!U48</f>
        <v>0.74489873530857675</v>
      </c>
      <c r="V179" s="98">
        <f>RES_hhdet_fech!V48</f>
        <v>0.64991522187903739</v>
      </c>
      <c r="W179" s="98">
        <f>RES_hhdet_fech!W48</f>
        <v>1.2604033053648371</v>
      </c>
      <c r="DA179" s="63" t="s">
        <v>2286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963.57743117338634</v>
      </c>
      <c r="H180" s="122">
        <v>735.76577624741321</v>
      </c>
      <c r="I180" s="122">
        <v>519.06033384780119</v>
      </c>
      <c r="J180" s="122">
        <v>669.87951679496541</v>
      </c>
      <c r="K180" s="122">
        <v>628.2578813322142</v>
      </c>
      <c r="L180" s="122">
        <v>816.18948807511958</v>
      </c>
      <c r="M180" s="122">
        <v>787.79224229435908</v>
      </c>
      <c r="N180" s="122">
        <v>1019.037130649889</v>
      </c>
      <c r="O180" s="122">
        <v>767.87917978865607</v>
      </c>
      <c r="P180" s="122">
        <v>854.51293954295113</v>
      </c>
      <c r="Q180" s="122">
        <v>657.96160284001269</v>
      </c>
      <c r="R180" s="122">
        <v>811.84963595367799</v>
      </c>
      <c r="S180" s="122">
        <v>862.45862490730951</v>
      </c>
      <c r="T180" s="122">
        <v>839.33052234761851</v>
      </c>
      <c r="U180" s="122">
        <v>745.03900757984036</v>
      </c>
      <c r="V180" s="122">
        <v>719.82239275407767</v>
      </c>
      <c r="W180" s="122">
        <v>1110.6946416349476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975.29522695494177</v>
      </c>
      <c r="H181" s="98">
        <v>734.80089731981184</v>
      </c>
      <c r="I181" s="98">
        <v>514.7758429611473</v>
      </c>
      <c r="J181" s="98">
        <v>666.01821270419282</v>
      </c>
      <c r="K181" s="98">
        <v>621.17663331920858</v>
      </c>
      <c r="L181" s="98">
        <v>822.28985275653861</v>
      </c>
      <c r="M181" s="98">
        <v>789.31050477584165</v>
      </c>
      <c r="N181" s="98">
        <v>1027.637490086559</v>
      </c>
      <c r="O181" s="98">
        <v>769.94871876997411</v>
      </c>
      <c r="P181" s="98">
        <v>856.53078800671983</v>
      </c>
      <c r="Q181" s="98">
        <v>653.71014655277702</v>
      </c>
      <c r="R181" s="98">
        <v>812.52002524314287</v>
      </c>
      <c r="S181" s="98">
        <v>865.30977478999739</v>
      </c>
      <c r="T181" s="98">
        <v>841.56587703282378</v>
      </c>
      <c r="U181" s="98">
        <v>746.3184687910375</v>
      </c>
      <c r="V181" s="98">
        <v>720.37042250631805</v>
      </c>
      <c r="W181" s="98">
        <v>1111.6332660774831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632.54970034444636</v>
      </c>
      <c r="H185" s="101">
        <v>761.06704590451341</v>
      </c>
      <c r="I185" s="101">
        <v>631.57106453133235</v>
      </c>
      <c r="J185" s="101">
        <v>772.64603169275449</v>
      </c>
      <c r="K185" s="101">
        <v>819.18334859196523</v>
      </c>
      <c r="L185" s="101">
        <v>649.96171055889499</v>
      </c>
      <c r="M185" s="101">
        <v>746.33493834855449</v>
      </c>
      <c r="N185" s="101">
        <v>797.68972954138098</v>
      </c>
      <c r="O185" s="101">
        <v>711.32337502187875</v>
      </c>
      <c r="P185" s="101">
        <v>799.40209124028081</v>
      </c>
      <c r="Q185" s="101">
        <v>775.35364339560874</v>
      </c>
      <c r="R185" s="101">
        <v>792.97528900439215</v>
      </c>
      <c r="S185" s="101">
        <v>781.02595077890896</v>
      </c>
      <c r="T185" s="101">
        <v>774.52528450074612</v>
      </c>
      <c r="U185" s="101">
        <v>706.96394295240805</v>
      </c>
      <c r="V185" s="101">
        <v>702.41103083394194</v>
      </c>
      <c r="W185" s="101">
        <v>1079.6672552373923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679.11433727702843</v>
      </c>
      <c r="H189" s="122">
        <v>774.5010130736182</v>
      </c>
      <c r="I189" s="122">
        <v>764.70795151133029</v>
      </c>
      <c r="J189" s="122">
        <v>812.15355403617787</v>
      </c>
      <c r="K189" s="122">
        <v>795.12861068904203</v>
      </c>
      <c r="L189" s="122">
        <v>726.45199670762213</v>
      </c>
      <c r="M189" s="122">
        <v>809.98896260029596</v>
      </c>
      <c r="N189" s="122">
        <v>814.61664614598396</v>
      </c>
      <c r="O189" s="122">
        <v>699.4138041705454</v>
      </c>
      <c r="P189" s="122">
        <v>662.50941104497883</v>
      </c>
      <c r="Q189" s="122">
        <v>529.6182259061286</v>
      </c>
      <c r="R189" s="122">
        <v>549.20838625088652</v>
      </c>
      <c r="S189" s="122">
        <v>532.75176362525542</v>
      </c>
      <c r="T189" s="122">
        <v>619.47943965654622</v>
      </c>
      <c r="U189" s="122">
        <v>652.84455771286378</v>
      </c>
      <c r="V189" s="122">
        <v>590.92389695206384</v>
      </c>
      <c r="W189" s="122">
        <v>583.20875060362744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844.26256446975515</v>
      </c>
      <c r="H190" s="98">
        <v>919.11005649337301</v>
      </c>
      <c r="I190" s="98">
        <v>779.92446040225298</v>
      </c>
      <c r="J190" s="98">
        <v>840.14282642317255</v>
      </c>
      <c r="K190" s="98">
        <v>836.77352561401119</v>
      </c>
      <c r="L190" s="98">
        <v>825.64433232596707</v>
      </c>
      <c r="M190" s="98">
        <v>894.21480344345571</v>
      </c>
      <c r="N190" s="98">
        <v>903.36310279242787</v>
      </c>
      <c r="O190" s="98">
        <v>761.15699997790057</v>
      </c>
      <c r="P190" s="98">
        <v>707.44184826684159</v>
      </c>
      <c r="Q190" s="98">
        <v>578.49439026297898</v>
      </c>
      <c r="R190" s="98">
        <v>622.02373249784443</v>
      </c>
      <c r="S190" s="98">
        <v>675.25992865718422</v>
      </c>
      <c r="T190" s="98">
        <v>648.26782690561106</v>
      </c>
      <c r="U190" s="98">
        <v>745.74582006464277</v>
      </c>
      <c r="V190" s="98">
        <v>697.39797964372065</v>
      </c>
      <c r="W190" s="98">
        <v>640.77261991418129</v>
      </c>
      <c r="DA190" s="63" t="s">
        <v>2297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524.00274267612497</v>
      </c>
      <c r="H191" s="33">
        <v>670.04702916233691</v>
      </c>
      <c r="I191" s="33">
        <v>757.40534898170199</v>
      </c>
      <c r="J191" s="33">
        <v>801.4040508730568</v>
      </c>
      <c r="K191" s="33">
        <v>754.83782146259227</v>
      </c>
      <c r="L191" s="33">
        <v>556.67620099853025</v>
      </c>
      <c r="M191" s="33">
        <v>645.61272482574213</v>
      </c>
      <c r="N191" s="33">
        <v>661.61001962509761</v>
      </c>
      <c r="O191" s="33">
        <v>603.87515131296777</v>
      </c>
      <c r="P191" s="33">
        <v>598.6055003294407</v>
      </c>
      <c r="Q191" s="33">
        <v>449.76374722970291</v>
      </c>
      <c r="R191" s="33">
        <v>421.58519754973781</v>
      </c>
      <c r="S191" s="33">
        <v>269.27092400111115</v>
      </c>
      <c r="T191" s="33">
        <v>562.8983025536694</v>
      </c>
      <c r="U191" s="33">
        <v>497.48425457090622</v>
      </c>
      <c r="V191" s="33">
        <v>448.90579555770256</v>
      </c>
      <c r="W191" s="33">
        <v>521.3660895633343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9860.7772513272357</v>
      </c>
      <c r="H193" s="117">
        <f t="shared" si="94"/>
        <v>7293.6363051117232</v>
      </c>
      <c r="I193" s="117">
        <f t="shared" si="94"/>
        <v>5463.4084772625893</v>
      </c>
      <c r="J193" s="117">
        <f t="shared" si="94"/>
        <v>6496.8596214217714</v>
      </c>
      <c r="K193" s="117">
        <f t="shared" si="94"/>
        <v>6106.3824402939481</v>
      </c>
      <c r="L193" s="117">
        <f t="shared" si="94"/>
        <v>8522.0320587391652</v>
      </c>
      <c r="M193" s="117">
        <f t="shared" si="94"/>
        <v>7624.9825455351256</v>
      </c>
      <c r="N193" s="117">
        <f t="shared" si="94"/>
        <v>9681.6072785636807</v>
      </c>
      <c r="O193" s="117">
        <f t="shared" si="94"/>
        <v>7499.6480158112663</v>
      </c>
      <c r="P193" s="117">
        <f t="shared" si="94"/>
        <v>7710.8061725907246</v>
      </c>
      <c r="Q193" s="117">
        <f t="shared" si="94"/>
        <v>5924.6266724973566</v>
      </c>
      <c r="R193" s="117">
        <f t="shared" ref="R193:V193" si="95">R194+R197+R199+R208</f>
        <v>7578.3140633977055</v>
      </c>
      <c r="S193" s="117">
        <f t="shared" si="95"/>
        <v>8486.2616797022747</v>
      </c>
      <c r="T193" s="117">
        <f t="shared" si="95"/>
        <v>8904.0582241197844</v>
      </c>
      <c r="U193" s="117">
        <f t="shared" si="95"/>
        <v>8201.1537155487295</v>
      </c>
      <c r="V193" s="117">
        <f t="shared" si="95"/>
        <v>8255.0235201765827</v>
      </c>
      <c r="W193" s="117">
        <f t="shared" ref="W193" si="96">W194+W197+W199+W208</f>
        <v>9469.8765014058627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8861.7223438854162</v>
      </c>
      <c r="H194" s="122">
        <f t="shared" si="97"/>
        <v>6348.4200991371472</v>
      </c>
      <c r="I194" s="122">
        <f t="shared" si="97"/>
        <v>4627.3616763966129</v>
      </c>
      <c r="J194" s="122">
        <f t="shared" si="97"/>
        <v>5530.9194270143189</v>
      </c>
      <c r="K194" s="122">
        <f t="shared" si="97"/>
        <v>5204.9546830905247</v>
      </c>
      <c r="L194" s="122">
        <f t="shared" si="97"/>
        <v>7572.8888829950856</v>
      </c>
      <c r="M194" s="122">
        <f t="shared" si="97"/>
        <v>6640.9965669586363</v>
      </c>
      <c r="N194" s="122">
        <f t="shared" si="97"/>
        <v>8544.9702995193838</v>
      </c>
      <c r="O194" s="122">
        <f t="shared" si="97"/>
        <v>6578.8374633427866</v>
      </c>
      <c r="P194" s="122">
        <f t="shared" si="97"/>
        <v>6748.5687796256479</v>
      </c>
      <c r="Q194" s="122">
        <f t="shared" si="97"/>
        <v>5169.167865034924</v>
      </c>
      <c r="R194" s="122">
        <f t="shared" ref="R194:V194" si="98">SUM(R195:R196)</f>
        <v>6699.031122575474</v>
      </c>
      <c r="S194" s="122">
        <f t="shared" si="98"/>
        <v>7574.9775178504788</v>
      </c>
      <c r="T194" s="122">
        <f t="shared" si="98"/>
        <v>7919.9781939392533</v>
      </c>
      <c r="U194" s="122">
        <f t="shared" si="98"/>
        <v>7251.095670359553</v>
      </c>
      <c r="V194" s="122">
        <f t="shared" si="98"/>
        <v>7346.7522834227484</v>
      </c>
      <c r="W194" s="122">
        <f t="shared" ref="W194" si="99">SUM(W195:W196)</f>
        <v>8256.1192042115836</v>
      </c>
      <c r="DA194" s="130" t="s">
        <v>2450</v>
      </c>
    </row>
    <row r="195" spans="1:105" ht="12" customHeight="1" x14ac:dyDescent="0.25">
      <c r="A195" s="97" t="s">
        <v>216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8679.1450547341919</v>
      </c>
      <c r="H195" s="98">
        <v>6218.9666158664468</v>
      </c>
      <c r="I195" s="98">
        <v>4534.8236276999078</v>
      </c>
      <c r="J195" s="98">
        <v>5421.4591956738668</v>
      </c>
      <c r="K195" s="98">
        <v>5103.3303203182459</v>
      </c>
      <c r="L195" s="98">
        <v>7427.8902856601853</v>
      </c>
      <c r="M195" s="98">
        <v>6515.0301844991163</v>
      </c>
      <c r="N195" s="98">
        <v>8384.361290731249</v>
      </c>
      <c r="O195" s="98">
        <v>6456.2020632184367</v>
      </c>
      <c r="P195" s="98">
        <v>6624.7418419584683</v>
      </c>
      <c r="Q195" s="98">
        <v>5075.9125591344437</v>
      </c>
      <c r="R195" s="98">
        <v>6580.1956830253421</v>
      </c>
      <c r="S195" s="98">
        <v>7442.3470850815829</v>
      </c>
      <c r="T195" s="98">
        <v>7781.5609857061154</v>
      </c>
      <c r="U195" s="98">
        <v>7124.6615670157007</v>
      </c>
      <c r="V195" s="98">
        <v>7220.3967729437491</v>
      </c>
      <c r="W195" s="98">
        <v>8115.7859933608288</v>
      </c>
      <c r="DA195" s="63" t="s">
        <v>2451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182.57728915122499</v>
      </c>
      <c r="H196" s="98">
        <v>129.45348327070022</v>
      </c>
      <c r="I196" s="98">
        <v>92.538048696705289</v>
      </c>
      <c r="J196" s="98">
        <v>109.46023134045237</v>
      </c>
      <c r="K196" s="98">
        <v>101.62436277227876</v>
      </c>
      <c r="L196" s="98">
        <v>144.99859733490072</v>
      </c>
      <c r="M196" s="98">
        <v>125.96638245951971</v>
      </c>
      <c r="N196" s="98">
        <v>160.60900878813413</v>
      </c>
      <c r="O196" s="98">
        <v>122.63540012435003</v>
      </c>
      <c r="P196" s="98">
        <v>123.82693766718006</v>
      </c>
      <c r="Q196" s="98">
        <v>93.255305900480195</v>
      </c>
      <c r="R196" s="98">
        <v>118.83543955013171</v>
      </c>
      <c r="S196" s="98">
        <v>132.63043276889542</v>
      </c>
      <c r="T196" s="98">
        <v>138.41720823313767</v>
      </c>
      <c r="U196" s="98">
        <v>126.43410334385271</v>
      </c>
      <c r="V196" s="98">
        <v>126.35551047899892</v>
      </c>
      <c r="W196" s="98">
        <v>140.33321085075423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0.50730403538547852</v>
      </c>
      <c r="H197" s="122">
        <f t="shared" si="100"/>
        <v>2.0067145581657786</v>
      </c>
      <c r="I197" s="122">
        <f t="shared" si="100"/>
        <v>2.1616750771916702</v>
      </c>
      <c r="J197" s="122">
        <f t="shared" si="100"/>
        <v>2.0059129008341499</v>
      </c>
      <c r="K197" s="122">
        <f t="shared" si="100"/>
        <v>2.1995122772225155</v>
      </c>
      <c r="L197" s="122">
        <f t="shared" si="100"/>
        <v>5.8704393123279113</v>
      </c>
      <c r="M197" s="122">
        <f t="shared" si="100"/>
        <v>2.3750467680529215</v>
      </c>
      <c r="N197" s="122">
        <f t="shared" si="100"/>
        <v>4.0792866984300682</v>
      </c>
      <c r="O197" s="122">
        <f t="shared" si="100"/>
        <v>3.0838647016182303</v>
      </c>
      <c r="P197" s="122">
        <f t="shared" si="100"/>
        <v>4.9072864815297734</v>
      </c>
      <c r="Q197" s="122">
        <f t="shared" si="100"/>
        <v>3.9734577156302682</v>
      </c>
      <c r="R197" s="122">
        <f t="shared" si="100"/>
        <v>3.1010033165542863</v>
      </c>
      <c r="S197" s="122">
        <f t="shared" si="100"/>
        <v>2.8217931218896388</v>
      </c>
      <c r="T197" s="122">
        <f t="shared" si="100"/>
        <v>3.7897423115596696</v>
      </c>
      <c r="U197" s="122">
        <f t="shared" si="100"/>
        <v>3.3549424932964622</v>
      </c>
      <c r="V197" s="122">
        <f t="shared" si="100"/>
        <v>2.9822517538251789</v>
      </c>
      <c r="W197" s="122">
        <f t="shared" si="100"/>
        <v>5.8592490917367845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0.50730403538547852</v>
      </c>
      <c r="H198" s="98">
        <f>RES_hhdet_tesh!H48</f>
        <v>2.0067145581657786</v>
      </c>
      <c r="I198" s="98">
        <f>RES_hhdet_tesh!I48</f>
        <v>2.1616750771916702</v>
      </c>
      <c r="J198" s="98">
        <f>RES_hhdet_tesh!J48</f>
        <v>2.0059129008341499</v>
      </c>
      <c r="K198" s="98">
        <f>RES_hhdet_tesh!K48</f>
        <v>2.1995122772225155</v>
      </c>
      <c r="L198" s="98">
        <f>RES_hhdet_tesh!L48</f>
        <v>5.8704393123279113</v>
      </c>
      <c r="M198" s="98">
        <f>RES_hhdet_tesh!M48</f>
        <v>2.3750467680529215</v>
      </c>
      <c r="N198" s="98">
        <f>RES_hhdet_tesh!N48</f>
        <v>4.0792866984300682</v>
      </c>
      <c r="O198" s="98">
        <f>RES_hhdet_tesh!O48</f>
        <v>3.0838647016182303</v>
      </c>
      <c r="P198" s="98">
        <f>RES_hhdet_tesh!P48</f>
        <v>4.9072864815297734</v>
      </c>
      <c r="Q198" s="98">
        <f>RES_hhdet_tesh!Q48</f>
        <v>3.9734577156302682</v>
      </c>
      <c r="R198" s="98">
        <f>RES_hhdet_tesh!R48</f>
        <v>3.1010033165542863</v>
      </c>
      <c r="S198" s="98">
        <f>RES_hhdet_tesh!S48</f>
        <v>2.8217931218896388</v>
      </c>
      <c r="T198" s="98">
        <f>RES_hhdet_tesh!T48</f>
        <v>3.7897423115596696</v>
      </c>
      <c r="U198" s="98">
        <f>RES_hhdet_tesh!U48</f>
        <v>3.3549424932964622</v>
      </c>
      <c r="V198" s="98">
        <f>RES_hhdet_tesh!V48</f>
        <v>2.9822517538251789</v>
      </c>
      <c r="W198" s="98">
        <f>RES_hhdet_tesh!W48</f>
        <v>5.8592490917367845</v>
      </c>
      <c r="DA198" s="63" t="s">
        <v>2454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558.74081409400446</v>
      </c>
      <c r="H199" s="122">
        <v>427.65545585809468</v>
      </c>
      <c r="I199" s="122">
        <v>302.59926486289271</v>
      </c>
      <c r="J199" s="122">
        <v>392.5463044927377</v>
      </c>
      <c r="K199" s="122">
        <v>370.46460793788407</v>
      </c>
      <c r="L199" s="122">
        <v>484.36207361239212</v>
      </c>
      <c r="M199" s="122">
        <v>471.09797099479056</v>
      </c>
      <c r="N199" s="122">
        <v>614.38169272499408</v>
      </c>
      <c r="O199" s="122">
        <v>466.98539078207301</v>
      </c>
      <c r="P199" s="122">
        <v>525.40904998059921</v>
      </c>
      <c r="Q199" s="122">
        <v>410.52479778042186</v>
      </c>
      <c r="R199" s="122">
        <v>525.39169003246138</v>
      </c>
      <c r="S199" s="122">
        <v>576.96178796646586</v>
      </c>
      <c r="T199" s="122">
        <v>576.05088243749458</v>
      </c>
      <c r="U199" s="122">
        <v>520.30026354413781</v>
      </c>
      <c r="V199" s="122">
        <v>510.9009913806517</v>
      </c>
      <c r="W199" s="122">
        <v>800.87602991493861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564.76176536080538</v>
      </c>
      <c r="H200" s="98">
        <v>426.10946416525161</v>
      </c>
      <c r="I200" s="98">
        <v>299.30014877864102</v>
      </c>
      <c r="J200" s="98">
        <v>389.33704825753159</v>
      </c>
      <c r="K200" s="98">
        <v>365.33322473444889</v>
      </c>
      <c r="L200" s="98">
        <v>487.2478542009917</v>
      </c>
      <c r="M200" s="98">
        <v>471.20484524493889</v>
      </c>
      <c r="N200" s="98">
        <v>618.67054852985837</v>
      </c>
      <c r="O200" s="98">
        <v>467.52794238328823</v>
      </c>
      <c r="P200" s="98">
        <v>525.83476053116738</v>
      </c>
      <c r="Q200" s="98">
        <v>407.07069159050195</v>
      </c>
      <c r="R200" s="98">
        <v>525.12220366463816</v>
      </c>
      <c r="S200" s="98">
        <v>578.2420604632091</v>
      </c>
      <c r="T200" s="98">
        <v>576.98201010619357</v>
      </c>
      <c r="U200" s="98">
        <v>520.65779017779494</v>
      </c>
      <c r="V200" s="98">
        <v>510.83967331895951</v>
      </c>
      <c r="W200" s="98">
        <v>801.0258578131718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388.64894080687918</v>
      </c>
      <c r="H204" s="101">
        <v>468.19479358153654</v>
      </c>
      <c r="I204" s="101">
        <v>389.23405323534439</v>
      </c>
      <c r="J204" s="101">
        <v>477.95891923454826</v>
      </c>
      <c r="K204" s="101">
        <v>508.81758385474558</v>
      </c>
      <c r="L204" s="101">
        <v>405.72793963947333</v>
      </c>
      <c r="M204" s="101">
        <v>468.17968886214157</v>
      </c>
      <c r="N204" s="101">
        <v>503.99943566627479</v>
      </c>
      <c r="O204" s="101">
        <v>452.15868652029457</v>
      </c>
      <c r="P204" s="101">
        <v>513.78217611248306</v>
      </c>
      <c r="Q204" s="101">
        <v>505.90025186843025</v>
      </c>
      <c r="R204" s="101">
        <v>532.97889240029281</v>
      </c>
      <c r="S204" s="101">
        <v>540.39548408468943</v>
      </c>
      <c r="T204" s="101">
        <v>549.05653096602305</v>
      </c>
      <c r="U204" s="101">
        <v>509.6607462509287</v>
      </c>
      <c r="V204" s="101">
        <v>512.84911729899852</v>
      </c>
      <c r="W204" s="101">
        <v>795.9232843002485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439.80678931242994</v>
      </c>
      <c r="H208" s="122">
        <v>515.55403555831538</v>
      </c>
      <c r="I208" s="122">
        <v>531.2858609258916</v>
      </c>
      <c r="J208" s="122">
        <v>571.38797701388091</v>
      </c>
      <c r="K208" s="122">
        <v>528.76363698831619</v>
      </c>
      <c r="L208" s="122">
        <v>458.91066281935866</v>
      </c>
      <c r="M208" s="122">
        <v>510.51296081364558</v>
      </c>
      <c r="N208" s="122">
        <v>518.17599962087252</v>
      </c>
      <c r="O208" s="122">
        <v>450.74129698478862</v>
      </c>
      <c r="P208" s="122">
        <v>431.92105650294752</v>
      </c>
      <c r="Q208" s="122">
        <v>340.96055196637997</v>
      </c>
      <c r="R208" s="122">
        <v>350.79024747321648</v>
      </c>
      <c r="S208" s="122">
        <v>331.50058076343993</v>
      </c>
      <c r="T208" s="122">
        <v>404.23940543147808</v>
      </c>
      <c r="U208" s="122">
        <v>426.40283915174228</v>
      </c>
      <c r="V208" s="122">
        <v>394.38799361935799</v>
      </c>
      <c r="W208" s="122">
        <v>407.02201818760415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489.90917833857566</v>
      </c>
      <c r="H209" s="98">
        <v>533.46448088595525</v>
      </c>
      <c r="I209" s="98">
        <v>452.77199251587388</v>
      </c>
      <c r="J209" s="98">
        <v>488.28667601791767</v>
      </c>
      <c r="K209" s="98">
        <v>487.49255301728897</v>
      </c>
      <c r="L209" s="98">
        <v>481.63692142053156</v>
      </c>
      <c r="M209" s="98">
        <v>521.92575918725356</v>
      </c>
      <c r="N209" s="98">
        <v>527.40465838944931</v>
      </c>
      <c r="O209" s="98">
        <v>444.48472015735126</v>
      </c>
      <c r="P209" s="98">
        <v>413.16922144727823</v>
      </c>
      <c r="Q209" s="98">
        <v>337.91485574264783</v>
      </c>
      <c r="R209" s="98">
        <v>363.87140874857204</v>
      </c>
      <c r="S209" s="98">
        <v>396.23536855390586</v>
      </c>
      <c r="T209" s="98">
        <v>381.87332058716441</v>
      </c>
      <c r="U209" s="98">
        <v>440.27826438573646</v>
      </c>
      <c r="V209" s="98">
        <v>412.30428922895794</v>
      </c>
      <c r="W209" s="98">
        <v>379.52937725414813</v>
      </c>
      <c r="DA209" s="63" t="s">
        <v>2465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392.74929685693377</v>
      </c>
      <c r="H210" s="33">
        <v>502.61696520741907</v>
      </c>
      <c r="I210" s="33">
        <v>568.9656978827079</v>
      </c>
      <c r="J210" s="33">
        <v>603.30369406305522</v>
      </c>
      <c r="K210" s="33">
        <v>568.69275074493362</v>
      </c>
      <c r="L210" s="33">
        <v>420.01281236092944</v>
      </c>
      <c r="M210" s="33">
        <v>488.23959624579783</v>
      </c>
      <c r="N210" s="33">
        <v>502.26498752133841</v>
      </c>
      <c r="O210" s="33">
        <v>460.42244344598447</v>
      </c>
      <c r="P210" s="33">
        <v>458.59033302656604</v>
      </c>
      <c r="Q210" s="33">
        <v>345.93664792958123</v>
      </c>
      <c r="R210" s="33">
        <v>327.86294437130204</v>
      </c>
      <c r="S210" s="33">
        <v>211.81357029564458</v>
      </c>
      <c r="T210" s="33">
        <v>448.19805105070407</v>
      </c>
      <c r="U210" s="33">
        <v>403.19873819545842</v>
      </c>
      <c r="V210" s="33">
        <v>370.49073879290347</v>
      </c>
      <c r="W210" s="33">
        <v>436.55822023089678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4608.4262002981186</v>
      </c>
      <c r="H212" s="117">
        <f t="shared" si="101"/>
        <v>3322.1629914469122</v>
      </c>
      <c r="I212" s="117">
        <f t="shared" si="101"/>
        <v>2398.9910029844773</v>
      </c>
      <c r="J212" s="117">
        <f t="shared" si="101"/>
        <v>2837.8760353710254</v>
      </c>
      <c r="K212" s="117">
        <f t="shared" si="101"/>
        <v>2687.4960161074091</v>
      </c>
      <c r="L212" s="117">
        <f t="shared" si="101"/>
        <v>3831.2576709465466</v>
      </c>
      <c r="M212" s="117">
        <f t="shared" si="101"/>
        <v>3378.9237374768531</v>
      </c>
      <c r="N212" s="117">
        <f t="shared" si="101"/>
        <v>4269.7465722656552</v>
      </c>
      <c r="O212" s="117">
        <f t="shared" si="101"/>
        <v>3260.8574624086114</v>
      </c>
      <c r="P212" s="117">
        <f t="shared" si="101"/>
        <v>3315.1295612490517</v>
      </c>
      <c r="Q212" s="117">
        <f t="shared" si="101"/>
        <v>2518.0811770080722</v>
      </c>
      <c r="R212" s="117">
        <f t="shared" ref="R212:V212" si="102">R213+R216+R218+R227</f>
        <v>3146.2658161452018</v>
      </c>
      <c r="S212" s="117">
        <f t="shared" si="102"/>
        <v>3458.0194938978852</v>
      </c>
      <c r="T212" s="117">
        <f t="shared" si="102"/>
        <v>3532.4951729020759</v>
      </c>
      <c r="U212" s="117">
        <f t="shared" si="102"/>
        <v>3209.5764897755207</v>
      </c>
      <c r="V212" s="117">
        <f t="shared" si="102"/>
        <v>3194.8023541346433</v>
      </c>
      <c r="W212" s="117">
        <f t="shared" ref="W212" si="103">W213+W216+W218+W227</f>
        <v>3608.4659076349053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4264.2649377273228</v>
      </c>
      <c r="H213" s="122">
        <f t="shared" si="104"/>
        <v>3045.7861835955409</v>
      </c>
      <c r="I213" s="122">
        <f t="shared" si="104"/>
        <v>2209.2541262809273</v>
      </c>
      <c r="J213" s="122">
        <f t="shared" si="104"/>
        <v>2613.6853561553589</v>
      </c>
      <c r="K213" s="122">
        <f t="shared" si="104"/>
        <v>2434.2469642079777</v>
      </c>
      <c r="L213" s="122">
        <f t="shared" si="104"/>
        <v>3501.282842833933</v>
      </c>
      <c r="M213" s="122">
        <f t="shared" si="104"/>
        <v>3041.4960216421205</v>
      </c>
      <c r="N213" s="122">
        <f t="shared" si="104"/>
        <v>3875.9898738624865</v>
      </c>
      <c r="O213" s="122">
        <f t="shared" si="104"/>
        <v>2957.6881211057689</v>
      </c>
      <c r="P213" s="122">
        <f t="shared" si="104"/>
        <v>3000.3544358819977</v>
      </c>
      <c r="Q213" s="122">
        <f t="shared" si="104"/>
        <v>2268.2751615941088</v>
      </c>
      <c r="R213" s="122">
        <f t="shared" ref="R213:V213" si="105">SUM(R214:R215)</f>
        <v>2846.984661030463</v>
      </c>
      <c r="S213" s="122">
        <f t="shared" si="105"/>
        <v>3135.4488064314373</v>
      </c>
      <c r="T213" s="122">
        <f t="shared" si="105"/>
        <v>3217.8833054941992</v>
      </c>
      <c r="U213" s="122">
        <f t="shared" si="105"/>
        <v>2910.9495857114571</v>
      </c>
      <c r="V213" s="122">
        <f t="shared" si="105"/>
        <v>2917.9596441317208</v>
      </c>
      <c r="W213" s="122">
        <f t="shared" ref="W213" si="106">SUM(W214:W215)</f>
        <v>3245.2470588571719</v>
      </c>
      <c r="DA213" s="130" t="s">
        <v>2618</v>
      </c>
    </row>
    <row r="214" spans="1:105" ht="12" customHeight="1" x14ac:dyDescent="0.25">
      <c r="A214" s="97" t="s">
        <v>216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4264.2649377273228</v>
      </c>
      <c r="H214" s="98">
        <v>3045.7861835955409</v>
      </c>
      <c r="I214" s="98">
        <v>2209.2541262809273</v>
      </c>
      <c r="J214" s="98">
        <v>2613.6853561553589</v>
      </c>
      <c r="K214" s="98">
        <v>2434.2469642079777</v>
      </c>
      <c r="L214" s="98">
        <v>3501.282842833933</v>
      </c>
      <c r="M214" s="98">
        <v>3041.4960216421205</v>
      </c>
      <c r="N214" s="98">
        <v>3875.9898738624865</v>
      </c>
      <c r="O214" s="98">
        <v>2957.6881211057689</v>
      </c>
      <c r="P214" s="98">
        <v>3000.3544358819977</v>
      </c>
      <c r="Q214" s="98">
        <v>2268.2751615941088</v>
      </c>
      <c r="R214" s="98">
        <v>2846.984661030463</v>
      </c>
      <c r="S214" s="98">
        <v>3135.4488064314373</v>
      </c>
      <c r="T214" s="98">
        <v>3217.8833054941992</v>
      </c>
      <c r="U214" s="98">
        <v>2910.9495857114571</v>
      </c>
      <c r="V214" s="98">
        <v>2917.9596441317208</v>
      </c>
      <c r="W214" s="98">
        <v>3245.2470588571719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251.27506227267205</v>
      </c>
      <c r="H218" s="122">
        <v>188.81491844527196</v>
      </c>
      <c r="I218" s="122">
        <v>132.2841275708725</v>
      </c>
      <c r="J218" s="122">
        <v>171.23317787605765</v>
      </c>
      <c r="K218" s="122">
        <v>159.77902332927709</v>
      </c>
      <c r="L218" s="122">
        <v>211.58897368592727</v>
      </c>
      <c r="M218" s="122">
        <v>203.1178250982515</v>
      </c>
      <c r="N218" s="122">
        <v>263.87964510843602</v>
      </c>
      <c r="O218" s="122">
        <v>198.14097411819705</v>
      </c>
      <c r="P218" s="122">
        <v>220.41769989781582</v>
      </c>
      <c r="Q218" s="122">
        <v>168.28898468498133</v>
      </c>
      <c r="R218" s="122">
        <v>209.31333731982477</v>
      </c>
      <c r="S218" s="122">
        <v>223.02152616280156</v>
      </c>
      <c r="T218" s="122">
        <v>217.01067177852721</v>
      </c>
      <c r="U218" s="122">
        <v>192.61533606444064</v>
      </c>
      <c r="V218" s="122">
        <v>186.30207959909262</v>
      </c>
      <c r="W218" s="122">
        <v>287.83194689944213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260.16975474250114</v>
      </c>
      <c r="H219" s="98">
        <v>196.01548736903234</v>
      </c>
      <c r="I219" s="98">
        <v>137.32160386831623</v>
      </c>
      <c r="J219" s="98">
        <v>177.66701842097063</v>
      </c>
      <c r="K219" s="98">
        <v>165.70507870423199</v>
      </c>
      <c r="L219" s="98">
        <v>219.35404112133432</v>
      </c>
      <c r="M219" s="98">
        <v>210.55647025400356</v>
      </c>
      <c r="N219" s="98">
        <v>274.13257685549036</v>
      </c>
      <c r="O219" s="98">
        <v>205.39152021907819</v>
      </c>
      <c r="P219" s="98">
        <v>228.48815300867261</v>
      </c>
      <c r="Q219" s="98">
        <v>174.38371869441889</v>
      </c>
      <c r="R219" s="98">
        <v>216.74784193386083</v>
      </c>
      <c r="S219" s="98">
        <v>230.8300355229797</v>
      </c>
      <c r="T219" s="98">
        <v>224.4961133572761</v>
      </c>
      <c r="U219" s="98">
        <v>199.08791473469716</v>
      </c>
      <c r="V219" s="98">
        <v>192.16601390778538</v>
      </c>
      <c r="W219" s="98">
        <v>296.53929005882941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92.886200298123725</v>
      </c>
      <c r="H227" s="122">
        <v>87.561889406099226</v>
      </c>
      <c r="I227" s="122">
        <v>57.452749132677397</v>
      </c>
      <c r="J227" s="122">
        <v>52.957501339608683</v>
      </c>
      <c r="K227" s="122">
        <v>93.47002857015417</v>
      </c>
      <c r="L227" s="122">
        <v>118.38585442668625</v>
      </c>
      <c r="M227" s="122">
        <v>134.30989073648124</v>
      </c>
      <c r="N227" s="122">
        <v>129.87705329473246</v>
      </c>
      <c r="O227" s="122">
        <v>105.02836718464569</v>
      </c>
      <c r="P227" s="122">
        <v>94.357425469237882</v>
      </c>
      <c r="Q227" s="122">
        <v>81.517030728982235</v>
      </c>
      <c r="R227" s="122">
        <v>89.96781779491414</v>
      </c>
      <c r="S227" s="122">
        <v>99.549161303646514</v>
      </c>
      <c r="T227" s="122">
        <v>97.601195629349391</v>
      </c>
      <c r="U227" s="122">
        <v>106.01156799962313</v>
      </c>
      <c r="V227" s="122">
        <v>90.540630403830264</v>
      </c>
      <c r="W227" s="122">
        <v>75.386901878290928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191.78268414494957</v>
      </c>
      <c r="H228" s="98">
        <v>208.78504043303465</v>
      </c>
      <c r="I228" s="98">
        <v>177.16764042497579</v>
      </c>
      <c r="J228" s="98">
        <v>190.84684445028788</v>
      </c>
      <c r="K228" s="98">
        <v>190.08147407847883</v>
      </c>
      <c r="L228" s="98">
        <v>187.55336653116672</v>
      </c>
      <c r="M228" s="98">
        <v>203.12983475021542</v>
      </c>
      <c r="N228" s="98">
        <v>205.20796243032794</v>
      </c>
      <c r="O228" s="98">
        <v>172.90442411497995</v>
      </c>
      <c r="P228" s="98">
        <v>160.70249025229577</v>
      </c>
      <c r="Q228" s="98">
        <v>131.41078569213832</v>
      </c>
      <c r="R228" s="98">
        <v>141.29891107421039</v>
      </c>
      <c r="S228" s="98">
        <v>153.39204539376598</v>
      </c>
      <c r="T228" s="98">
        <v>147.26051955987865</v>
      </c>
      <c r="U228" s="98">
        <v>169.40362048588423</v>
      </c>
      <c r="V228" s="98">
        <v>158.42092505586763</v>
      </c>
      <c r="W228" s="98">
        <v>145.55790833970545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290.41177622460162</v>
      </c>
      <c r="H231" s="118">
        <f t="shared" si="108"/>
        <v>211.31441622482805</v>
      </c>
      <c r="I231" s="118">
        <f t="shared" si="108"/>
        <v>155.64321498634393</v>
      </c>
      <c r="J231" s="118">
        <f t="shared" si="108"/>
        <v>181.82980095034324</v>
      </c>
      <c r="K231" s="118">
        <f t="shared" si="108"/>
        <v>169.30735383786364</v>
      </c>
      <c r="L231" s="118">
        <f t="shared" si="108"/>
        <v>235.21617768286072</v>
      </c>
      <c r="M231" s="118">
        <f t="shared" si="108"/>
        <v>208.01979576961949</v>
      </c>
      <c r="N231" s="118">
        <f t="shared" si="108"/>
        <v>259.74855364268291</v>
      </c>
      <c r="O231" s="118">
        <f t="shared" si="108"/>
        <v>195.79879176588656</v>
      </c>
      <c r="P231" s="118">
        <f t="shared" si="108"/>
        <v>196.70445535305583</v>
      </c>
      <c r="Q231" s="118">
        <f t="shared" si="108"/>
        <v>147.2616188924716</v>
      </c>
      <c r="R231" s="118">
        <f t="shared" ref="R231:V231" si="109">R232+R235+R237+R246</f>
        <v>180.37519576522314</v>
      </c>
      <c r="S231" s="118">
        <f t="shared" si="109"/>
        <v>194.79961687198508</v>
      </c>
      <c r="T231" s="118">
        <f t="shared" si="109"/>
        <v>198.27184491149737</v>
      </c>
      <c r="U231" s="118">
        <f t="shared" si="109"/>
        <v>179.21187650155886</v>
      </c>
      <c r="V231" s="118">
        <f t="shared" si="109"/>
        <v>177.56487659737115</v>
      </c>
      <c r="W231" s="118">
        <f t="shared" ref="W231" si="110">W232+W235+W237+W246</f>
        <v>200.01307972297306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263.6243999581406</v>
      </c>
      <c r="H232" s="123">
        <f t="shared" si="111"/>
        <v>186.8638172118732</v>
      </c>
      <c r="I232" s="123">
        <f t="shared" si="111"/>
        <v>134.94541922826087</v>
      </c>
      <c r="J232" s="123">
        <f t="shared" si="111"/>
        <v>158.16077524130179</v>
      </c>
      <c r="K232" s="123">
        <f t="shared" si="111"/>
        <v>146.67060811860563</v>
      </c>
      <c r="L232" s="123">
        <f t="shared" si="111"/>
        <v>210.69577623824969</v>
      </c>
      <c r="M232" s="123">
        <f t="shared" si="111"/>
        <v>182.68757364163952</v>
      </c>
      <c r="N232" s="123">
        <f t="shared" si="111"/>
        <v>230.90877564193968</v>
      </c>
      <c r="O232" s="123">
        <f t="shared" si="111"/>
        <v>173.12535032732609</v>
      </c>
      <c r="P232" s="123">
        <f t="shared" si="111"/>
        <v>173.53371279741893</v>
      </c>
      <c r="Q232" s="123">
        <f t="shared" si="111"/>
        <v>129.3733974206763</v>
      </c>
      <c r="R232" s="123">
        <f t="shared" ref="R232:V232" si="112">SUM(R233:R234)</f>
        <v>160.16322430181737</v>
      </c>
      <c r="S232" s="123">
        <f t="shared" si="112"/>
        <v>174.32758851335237</v>
      </c>
      <c r="T232" s="123">
        <f t="shared" si="112"/>
        <v>177.08646748470056</v>
      </c>
      <c r="U232" s="123">
        <f t="shared" si="112"/>
        <v>159.0587286049016</v>
      </c>
      <c r="V232" s="123">
        <f t="shared" si="112"/>
        <v>158.7500099556492</v>
      </c>
      <c r="W232" s="123">
        <f t="shared" ref="W232" si="113">SUM(W233:W234)</f>
        <v>175.79645407234534</v>
      </c>
      <c r="DA232" s="130" t="s">
        <v>2786</v>
      </c>
    </row>
    <row r="233" spans="1:105" ht="12" customHeight="1" x14ac:dyDescent="0.25">
      <c r="A233" s="97" t="s">
        <v>216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260.64741455513052</v>
      </c>
      <c r="H233" s="99">
        <v>184.76891409175019</v>
      </c>
      <c r="I233" s="99">
        <v>133.45424712264401</v>
      </c>
      <c r="J233" s="99">
        <v>156.41335406377868</v>
      </c>
      <c r="K233" s="99">
        <v>145.05518179766955</v>
      </c>
      <c r="L233" s="99">
        <v>208.39358361934896</v>
      </c>
      <c r="M233" s="99">
        <v>180.69127597984047</v>
      </c>
      <c r="N233" s="99">
        <v>228.38428253536625</v>
      </c>
      <c r="O233" s="99">
        <v>171.23140428306439</v>
      </c>
      <c r="P233" s="99">
        <v>171.64401677436871</v>
      </c>
      <c r="Q233" s="99">
        <v>127.96991683205709</v>
      </c>
      <c r="R233" s="99">
        <v>158.39948126022804</v>
      </c>
      <c r="S233" s="99">
        <v>172.38242033892561</v>
      </c>
      <c r="T233" s="99">
        <v>175.07750945519203</v>
      </c>
      <c r="U233" s="99">
        <v>157.23691155383744</v>
      </c>
      <c r="V233" s="99">
        <v>156.93716188564923</v>
      </c>
      <c r="W233" s="99">
        <v>173.79169391733456</v>
      </c>
      <c r="DA233" s="63" t="s">
        <v>2787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2.9769854030100813</v>
      </c>
      <c r="H234" s="99">
        <v>2.0949031201230151</v>
      </c>
      <c r="I234" s="99">
        <v>1.4911721056168699</v>
      </c>
      <c r="J234" s="99">
        <v>1.7474211775230957</v>
      </c>
      <c r="K234" s="99">
        <v>1.6154263209360782</v>
      </c>
      <c r="L234" s="99">
        <v>2.3021926189007469</v>
      </c>
      <c r="M234" s="99">
        <v>1.9962976617990444</v>
      </c>
      <c r="N234" s="99">
        <v>2.5244931065734386</v>
      </c>
      <c r="O234" s="99">
        <v>1.893946044261694</v>
      </c>
      <c r="P234" s="99">
        <v>1.8896960230502131</v>
      </c>
      <c r="Q234" s="99">
        <v>1.4034805886192048</v>
      </c>
      <c r="R234" s="99">
        <v>1.7637430415893243</v>
      </c>
      <c r="S234" s="99">
        <v>1.9451681744267419</v>
      </c>
      <c r="T234" s="99">
        <v>2.0089580295085292</v>
      </c>
      <c r="U234" s="99">
        <v>1.82181705106416</v>
      </c>
      <c r="V234" s="99">
        <v>1.8128480699999845</v>
      </c>
      <c r="W234" s="99">
        <v>2.0047601550107745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2.722824316974438E-3</v>
      </c>
      <c r="H235" s="123">
        <f t="shared" si="114"/>
        <v>1.0448549403084831E-2</v>
      </c>
      <c r="I235" s="123">
        <f t="shared" si="114"/>
        <v>1.0959541368132587E-2</v>
      </c>
      <c r="J235" s="123">
        <f t="shared" si="114"/>
        <v>9.8762440169038544E-3</v>
      </c>
      <c r="K235" s="123">
        <f t="shared" si="114"/>
        <v>1.0517703162289923E-2</v>
      </c>
      <c r="L235" s="123">
        <f t="shared" si="114"/>
        <v>2.7351821005516357E-2</v>
      </c>
      <c r="M235" s="123">
        <f t="shared" si="114"/>
        <v>1.0808421250084488E-2</v>
      </c>
      <c r="N235" s="123">
        <f t="shared" si="114"/>
        <v>1.7943196508203973E-2</v>
      </c>
      <c r="O235" s="123">
        <f t="shared" si="114"/>
        <v>1.2988258445773219E-2</v>
      </c>
      <c r="P235" s="123">
        <f t="shared" si="114"/>
        <v>1.97936846457148E-2</v>
      </c>
      <c r="Q235" s="123">
        <f t="shared" si="114"/>
        <v>1.5294875429430047E-2</v>
      </c>
      <c r="R235" s="123">
        <f t="shared" si="114"/>
        <v>1.1292062123852266E-2</v>
      </c>
      <c r="S235" s="123">
        <f t="shared" si="114"/>
        <v>9.7650021371497205E-3</v>
      </c>
      <c r="T235" s="123">
        <f t="shared" si="114"/>
        <v>1.2518762004878366E-2</v>
      </c>
      <c r="U235" s="123">
        <f t="shared" si="114"/>
        <v>1.0733411171593325E-2</v>
      </c>
      <c r="V235" s="123">
        <f t="shared" si="114"/>
        <v>9.3244651632573509E-3</v>
      </c>
      <c r="W235" s="123">
        <f t="shared" si="114"/>
        <v>1.8005761505211958E-2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2.722824316974438E-3</v>
      </c>
      <c r="H236" s="99">
        <f>RES_hhdet_fecs!H48</f>
        <v>1.0448549403084831E-2</v>
      </c>
      <c r="I236" s="99">
        <f>RES_hhdet_fecs!I48</f>
        <v>1.0959541368132587E-2</v>
      </c>
      <c r="J236" s="99">
        <f>RES_hhdet_fecs!J48</f>
        <v>9.8762440169038544E-3</v>
      </c>
      <c r="K236" s="99">
        <f>RES_hhdet_fecs!K48</f>
        <v>1.0517703162289923E-2</v>
      </c>
      <c r="L236" s="99">
        <f>RES_hhdet_fecs!L48</f>
        <v>2.7351821005516357E-2</v>
      </c>
      <c r="M236" s="99">
        <f>RES_hhdet_fecs!M48</f>
        <v>1.0808421250084488E-2</v>
      </c>
      <c r="N236" s="99">
        <f>RES_hhdet_fecs!N48</f>
        <v>1.7943196508203973E-2</v>
      </c>
      <c r="O236" s="99">
        <f>RES_hhdet_fecs!O48</f>
        <v>1.2988258445773219E-2</v>
      </c>
      <c r="P236" s="99">
        <f>RES_hhdet_fecs!P48</f>
        <v>1.97936846457148E-2</v>
      </c>
      <c r="Q236" s="99">
        <f>RES_hhdet_fecs!Q48</f>
        <v>1.5294875429430047E-2</v>
      </c>
      <c r="R236" s="99">
        <f>RES_hhdet_fecs!R48</f>
        <v>1.1292062123852266E-2</v>
      </c>
      <c r="S236" s="99">
        <f>RES_hhdet_fecs!S48</f>
        <v>9.7650021371497205E-3</v>
      </c>
      <c r="T236" s="99">
        <f>RES_hhdet_fecs!T48</f>
        <v>1.2518762004878366E-2</v>
      </c>
      <c r="U236" s="99">
        <f>RES_hhdet_fecs!U48</f>
        <v>1.0733411171593325E-2</v>
      </c>
      <c r="V236" s="99">
        <f>RES_hhdet_fecs!V48</f>
        <v>9.3244651632573509E-3</v>
      </c>
      <c r="W236" s="99">
        <f>RES_hhdet_fecs!W48</f>
        <v>1.8005761505211958E-2</v>
      </c>
      <c r="DA236" s="63" t="s">
        <v>2790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15.711460941328562</v>
      </c>
      <c r="H237" s="123">
        <v>11.90665543635704</v>
      </c>
      <c r="I237" s="123">
        <v>8.3642166856450988</v>
      </c>
      <c r="J237" s="123">
        <v>10.693944638173495</v>
      </c>
      <c r="K237" s="123">
        <v>9.9868209763224325</v>
      </c>
      <c r="L237" s="123">
        <v>12.958921324810937</v>
      </c>
      <c r="M237" s="123">
        <v>12.484821589451016</v>
      </c>
      <c r="N237" s="123">
        <v>16.017483895075774</v>
      </c>
      <c r="O237" s="123">
        <v>11.858906429603394</v>
      </c>
      <c r="P237" s="123">
        <v>13.040536525577435</v>
      </c>
      <c r="Q237" s="123">
        <v>9.9022391136457735</v>
      </c>
      <c r="R237" s="123">
        <v>12.049386543700789</v>
      </c>
      <c r="S237" s="123">
        <v>12.648884829115838</v>
      </c>
      <c r="T237" s="123">
        <v>12.181865346119281</v>
      </c>
      <c r="U237" s="123">
        <v>10.735432385876662</v>
      </c>
      <c r="V237" s="123">
        <v>10.3274374857113</v>
      </c>
      <c r="W237" s="123">
        <v>15.86706630907068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15.902523625845967</v>
      </c>
      <c r="H238" s="99">
        <v>11.891041118187276</v>
      </c>
      <c r="I238" s="99">
        <v>8.2951757518137867</v>
      </c>
      <c r="J238" s="99">
        <v>10.632302848653731</v>
      </c>
      <c r="K238" s="99">
        <v>9.8742570781268899</v>
      </c>
      <c r="L238" s="99">
        <v>13.055778913782836</v>
      </c>
      <c r="M238" s="99">
        <v>12.508882801518885</v>
      </c>
      <c r="N238" s="99">
        <v>16.152666524467175</v>
      </c>
      <c r="O238" s="99">
        <v>11.890867797716828</v>
      </c>
      <c r="P238" s="99">
        <v>13.07133047307334</v>
      </c>
      <c r="Q238" s="99">
        <v>9.8382552328908695</v>
      </c>
      <c r="R238" s="99">
        <v>12.059336390723915</v>
      </c>
      <c r="S238" s="99">
        <v>12.690700013584012</v>
      </c>
      <c r="T238" s="99">
        <v>12.214308810345772</v>
      </c>
      <c r="U238" s="99">
        <v>10.753868426383825</v>
      </c>
      <c r="V238" s="99">
        <v>10.335300179430675</v>
      </c>
      <c r="W238" s="99">
        <v>15.88047522967833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10.313940103711872</v>
      </c>
      <c r="H242" s="102">
        <v>12.316097557253061</v>
      </c>
      <c r="I242" s="102">
        <v>10.177231608055356</v>
      </c>
      <c r="J242" s="102">
        <v>12.334507445994591</v>
      </c>
      <c r="K242" s="102">
        <v>13.021782443579516</v>
      </c>
      <c r="L242" s="102">
        <v>10.319665707942871</v>
      </c>
      <c r="M242" s="102">
        <v>11.827812018202131</v>
      </c>
      <c r="N242" s="102">
        <v>12.538289343831782</v>
      </c>
      <c r="O242" s="102">
        <v>10.985474756453035</v>
      </c>
      <c r="P242" s="102">
        <v>12.199501829682809</v>
      </c>
      <c r="Q242" s="102">
        <v>11.668974513709793</v>
      </c>
      <c r="R242" s="102">
        <v>11.769255479917396</v>
      </c>
      <c r="S242" s="102">
        <v>11.454586938608037</v>
      </c>
      <c r="T242" s="102">
        <v>11.241295856324326</v>
      </c>
      <c r="U242" s="102">
        <v>10.18680033072634</v>
      </c>
      <c r="V242" s="102">
        <v>10.077633154002037</v>
      </c>
      <c r="W242" s="102">
        <v>15.423817931962747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11.07319250081556</v>
      </c>
      <c r="H246" s="123">
        <v>12.533495027194741</v>
      </c>
      <c r="I246" s="123">
        <v>12.322619531069851</v>
      </c>
      <c r="J246" s="123">
        <v>12.965204826851044</v>
      </c>
      <c r="K246" s="123">
        <v>12.639407039773285</v>
      </c>
      <c r="L246" s="123">
        <v>11.534128298794569</v>
      </c>
      <c r="M246" s="123">
        <v>12.836592117278858</v>
      </c>
      <c r="N246" s="123">
        <v>12.804350909159247</v>
      </c>
      <c r="O246" s="123">
        <v>10.801546750511312</v>
      </c>
      <c r="P246" s="123">
        <v>10.110412345413744</v>
      </c>
      <c r="Q246" s="123">
        <v>7.97068748272011</v>
      </c>
      <c r="R246" s="123">
        <v>8.151292857581133</v>
      </c>
      <c r="S246" s="123">
        <v>7.8133785273797063</v>
      </c>
      <c r="T246" s="123">
        <v>8.9909933186726576</v>
      </c>
      <c r="U246" s="123">
        <v>9.406982099608987</v>
      </c>
      <c r="V246" s="123">
        <v>8.4781046908474007</v>
      </c>
      <c r="W246" s="123">
        <v>8.3315535800518212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13.765991062845483</v>
      </c>
      <c r="H247" s="99">
        <v>14.873655589924187</v>
      </c>
      <c r="I247" s="99">
        <v>12.567820655608182</v>
      </c>
      <c r="J247" s="99">
        <v>13.412025071185957</v>
      </c>
      <c r="K247" s="99">
        <v>13.30139684091662</v>
      </c>
      <c r="L247" s="99">
        <v>13.109039140067335</v>
      </c>
      <c r="M247" s="99">
        <v>14.171391496726715</v>
      </c>
      <c r="N247" s="99">
        <v>14.199290207566264</v>
      </c>
      <c r="O247" s="99">
        <v>11.755091007233615</v>
      </c>
      <c r="P247" s="99">
        <v>10.796116518703755</v>
      </c>
      <c r="Q247" s="99">
        <v>8.7062675900247406</v>
      </c>
      <c r="R247" s="99">
        <v>9.2320105353224697</v>
      </c>
      <c r="S247" s="99">
        <v>9.9034142863602916</v>
      </c>
      <c r="T247" s="99">
        <v>9.4088218709087226</v>
      </c>
      <c r="U247" s="99">
        <v>10.745617003813296</v>
      </c>
      <c r="V247" s="99">
        <v>10.005709894457972</v>
      </c>
      <c r="W247" s="99">
        <v>9.1538945702025902</v>
      </c>
      <c r="DA247" s="63" t="s">
        <v>2801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8.5440446801244754</v>
      </c>
      <c r="H248" s="110">
        <v>10.843150578544828</v>
      </c>
      <c r="I248" s="110">
        <v>12.204944289977625</v>
      </c>
      <c r="J248" s="110">
        <v>12.79359995040358</v>
      </c>
      <c r="K248" s="110">
        <v>11.998942493357953</v>
      </c>
      <c r="L248" s="110">
        <v>8.8385395763277046</v>
      </c>
      <c r="M248" s="110">
        <v>10.23158042513062</v>
      </c>
      <c r="N248" s="110">
        <v>10.399353973890372</v>
      </c>
      <c r="O248" s="110">
        <v>9.3260751210289161</v>
      </c>
      <c r="P248" s="110">
        <v>9.1351886322901734</v>
      </c>
      <c r="Q248" s="110">
        <v>6.7688876531611086</v>
      </c>
      <c r="R248" s="110">
        <v>6.2571229713147183</v>
      </c>
      <c r="S248" s="110">
        <v>3.9491481761060796</v>
      </c>
      <c r="T248" s="110">
        <v>8.1697866843783657</v>
      </c>
      <c r="U248" s="110">
        <v>7.168361016871847</v>
      </c>
      <c r="V248" s="110">
        <v>6.440542260512232</v>
      </c>
      <c r="W248" s="110">
        <v>7.448086993761919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160.78335961720077</v>
      </c>
      <c r="H250" s="118">
        <f t="shared" si="115"/>
        <v>118.0305161868079</v>
      </c>
      <c r="I250" s="118">
        <f t="shared" si="115"/>
        <v>88.038190102605583</v>
      </c>
      <c r="J250" s="118">
        <f t="shared" si="115"/>
        <v>103.7157509247063</v>
      </c>
      <c r="K250" s="118">
        <f t="shared" si="115"/>
        <v>97.0673827678214</v>
      </c>
      <c r="L250" s="118">
        <f t="shared" si="115"/>
        <v>135.30723513380167</v>
      </c>
      <c r="M250" s="118">
        <f t="shared" si="115"/>
        <v>120.83965999263273</v>
      </c>
      <c r="N250" s="118">
        <f t="shared" si="115"/>
        <v>152.17795701314961</v>
      </c>
      <c r="O250" s="118">
        <f t="shared" si="115"/>
        <v>115.8224189630261</v>
      </c>
      <c r="P250" s="118">
        <f t="shared" si="115"/>
        <v>117.67293961528492</v>
      </c>
      <c r="Q250" s="118">
        <f t="shared" si="115"/>
        <v>89.164883964235784</v>
      </c>
      <c r="R250" s="118">
        <f t="shared" ref="R250:V250" si="116">R251+R254+R256+R265</f>
        <v>112.47653685546878</v>
      </c>
      <c r="S250" s="118">
        <f t="shared" si="116"/>
        <v>124.46016946938116</v>
      </c>
      <c r="T250" s="118">
        <f t="shared" si="116"/>
        <v>129.23161428330604</v>
      </c>
      <c r="U250" s="118">
        <f t="shared" si="116"/>
        <v>118.17224373989524</v>
      </c>
      <c r="V250" s="118">
        <f t="shared" si="116"/>
        <v>118.43649239851625</v>
      </c>
      <c r="W250" s="118">
        <f t="shared" ref="W250" si="117">W251+W254+W256+W265</f>
        <v>135.28395002008375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144.49342624111455</v>
      </c>
      <c r="H251" s="123">
        <f t="shared" si="118"/>
        <v>102.73439337065845</v>
      </c>
      <c r="I251" s="123">
        <f t="shared" si="118"/>
        <v>74.566005568786323</v>
      </c>
      <c r="J251" s="123">
        <f t="shared" si="118"/>
        <v>88.295498918491376</v>
      </c>
      <c r="K251" s="123">
        <f t="shared" si="118"/>
        <v>82.738238794030039</v>
      </c>
      <c r="L251" s="123">
        <f t="shared" si="118"/>
        <v>120.23736236509397</v>
      </c>
      <c r="M251" s="123">
        <f t="shared" si="118"/>
        <v>105.24558743199107</v>
      </c>
      <c r="N251" s="123">
        <f t="shared" si="118"/>
        <v>134.31200889526431</v>
      </c>
      <c r="O251" s="123">
        <f t="shared" si="118"/>
        <v>101.60168415404146</v>
      </c>
      <c r="P251" s="123">
        <f t="shared" si="118"/>
        <v>102.98844358419026</v>
      </c>
      <c r="Q251" s="123">
        <f t="shared" si="118"/>
        <v>77.795324221367821</v>
      </c>
      <c r="R251" s="123">
        <f t="shared" ref="R251:V251" si="119">SUM(R252:R253)</f>
        <v>99.426312323676811</v>
      </c>
      <c r="S251" s="123">
        <f t="shared" si="119"/>
        <v>111.09520554302524</v>
      </c>
      <c r="T251" s="123">
        <f t="shared" si="119"/>
        <v>114.94888525310962</v>
      </c>
      <c r="U251" s="123">
        <f t="shared" si="119"/>
        <v>104.48264654696762</v>
      </c>
      <c r="V251" s="123">
        <f t="shared" si="119"/>
        <v>105.40534122557744</v>
      </c>
      <c r="W251" s="123">
        <f t="shared" ref="W251" si="120">SUM(W252:W253)</f>
        <v>117.94456006016547</v>
      </c>
      <c r="DA251" s="130" t="s">
        <v>2954</v>
      </c>
    </row>
    <row r="252" spans="1:105" ht="12" customHeight="1" x14ac:dyDescent="0.25">
      <c r="A252" s="97" t="s">
        <v>216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141.51644083810447</v>
      </c>
      <c r="H252" s="99">
        <v>100.63949025053543</v>
      </c>
      <c r="I252" s="99">
        <v>73.074833463169455</v>
      </c>
      <c r="J252" s="99">
        <v>86.548077740968282</v>
      </c>
      <c r="K252" s="99">
        <v>81.122812473093958</v>
      </c>
      <c r="L252" s="99">
        <v>117.93516974619322</v>
      </c>
      <c r="M252" s="99">
        <v>103.24928977019202</v>
      </c>
      <c r="N252" s="99">
        <v>131.78751578869088</v>
      </c>
      <c r="O252" s="99">
        <v>99.707738109779768</v>
      </c>
      <c r="P252" s="99">
        <v>101.09874756114004</v>
      </c>
      <c r="Q252" s="99">
        <v>76.391843632748618</v>
      </c>
      <c r="R252" s="99">
        <v>97.662569282087489</v>
      </c>
      <c r="S252" s="99">
        <v>109.1500373685985</v>
      </c>
      <c r="T252" s="99">
        <v>112.93992722360109</v>
      </c>
      <c r="U252" s="99">
        <v>102.66082949590346</v>
      </c>
      <c r="V252" s="99">
        <v>103.59249315557746</v>
      </c>
      <c r="W252" s="99">
        <v>115.9397999051547</v>
      </c>
      <c r="DA252" s="63" t="s">
        <v>2955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2.9769854030100813</v>
      </c>
      <c r="H253" s="99">
        <v>2.0949031201230151</v>
      </c>
      <c r="I253" s="99">
        <v>1.4911721056168699</v>
      </c>
      <c r="J253" s="99">
        <v>1.7474211775230957</v>
      </c>
      <c r="K253" s="99">
        <v>1.6154263209360782</v>
      </c>
      <c r="L253" s="99">
        <v>2.3021926189007469</v>
      </c>
      <c r="M253" s="99">
        <v>1.9962976617990444</v>
      </c>
      <c r="N253" s="99">
        <v>2.5244931065734386</v>
      </c>
      <c r="O253" s="99">
        <v>1.893946044261694</v>
      </c>
      <c r="P253" s="99">
        <v>1.8896960230502131</v>
      </c>
      <c r="Q253" s="99">
        <v>1.4034805886192048</v>
      </c>
      <c r="R253" s="99">
        <v>1.7637430415893243</v>
      </c>
      <c r="S253" s="99">
        <v>1.9451681744267419</v>
      </c>
      <c r="T253" s="99">
        <v>2.0089580295085292</v>
      </c>
      <c r="U253" s="99">
        <v>1.82181705106416</v>
      </c>
      <c r="V253" s="99">
        <v>1.8128480699999845</v>
      </c>
      <c r="W253" s="99">
        <v>2.0047601550107745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8.2717665228328671E-3</v>
      </c>
      <c r="H254" s="123">
        <f t="shared" si="121"/>
        <v>3.2474001339207283E-2</v>
      </c>
      <c r="I254" s="123">
        <f t="shared" si="121"/>
        <v>3.4833558972917684E-2</v>
      </c>
      <c r="J254" s="123">
        <f t="shared" si="121"/>
        <v>3.2022357711654119E-2</v>
      </c>
      <c r="K254" s="123">
        <f t="shared" si="121"/>
        <v>3.4963565122757521E-2</v>
      </c>
      <c r="L254" s="123">
        <f t="shared" si="121"/>
        <v>9.3206984777452748E-2</v>
      </c>
      <c r="M254" s="123">
        <f t="shared" si="121"/>
        <v>3.7639409953295108E-2</v>
      </c>
      <c r="N254" s="123">
        <f t="shared" si="121"/>
        <v>6.4119262223379464E-2</v>
      </c>
      <c r="O254" s="123">
        <f t="shared" si="121"/>
        <v>4.7626324427904029E-2</v>
      </c>
      <c r="P254" s="123">
        <f t="shared" si="121"/>
        <v>7.488903402456297E-2</v>
      </c>
      <c r="Q254" s="123">
        <f t="shared" si="121"/>
        <v>5.9800037324820719E-2</v>
      </c>
      <c r="R254" s="123">
        <f t="shared" si="121"/>
        <v>4.6024763675071349E-2</v>
      </c>
      <c r="S254" s="123">
        <f t="shared" si="121"/>
        <v>4.1384635946111893E-2</v>
      </c>
      <c r="T254" s="123">
        <f t="shared" si="121"/>
        <v>5.5003516858630905E-2</v>
      </c>
      <c r="U254" s="123">
        <f t="shared" si="121"/>
        <v>4.8342110854415879E-2</v>
      </c>
      <c r="V254" s="123">
        <f t="shared" si="121"/>
        <v>4.2786969208395677E-2</v>
      </c>
      <c r="W254" s="123">
        <f t="shared" si="121"/>
        <v>8.3703558453382634E-2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8.2717665228328671E-3</v>
      </c>
      <c r="H255" s="99">
        <f>RES_hhdet_tess!H48</f>
        <v>3.2474001339207283E-2</v>
      </c>
      <c r="I255" s="99">
        <f>RES_hhdet_tess!I48</f>
        <v>3.4833558972917684E-2</v>
      </c>
      <c r="J255" s="99">
        <f>RES_hhdet_tess!J48</f>
        <v>3.2022357711654119E-2</v>
      </c>
      <c r="K255" s="99">
        <f>RES_hhdet_tess!K48</f>
        <v>3.4963565122757521E-2</v>
      </c>
      <c r="L255" s="99">
        <f>RES_hhdet_tess!L48</f>
        <v>9.3206984777452748E-2</v>
      </c>
      <c r="M255" s="99">
        <f>RES_hhdet_tess!M48</f>
        <v>3.7639409953295108E-2</v>
      </c>
      <c r="N255" s="99">
        <f>RES_hhdet_tess!N48</f>
        <v>6.4119262223379464E-2</v>
      </c>
      <c r="O255" s="99">
        <f>RES_hhdet_tess!O48</f>
        <v>4.7626324427904029E-2</v>
      </c>
      <c r="P255" s="99">
        <f>RES_hhdet_tess!P48</f>
        <v>7.488903402456297E-2</v>
      </c>
      <c r="Q255" s="99">
        <f>RES_hhdet_tess!Q48</f>
        <v>5.9800037324820719E-2</v>
      </c>
      <c r="R255" s="99">
        <f>RES_hhdet_tess!R48</f>
        <v>4.6024763675071349E-2</v>
      </c>
      <c r="S255" s="99">
        <f>RES_hhdet_tess!S48</f>
        <v>4.1384635946111893E-2</v>
      </c>
      <c r="T255" s="99">
        <f>RES_hhdet_tess!T48</f>
        <v>5.5003516858630905E-2</v>
      </c>
      <c r="U255" s="99">
        <f>RES_hhdet_tess!U48</f>
        <v>4.8342110854415879E-2</v>
      </c>
      <c r="V255" s="99">
        <f>RES_hhdet_tess!V48</f>
        <v>4.2786969208395677E-2</v>
      </c>
      <c r="W255" s="99">
        <f>RES_hhdet_tess!W48</f>
        <v>8.3703558453382634E-2</v>
      </c>
      <c r="DA255" s="63" t="s">
        <v>2958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9.1104608648564795</v>
      </c>
      <c r="H256" s="123">
        <v>6.9206075122856516</v>
      </c>
      <c r="I256" s="123">
        <v>4.8761302977397021</v>
      </c>
      <c r="J256" s="123">
        <v>6.26660219176369</v>
      </c>
      <c r="K256" s="123">
        <v>5.888925276502408</v>
      </c>
      <c r="L256" s="123">
        <v>7.6903832950217748</v>
      </c>
      <c r="M256" s="123">
        <v>7.4658949444499294</v>
      </c>
      <c r="N256" s="123">
        <v>9.6570071616291369</v>
      </c>
      <c r="O256" s="123">
        <v>7.2119888115739625</v>
      </c>
      <c r="P256" s="123">
        <v>8.0181534884721959</v>
      </c>
      <c r="Q256" s="123">
        <v>6.1783464143746878</v>
      </c>
      <c r="R256" s="123">
        <v>7.7978079679899821</v>
      </c>
      <c r="S256" s="123">
        <v>8.4617661601713419</v>
      </c>
      <c r="T256" s="123">
        <v>8.3606804417633462</v>
      </c>
      <c r="U256" s="123">
        <v>7.4971219530855588</v>
      </c>
      <c r="V256" s="123">
        <v>7.3299998763364664</v>
      </c>
      <c r="W256" s="123">
        <v>11.44108614164198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9.2086345430660135</v>
      </c>
      <c r="H257" s="99">
        <v>6.8955892374645034</v>
      </c>
      <c r="I257" s="99">
        <v>4.8229678424327833</v>
      </c>
      <c r="J257" s="99">
        <v>6.2153696825608273</v>
      </c>
      <c r="K257" s="99">
        <v>5.8073565338947573</v>
      </c>
      <c r="L257" s="99">
        <v>7.7362018263245034</v>
      </c>
      <c r="M257" s="99">
        <v>7.4675886726614724</v>
      </c>
      <c r="N257" s="99">
        <v>9.7244204841828541</v>
      </c>
      <c r="O257" s="99">
        <v>7.2203678233265842</v>
      </c>
      <c r="P257" s="99">
        <v>8.0246501647975155</v>
      </c>
      <c r="Q257" s="99">
        <v>6.1263625519898977</v>
      </c>
      <c r="R257" s="99">
        <v>7.7938082797837476</v>
      </c>
      <c r="S257" s="99">
        <v>8.4805427355263969</v>
      </c>
      <c r="T257" s="99">
        <v>8.3741946314396731</v>
      </c>
      <c r="U257" s="99">
        <v>7.5022736336858058</v>
      </c>
      <c r="V257" s="99">
        <v>7.3291201337009966</v>
      </c>
      <c r="W257" s="99">
        <v>11.443226540188169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6.3370544554371575</v>
      </c>
      <c r="H261" s="102">
        <v>7.576642274262432</v>
      </c>
      <c r="I261" s="102">
        <v>6.2721763740994279</v>
      </c>
      <c r="J261" s="102">
        <v>7.6301276475362592</v>
      </c>
      <c r="K261" s="102">
        <v>8.0881916018101787</v>
      </c>
      <c r="L261" s="102">
        <v>6.4418820946413176</v>
      </c>
      <c r="M261" s="102">
        <v>7.4196464161987565</v>
      </c>
      <c r="N261" s="102">
        <v>7.9219908687364704</v>
      </c>
      <c r="O261" s="102">
        <v>6.9830094315779769</v>
      </c>
      <c r="P261" s="102">
        <v>7.840718289613128</v>
      </c>
      <c r="Q261" s="102">
        <v>7.6137349657361675</v>
      </c>
      <c r="R261" s="102">
        <v>7.9104164241210126</v>
      </c>
      <c r="S261" s="102">
        <v>7.9254819222152886</v>
      </c>
      <c r="T261" s="102">
        <v>7.968890144644746</v>
      </c>
      <c r="U261" s="102">
        <v>7.3438147874773581</v>
      </c>
      <c r="V261" s="102">
        <v>7.3579500329841965</v>
      </c>
      <c r="W261" s="102">
        <v>11.370332632860693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7.1712007447069137</v>
      </c>
      <c r="H265" s="123">
        <v>8.3430413025245791</v>
      </c>
      <c r="I265" s="123">
        <v>8.5612206771066273</v>
      </c>
      <c r="J265" s="123">
        <v>9.121627456739569</v>
      </c>
      <c r="K265" s="123">
        <v>8.4052551321661984</v>
      </c>
      <c r="L265" s="123">
        <v>7.2862824889084656</v>
      </c>
      <c r="M265" s="123">
        <v>8.0905382062384401</v>
      </c>
      <c r="N265" s="123">
        <v>8.1448216940327622</v>
      </c>
      <c r="O265" s="123">
        <v>6.9611196729827638</v>
      </c>
      <c r="P265" s="123">
        <v>6.5914535085978905</v>
      </c>
      <c r="Q265" s="123">
        <v>5.1314132911684531</v>
      </c>
      <c r="R265" s="123">
        <v>5.2063918001269087</v>
      </c>
      <c r="S265" s="123">
        <v>4.8618131302384606</v>
      </c>
      <c r="T265" s="123">
        <v>5.8670450715744273</v>
      </c>
      <c r="U265" s="123">
        <v>6.1441331289876402</v>
      </c>
      <c r="V265" s="123">
        <v>5.6583643273939455</v>
      </c>
      <c r="W265" s="123">
        <v>5.8146002598229165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7.9881374046834299</v>
      </c>
      <c r="H266" s="99">
        <v>8.6328801454177135</v>
      </c>
      <c r="I266" s="99">
        <v>7.2960363326558841</v>
      </c>
      <c r="J266" s="99">
        <v>7.7949997723122104</v>
      </c>
      <c r="K266" s="99">
        <v>7.7492077679159905</v>
      </c>
      <c r="L266" s="99">
        <v>7.6471151160407596</v>
      </c>
      <c r="M266" s="99">
        <v>8.2714066432211339</v>
      </c>
      <c r="N266" s="99">
        <v>8.2898800915658892</v>
      </c>
      <c r="O266" s="99">
        <v>6.8644948899190723</v>
      </c>
      <c r="P266" s="99">
        <v>6.3052858233012214</v>
      </c>
      <c r="Q266" s="99">
        <v>5.085575947249378</v>
      </c>
      <c r="R266" s="99">
        <v>5.400541014053811</v>
      </c>
      <c r="S266" s="99">
        <v>5.8112185295836856</v>
      </c>
      <c r="T266" s="99">
        <v>5.542428455546653</v>
      </c>
      <c r="U266" s="99">
        <v>6.3440672101691131</v>
      </c>
      <c r="V266" s="99">
        <v>5.9154130448917925</v>
      </c>
      <c r="W266" s="99">
        <v>5.4218482464878308</v>
      </c>
      <c r="DA266" s="63" t="s">
        <v>2969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6.4039121690383602</v>
      </c>
      <c r="H267" s="110">
        <v>8.1336849502766384</v>
      </c>
      <c r="I267" s="110">
        <v>9.1683992658658315</v>
      </c>
      <c r="J267" s="110">
        <v>9.6311293935123956</v>
      </c>
      <c r="K267" s="110">
        <v>9.0399704659157329</v>
      </c>
      <c r="L267" s="110">
        <v>6.6686879337717153</v>
      </c>
      <c r="M267" s="110">
        <v>7.7375530308367324</v>
      </c>
      <c r="N267" s="110">
        <v>7.8947283731975242</v>
      </c>
      <c r="O267" s="110">
        <v>7.1106325300004602</v>
      </c>
      <c r="P267" s="110">
        <v>6.9984475499087084</v>
      </c>
      <c r="Q267" s="110">
        <v>5.2063029076253686</v>
      </c>
      <c r="R267" s="110">
        <v>4.8661071892272121</v>
      </c>
      <c r="S267" s="110">
        <v>3.106474187328558</v>
      </c>
      <c r="T267" s="110">
        <v>6.5050515391974457</v>
      </c>
      <c r="U267" s="110">
        <v>5.8097800892717348</v>
      </c>
      <c r="V267" s="110">
        <v>5.3155055780904368</v>
      </c>
      <c r="W267" s="110">
        <v>6.2365460032985256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75.141971889906685</v>
      </c>
      <c r="H269" s="118">
        <f t="shared" si="122"/>
        <v>53.761470456427219</v>
      </c>
      <c r="I269" s="118">
        <f t="shared" si="122"/>
        <v>38.657703676041045</v>
      </c>
      <c r="J269" s="118">
        <f t="shared" si="122"/>
        <v>45.303802327704062</v>
      </c>
      <c r="K269" s="118">
        <f t="shared" si="122"/>
        <v>42.720580807568183</v>
      </c>
      <c r="L269" s="118">
        <f t="shared" si="122"/>
        <v>60.830196245194905</v>
      </c>
      <c r="M269" s="118">
        <f t="shared" si="122"/>
        <v>53.548712162866131</v>
      </c>
      <c r="N269" s="118">
        <f t="shared" si="122"/>
        <v>67.112958792486907</v>
      </c>
      <c r="O269" s="118">
        <f t="shared" si="122"/>
        <v>50.359750003406681</v>
      </c>
      <c r="P269" s="118">
        <f t="shared" si="122"/>
        <v>50.591472791052794</v>
      </c>
      <c r="Q269" s="118">
        <f t="shared" si="122"/>
        <v>37.896804030322002</v>
      </c>
      <c r="R269" s="118">
        <f t="shared" ref="R269:V269" si="123">R270+R273+R275+R284</f>
        <v>46.696544913064244</v>
      </c>
      <c r="S269" s="118">
        <f t="shared" si="123"/>
        <v>50.71558107480535</v>
      </c>
      <c r="T269" s="118">
        <f t="shared" si="123"/>
        <v>51.269886399159297</v>
      </c>
      <c r="U269" s="118">
        <f t="shared" si="123"/>
        <v>46.247499852673208</v>
      </c>
      <c r="V269" s="118">
        <f t="shared" si="123"/>
        <v>45.83647566907667</v>
      </c>
      <c r="W269" s="118">
        <f t="shared" ref="W269" si="124">W270+W273+W275+W284</f>
        <v>51.549512966212923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69.530304306726862</v>
      </c>
      <c r="H270" s="123">
        <f t="shared" si="125"/>
        <v>49.288955523115106</v>
      </c>
      <c r="I270" s="123">
        <f t="shared" si="125"/>
        <v>35.600254962436665</v>
      </c>
      <c r="J270" s="123">
        <f t="shared" si="125"/>
        <v>41.724826330053638</v>
      </c>
      <c r="K270" s="123">
        <f t="shared" si="125"/>
        <v>38.694920296346318</v>
      </c>
      <c r="L270" s="123">
        <f t="shared" si="125"/>
        <v>55.591072366297546</v>
      </c>
      <c r="M270" s="123">
        <f t="shared" si="125"/>
        <v>48.201204780382255</v>
      </c>
      <c r="N270" s="123">
        <f t="shared" si="125"/>
        <v>60.923791209134301</v>
      </c>
      <c r="O270" s="123">
        <f t="shared" si="125"/>
        <v>45.677689406550243</v>
      </c>
      <c r="P270" s="123">
        <f t="shared" si="125"/>
        <v>45.787757914730605</v>
      </c>
      <c r="Q270" s="123">
        <f t="shared" si="125"/>
        <v>34.137255014119567</v>
      </c>
      <c r="R270" s="123">
        <f t="shared" ref="R270:V270" si="126">SUM(R271:R272)</f>
        <v>42.254645620978437</v>
      </c>
      <c r="S270" s="123">
        <f t="shared" si="126"/>
        <v>45.984734449611793</v>
      </c>
      <c r="T270" s="123">
        <f t="shared" si="126"/>
        <v>46.703676422267037</v>
      </c>
      <c r="U270" s="123">
        <f t="shared" si="126"/>
        <v>41.944518526101682</v>
      </c>
      <c r="V270" s="123">
        <f t="shared" si="126"/>
        <v>41.864557304615793</v>
      </c>
      <c r="W270" s="123">
        <f t="shared" ref="W270" si="127">SUM(W271:W272)</f>
        <v>46.360672269388168</v>
      </c>
      <c r="DA270" s="130" t="s">
        <v>3122</v>
      </c>
    </row>
    <row r="271" spans="1:105" ht="12" customHeight="1" x14ac:dyDescent="0.25">
      <c r="A271" s="97" t="s">
        <v>216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69.530304306726862</v>
      </c>
      <c r="H271" s="99">
        <v>49.288955523115106</v>
      </c>
      <c r="I271" s="99">
        <v>35.600254962436665</v>
      </c>
      <c r="J271" s="99">
        <v>41.724826330053638</v>
      </c>
      <c r="K271" s="99">
        <v>38.694920296346318</v>
      </c>
      <c r="L271" s="99">
        <v>55.591072366297546</v>
      </c>
      <c r="M271" s="99">
        <v>48.201204780382255</v>
      </c>
      <c r="N271" s="99">
        <v>60.923791209134301</v>
      </c>
      <c r="O271" s="99">
        <v>45.677689406550243</v>
      </c>
      <c r="P271" s="99">
        <v>45.787757914730605</v>
      </c>
      <c r="Q271" s="99">
        <v>34.137255014119567</v>
      </c>
      <c r="R271" s="99">
        <v>42.254645620978437</v>
      </c>
      <c r="S271" s="99">
        <v>45.984734449611793</v>
      </c>
      <c r="T271" s="99">
        <v>46.703676422267037</v>
      </c>
      <c r="U271" s="99">
        <v>41.944518526101682</v>
      </c>
      <c r="V271" s="99">
        <v>41.864557304615793</v>
      </c>
      <c r="W271" s="99">
        <v>46.360672269388168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4.0971261869629689</v>
      </c>
      <c r="H275" s="123">
        <v>3.0555296913072647</v>
      </c>
      <c r="I275" s="123">
        <v>2.1316464289847481</v>
      </c>
      <c r="J275" s="123">
        <v>2.7335633923936653</v>
      </c>
      <c r="K275" s="123">
        <v>2.5398559240952197</v>
      </c>
      <c r="L275" s="123">
        <v>3.359470935676963</v>
      </c>
      <c r="M275" s="123">
        <v>3.2189829651069966</v>
      </c>
      <c r="N275" s="123">
        <v>4.1477271422554756</v>
      </c>
      <c r="O275" s="123">
        <v>3.0600325334838301</v>
      </c>
      <c r="P275" s="123">
        <v>3.3637466835067817</v>
      </c>
      <c r="Q275" s="123">
        <v>2.5327279880016964</v>
      </c>
      <c r="R275" s="123">
        <v>3.1066064433913292</v>
      </c>
      <c r="S275" s="123">
        <v>3.2708509340376746</v>
      </c>
      <c r="T275" s="123">
        <v>3.1496469053487255</v>
      </c>
      <c r="U275" s="123">
        <v>2.7754371190841587</v>
      </c>
      <c r="V275" s="123">
        <v>2.6729136240902815</v>
      </c>
      <c r="W275" s="123">
        <v>4.1118849557063157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4.2421572024306844</v>
      </c>
      <c r="H276" s="99">
        <v>3.1720541286876269</v>
      </c>
      <c r="I276" s="99">
        <v>2.2128210835538553</v>
      </c>
      <c r="J276" s="99">
        <v>2.8362731079068721</v>
      </c>
      <c r="K276" s="99">
        <v>2.6340568181611279</v>
      </c>
      <c r="L276" s="99">
        <v>3.4827595830407105</v>
      </c>
      <c r="M276" s="99">
        <v>3.3368695761331781</v>
      </c>
      <c r="N276" s="99">
        <v>4.3088853220668621</v>
      </c>
      <c r="O276" s="99">
        <v>3.1720078937189395</v>
      </c>
      <c r="P276" s="99">
        <v>3.4869081169970446</v>
      </c>
      <c r="Q276" s="99">
        <v>2.6244529659259697</v>
      </c>
      <c r="R276" s="99">
        <v>3.2169485755895124</v>
      </c>
      <c r="S276" s="99">
        <v>3.3853711356236711</v>
      </c>
      <c r="T276" s="99">
        <v>3.2582890182478388</v>
      </c>
      <c r="U276" s="99">
        <v>2.8687019414221493</v>
      </c>
      <c r="V276" s="99">
        <v>2.7570446758649263</v>
      </c>
      <c r="W276" s="99">
        <v>4.2362755722689913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1.5145413962168564</v>
      </c>
      <c r="H284" s="123">
        <v>1.4169852420048474</v>
      </c>
      <c r="I284" s="123">
        <v>0.92580228461963021</v>
      </c>
      <c r="J284" s="123">
        <v>0.84541260525676398</v>
      </c>
      <c r="K284" s="123">
        <v>1.4858045871266472</v>
      </c>
      <c r="L284" s="123">
        <v>1.8796529432203972</v>
      </c>
      <c r="M284" s="123">
        <v>2.1285244173768816</v>
      </c>
      <c r="N284" s="123">
        <v>2.0414404410971416</v>
      </c>
      <c r="O284" s="123">
        <v>1.6220280633726085</v>
      </c>
      <c r="P284" s="123">
        <v>1.4399681928154102</v>
      </c>
      <c r="Q284" s="123">
        <v>1.2268210282007415</v>
      </c>
      <c r="R284" s="123">
        <v>1.3352928486944797</v>
      </c>
      <c r="S284" s="123">
        <v>1.4599956911558831</v>
      </c>
      <c r="T284" s="123">
        <v>1.4165630715435324</v>
      </c>
      <c r="U284" s="123">
        <v>1.5275442074873649</v>
      </c>
      <c r="V284" s="123">
        <v>1.299004740370592</v>
      </c>
      <c r="W284" s="123">
        <v>1.0769557411184418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3.1270825298359797</v>
      </c>
      <c r="H285" s="99">
        <v>3.378699603807179</v>
      </c>
      <c r="I285" s="99">
        <v>2.8549061401279547</v>
      </c>
      <c r="J285" s="99">
        <v>3.046675615170602</v>
      </c>
      <c r="K285" s="99">
        <v>3.0215453063826203</v>
      </c>
      <c r="L285" s="99">
        <v>2.9778493310576963</v>
      </c>
      <c r="M285" s="99">
        <v>3.2191732923964409</v>
      </c>
      <c r="N285" s="99">
        <v>3.2255107635507527</v>
      </c>
      <c r="O285" s="99">
        <v>2.6702864732031886</v>
      </c>
      <c r="P285" s="99">
        <v>2.4524458283887456</v>
      </c>
      <c r="Q285" s="99">
        <v>1.9777157457500203</v>
      </c>
      <c r="R285" s="99">
        <v>2.0971435132038527</v>
      </c>
      <c r="S285" s="99">
        <v>2.2496595892896041</v>
      </c>
      <c r="T285" s="99">
        <v>2.137307976195626</v>
      </c>
      <c r="U285" s="99">
        <v>2.440974358586228</v>
      </c>
      <c r="V285" s="99">
        <v>2.2728970596250733</v>
      </c>
      <c r="W285" s="99">
        <v>2.0793986905672206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0.39609065573752406</v>
      </c>
      <c r="H290" s="117">
        <f t="shared" si="129"/>
        <v>0.14668962372156319</v>
      </c>
      <c r="I290" s="117">
        <f t="shared" si="129"/>
        <v>0.10160758566441008</v>
      </c>
      <c r="J290" s="117">
        <f t="shared" si="129"/>
        <v>0.39410792557447855</v>
      </c>
      <c r="K290" s="117">
        <f t="shared" si="129"/>
        <v>0.36191653484605302</v>
      </c>
      <c r="L290" s="117">
        <f t="shared" si="129"/>
        <v>0.90964035655304687</v>
      </c>
      <c r="M290" s="117">
        <f t="shared" si="129"/>
        <v>0.49264432026907673</v>
      </c>
      <c r="N290" s="117">
        <f t="shared" si="129"/>
        <v>0.46796452255711957</v>
      </c>
      <c r="O290" s="117">
        <f t="shared" si="129"/>
        <v>0.32879356510636376</v>
      </c>
      <c r="P290" s="117">
        <f t="shared" si="129"/>
        <v>0.60696085344170314</v>
      </c>
      <c r="Q290" s="117">
        <f t="shared" si="129"/>
        <v>0.39527624656704979</v>
      </c>
      <c r="R290" s="117">
        <f t="shared" ref="R290:V290" si="130">R291+R294+R296+R305</f>
        <v>1.2410638225028039</v>
      </c>
      <c r="S290" s="117">
        <f t="shared" si="130"/>
        <v>1.080012955437178</v>
      </c>
      <c r="T290" s="117">
        <f t="shared" si="130"/>
        <v>1.030191435135255</v>
      </c>
      <c r="U290" s="117">
        <f t="shared" si="130"/>
        <v>0.43299582387140068</v>
      </c>
      <c r="V290" s="117">
        <f t="shared" si="130"/>
        <v>0.32473193406208062</v>
      </c>
      <c r="W290" s="117">
        <f t="shared" ref="W290" si="131">W291+W294+W296+W305</f>
        <v>0.54061199367608381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0.36332057801564116</v>
      </c>
      <c r="H291" s="122">
        <f t="shared" si="132"/>
        <v>0.13111762172134456</v>
      </c>
      <c r="I291" s="122">
        <f t="shared" si="132"/>
        <v>8.78663860190248E-2</v>
      </c>
      <c r="J291" s="122">
        <f t="shared" si="132"/>
        <v>0.34275079837163613</v>
      </c>
      <c r="K291" s="122">
        <f t="shared" si="132"/>
        <v>0.31125208416840494</v>
      </c>
      <c r="L291" s="122">
        <f t="shared" si="132"/>
        <v>0.8008875119350487</v>
      </c>
      <c r="M291" s="122">
        <f t="shared" si="132"/>
        <v>0.42499460808809719</v>
      </c>
      <c r="N291" s="122">
        <f t="shared" si="132"/>
        <v>0.41857857876484561</v>
      </c>
      <c r="O291" s="122">
        <f t="shared" si="132"/>
        <v>0.29518182388124009</v>
      </c>
      <c r="P291" s="122">
        <f t="shared" si="132"/>
        <v>0.53882330181759175</v>
      </c>
      <c r="Q291" s="122">
        <f t="shared" si="132"/>
        <v>0.34656147196157117</v>
      </c>
      <c r="R291" s="122">
        <f t="shared" ref="R291:V291" si="133">SUM(R292:R293)</f>
        <v>1.099613965052529</v>
      </c>
      <c r="S291" s="122">
        <f t="shared" si="133"/>
        <v>0.96151203452698408</v>
      </c>
      <c r="T291" s="122">
        <f t="shared" si="133"/>
        <v>0.90565828480928456</v>
      </c>
      <c r="U291" s="122">
        <f t="shared" si="133"/>
        <v>0.37662879043200514</v>
      </c>
      <c r="V291" s="122">
        <f t="shared" si="133"/>
        <v>0.28094392810086694</v>
      </c>
      <c r="W291" s="122">
        <f t="shared" ref="W291" si="134">SUM(W292:W293)</f>
        <v>0.45087325399418876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0.35921777092518409</v>
      </c>
      <c r="H292" s="98">
        <v>0.12963584403561262</v>
      </c>
      <c r="I292" s="98">
        <v>8.6881584665968487E-2</v>
      </c>
      <c r="J292" s="98">
        <v>0.33890390923104163</v>
      </c>
      <c r="K292" s="98">
        <v>0.30776207432743125</v>
      </c>
      <c r="L292" s="98">
        <v>0.79196278522540209</v>
      </c>
      <c r="M292" s="98">
        <v>0.42020257027512081</v>
      </c>
      <c r="N292" s="98">
        <v>0.41375734930535185</v>
      </c>
      <c r="O292" s="98">
        <v>0.29167273231899649</v>
      </c>
      <c r="P292" s="98">
        <v>0.53223624075073794</v>
      </c>
      <c r="Q292" s="98">
        <v>0.34224850548713115</v>
      </c>
      <c r="R292" s="98">
        <v>1.0859337407094583</v>
      </c>
      <c r="S292" s="98">
        <v>0.9495667756260735</v>
      </c>
      <c r="T292" s="98">
        <v>0.89433177300470235</v>
      </c>
      <c r="U292" s="98">
        <v>0.37189850104577604</v>
      </c>
      <c r="V292" s="98">
        <v>0.27744397002619547</v>
      </c>
      <c r="W292" s="98">
        <v>0.44530214756937198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4.1028070904570689E-3</v>
      </c>
      <c r="H293" s="98">
        <v>1.4817776857319466E-3</v>
      </c>
      <c r="I293" s="98">
        <v>9.8480135305631681E-4</v>
      </c>
      <c r="J293" s="98">
        <v>3.846889140594481E-3</v>
      </c>
      <c r="K293" s="98">
        <v>3.4900098409736883E-3</v>
      </c>
      <c r="L293" s="98">
        <v>8.9247267096465594E-3</v>
      </c>
      <c r="M293" s="98">
        <v>4.7920378129764031E-3</v>
      </c>
      <c r="N293" s="98">
        <v>4.8212294594937701E-3</v>
      </c>
      <c r="O293" s="98">
        <v>3.5090915622436273E-3</v>
      </c>
      <c r="P293" s="98">
        <v>6.5870610668537968E-3</v>
      </c>
      <c r="Q293" s="98">
        <v>4.3129664744400286E-3</v>
      </c>
      <c r="R293" s="98">
        <v>1.3680224343070787E-2</v>
      </c>
      <c r="S293" s="98">
        <v>1.1945258900910555E-2</v>
      </c>
      <c r="T293" s="98">
        <v>1.1326511804582226E-2</v>
      </c>
      <c r="U293" s="98">
        <v>4.730289386229115E-3</v>
      </c>
      <c r="V293" s="98">
        <v>3.4999580746714501E-3</v>
      </c>
      <c r="W293" s="98">
        <v>5.57110642481678E-3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1.007968748548069E-5</v>
      </c>
      <c r="H294" s="122">
        <f t="shared" si="135"/>
        <v>1.495521128797948E-5</v>
      </c>
      <c r="I294" s="122">
        <f t="shared" si="135"/>
        <v>1.3206103674367209E-5</v>
      </c>
      <c r="J294" s="122">
        <f t="shared" si="135"/>
        <v>3.9899557016203756E-5</v>
      </c>
      <c r="K294" s="122">
        <f t="shared" si="135"/>
        <v>6.1058761199974862E-5</v>
      </c>
      <c r="L294" s="122">
        <f t="shared" si="135"/>
        <v>2.239935035750238E-4</v>
      </c>
      <c r="M294" s="122">
        <f t="shared" si="135"/>
        <v>4.5759845722796224E-5</v>
      </c>
      <c r="N294" s="122">
        <f t="shared" si="135"/>
        <v>7.5614095734642881E-5</v>
      </c>
      <c r="O294" s="122">
        <f t="shared" si="135"/>
        <v>1.9172329065115294E-5</v>
      </c>
      <c r="P294" s="122">
        <f t="shared" si="135"/>
        <v>7.893913660094152E-5</v>
      </c>
      <c r="Q294" s="122">
        <f t="shared" si="135"/>
        <v>3.0383389772771049E-5</v>
      </c>
      <c r="R294" s="122">
        <f t="shared" si="135"/>
        <v>7.9434114681395943E-5</v>
      </c>
      <c r="S294" s="122">
        <f t="shared" si="135"/>
        <v>5.1159337398163163E-5</v>
      </c>
      <c r="T294" s="122">
        <f t="shared" si="135"/>
        <v>5.1616827190735568E-5</v>
      </c>
      <c r="U294" s="122">
        <f t="shared" si="135"/>
        <v>1.3673369430506969E-5</v>
      </c>
      <c r="V294" s="122">
        <f t="shared" si="135"/>
        <v>1.2667901956611847E-5</v>
      </c>
      <c r="W294" s="122">
        <f t="shared" si="135"/>
        <v>1.9359569497413294E-5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1.007968748548069E-5</v>
      </c>
      <c r="H295" s="98">
        <v>1.495521128797948E-5</v>
      </c>
      <c r="I295" s="98">
        <v>1.3206103674367209E-5</v>
      </c>
      <c r="J295" s="98">
        <v>3.9899557016203756E-5</v>
      </c>
      <c r="K295" s="98">
        <v>6.1058761199974862E-5</v>
      </c>
      <c r="L295" s="98">
        <v>2.239935035750238E-4</v>
      </c>
      <c r="M295" s="98">
        <v>4.5759845722796224E-5</v>
      </c>
      <c r="N295" s="98">
        <v>7.5614095734642881E-5</v>
      </c>
      <c r="O295" s="98">
        <v>1.9172329065115294E-5</v>
      </c>
      <c r="P295" s="98">
        <v>7.893913660094152E-5</v>
      </c>
      <c r="Q295" s="98">
        <v>3.0383389772771049E-5</v>
      </c>
      <c r="R295" s="98">
        <v>7.9434114681395943E-5</v>
      </c>
      <c r="S295" s="98">
        <v>5.1159337398163163E-5</v>
      </c>
      <c r="T295" s="98">
        <v>5.1616827190735568E-5</v>
      </c>
      <c r="U295" s="98">
        <v>1.3673369430506969E-5</v>
      </c>
      <c r="V295" s="98">
        <v>1.2667901956611847E-5</v>
      </c>
      <c r="W295" s="98">
        <v>1.9359569497413294E-5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1.9150195892848214E-2</v>
      </c>
      <c r="H296" s="122">
        <v>7.7379137778727375E-3</v>
      </c>
      <c r="I296" s="122">
        <v>5.517503710254063E-3</v>
      </c>
      <c r="J296" s="122">
        <v>2.2976947903920741E-2</v>
      </c>
      <c r="K296" s="122">
        <v>2.1595590757956772E-2</v>
      </c>
      <c r="L296" s="122">
        <v>5.465800227651333E-2</v>
      </c>
      <c r="M296" s="122">
        <v>3.2260141943683707E-2</v>
      </c>
      <c r="N296" s="122">
        <v>2.7104131368175584E-2</v>
      </c>
      <c r="O296" s="122">
        <v>1.7052235538081415E-2</v>
      </c>
      <c r="P296" s="122">
        <v>3.6220559582520767E-2</v>
      </c>
      <c r="Q296" s="122">
        <v>2.4364545078671293E-2</v>
      </c>
      <c r="R296" s="122">
        <v>7.7607492163845992E-2</v>
      </c>
      <c r="S296" s="122">
        <v>6.6781806000182284E-2</v>
      </c>
      <c r="T296" s="122">
        <v>6.6096840663728645E-2</v>
      </c>
      <c r="U296" s="122">
        <v>2.9056810049475051E-2</v>
      </c>
      <c r="V296" s="122">
        <v>2.4349156052249885E-2</v>
      </c>
      <c r="W296" s="122">
        <v>5.6979928377639322E-2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1.8718537381651062E-2</v>
      </c>
      <c r="H297" s="98">
        <v>7.414855875518581E-3</v>
      </c>
      <c r="I297" s="98">
        <v>5.2507285035336936E-3</v>
      </c>
      <c r="J297" s="98">
        <v>2.2000115880326361E-2</v>
      </c>
      <c r="K297" s="98">
        <v>2.0564519557064037E-2</v>
      </c>
      <c r="L297" s="98">
        <v>5.3027268281519262E-2</v>
      </c>
      <c r="M297" s="98">
        <v>3.1023153420231108E-2</v>
      </c>
      <c r="N297" s="98">
        <v>2.5864696495150802E-2</v>
      </c>
      <c r="O297" s="98">
        <v>1.6369427589932203E-2</v>
      </c>
      <c r="P297" s="98">
        <v>3.4028506300894948E-2</v>
      </c>
      <c r="Q297" s="98">
        <v>2.245197366679105E-2</v>
      </c>
      <c r="R297" s="98">
        <v>7.372615469133155E-2</v>
      </c>
      <c r="S297" s="98">
        <v>6.360855253481662E-2</v>
      </c>
      <c r="T297" s="98">
        <v>6.2760837676592782E-2</v>
      </c>
      <c r="U297" s="98">
        <v>2.7570999220738173E-2</v>
      </c>
      <c r="V297" s="98">
        <v>2.342747958541078E-2</v>
      </c>
      <c r="W297" s="98">
        <v>5.4582241534864483E-2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4.3165851119715071E-4</v>
      </c>
      <c r="H301" s="101">
        <v>3.2305790235415637E-4</v>
      </c>
      <c r="I301" s="101">
        <v>2.6677520672036979E-4</v>
      </c>
      <c r="J301" s="101">
        <v>9.7683202359438032E-4</v>
      </c>
      <c r="K301" s="101">
        <v>1.0310712008927362E-3</v>
      </c>
      <c r="L301" s="101">
        <v>1.6307339949940701E-3</v>
      </c>
      <c r="M301" s="101">
        <v>1.2369885234525967E-3</v>
      </c>
      <c r="N301" s="101">
        <v>1.2394348730247835E-3</v>
      </c>
      <c r="O301" s="101">
        <v>6.8280794814921128E-4</v>
      </c>
      <c r="P301" s="101">
        <v>2.1920532816258175E-3</v>
      </c>
      <c r="Q301" s="101">
        <v>1.9125714118802444E-3</v>
      </c>
      <c r="R301" s="101">
        <v>3.8813374725144476E-3</v>
      </c>
      <c r="S301" s="101">
        <v>3.173253465365667E-3</v>
      </c>
      <c r="T301" s="101">
        <v>3.3360029871358689E-3</v>
      </c>
      <c r="U301" s="101">
        <v>1.4858108287368773E-3</v>
      </c>
      <c r="V301" s="101">
        <v>9.216764668391051E-4</v>
      </c>
      <c r="W301" s="101">
        <v>2.3976868427748399E-3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1.3609802141549209E-2</v>
      </c>
      <c r="H305" s="122">
        <v>7.819133011057907E-3</v>
      </c>
      <c r="I305" s="122">
        <v>8.2104898314568631E-3</v>
      </c>
      <c r="J305" s="122">
        <v>2.8340279741905436E-2</v>
      </c>
      <c r="K305" s="122">
        <v>2.9007801158491331E-2</v>
      </c>
      <c r="L305" s="122">
        <v>5.3870848837909872E-2</v>
      </c>
      <c r="M305" s="122">
        <v>3.5343810391573041E-2</v>
      </c>
      <c r="N305" s="122">
        <v>2.2206198328363753E-2</v>
      </c>
      <c r="O305" s="122">
        <v>1.6540333357977135E-2</v>
      </c>
      <c r="P305" s="122">
        <v>3.1838052904989644E-2</v>
      </c>
      <c r="Q305" s="122">
        <v>2.4319846137034518E-2</v>
      </c>
      <c r="R305" s="122">
        <v>6.3762931171747556E-2</v>
      </c>
      <c r="S305" s="122">
        <v>5.1667955572613444E-2</v>
      </c>
      <c r="T305" s="122">
        <v>5.8384692835051204E-2</v>
      </c>
      <c r="U305" s="122">
        <v>2.7296550020489946E-2</v>
      </c>
      <c r="V305" s="122">
        <v>1.942618200700718E-2</v>
      </c>
      <c r="W305" s="122">
        <v>3.2739451734758396E-2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8.2030670494481778E-3</v>
      </c>
      <c r="H306" s="98">
        <v>2.5261482963699882E-3</v>
      </c>
      <c r="I306" s="98">
        <v>8.0296143544121578E-4</v>
      </c>
      <c r="J306" s="98">
        <v>6.4142428599969848E-3</v>
      </c>
      <c r="K306" s="98">
        <v>2.4290339318421925E-2</v>
      </c>
      <c r="L306" s="98">
        <v>4.7302714953807591E-2</v>
      </c>
      <c r="M306" s="98">
        <v>2.7572127881304798E-2</v>
      </c>
      <c r="N306" s="98">
        <v>1.2106975504781882E-2</v>
      </c>
      <c r="O306" s="98">
        <v>7.6526138899134632E-3</v>
      </c>
      <c r="P306" s="98">
        <v>1.519970203479421E-2</v>
      </c>
      <c r="Q306" s="98">
        <v>1.9740806690910974E-2</v>
      </c>
      <c r="R306" s="98">
        <v>4.8639247232514206E-2</v>
      </c>
      <c r="S306" s="98">
        <v>4.471941546277472E-2</v>
      </c>
      <c r="T306" s="98">
        <v>4.4102166798528984E-2</v>
      </c>
      <c r="U306" s="98">
        <v>1.3198647876585434E-2</v>
      </c>
      <c r="V306" s="98">
        <v>4.1691477643362078E-3</v>
      </c>
      <c r="W306" s="98">
        <v>6.2829764689510161E-3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5.406735092101031E-3</v>
      </c>
      <c r="H307" s="33">
        <v>5.2929847146879197E-3</v>
      </c>
      <c r="I307" s="33">
        <v>7.4075283960156465E-3</v>
      </c>
      <c r="J307" s="33">
        <v>2.1926036881908452E-2</v>
      </c>
      <c r="K307" s="33">
        <v>4.7174618400694038E-3</v>
      </c>
      <c r="L307" s="33">
        <v>6.5681338841022804E-3</v>
      </c>
      <c r="M307" s="33">
        <v>7.7716825102682454E-3</v>
      </c>
      <c r="N307" s="33">
        <v>1.0099222823581871E-2</v>
      </c>
      <c r="O307" s="33">
        <v>8.8877194680636717E-3</v>
      </c>
      <c r="P307" s="33">
        <v>1.6638350870195433E-2</v>
      </c>
      <c r="Q307" s="33">
        <v>4.5790394461235452E-3</v>
      </c>
      <c r="R307" s="33">
        <v>1.5123683939233357E-2</v>
      </c>
      <c r="S307" s="33">
        <v>6.948540109838728E-3</v>
      </c>
      <c r="T307" s="33">
        <v>1.428252603652222E-2</v>
      </c>
      <c r="U307" s="33">
        <v>1.4097902143904512E-2</v>
      </c>
      <c r="V307" s="33">
        <v>1.5257034242670971E-2</v>
      </c>
      <c r="W307" s="33">
        <v>2.6456475265807383E-2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0.21908489900260331</v>
      </c>
      <c r="H309" s="117">
        <f t="shared" si="136"/>
        <v>8.267227435758627E-2</v>
      </c>
      <c r="I309" s="117">
        <f t="shared" si="136"/>
        <v>5.857063179118932E-2</v>
      </c>
      <c r="J309" s="117">
        <f t="shared" si="136"/>
        <v>0.22836833212579888</v>
      </c>
      <c r="K309" s="117">
        <f t="shared" si="136"/>
        <v>0.20955673416130993</v>
      </c>
      <c r="L309" s="117">
        <f t="shared" si="136"/>
        <v>0.53233570350785908</v>
      </c>
      <c r="M309" s="117">
        <f t="shared" si="136"/>
        <v>0.29458921880193023</v>
      </c>
      <c r="N309" s="117">
        <f t="shared" si="136"/>
        <v>0.28872339837158195</v>
      </c>
      <c r="O309" s="117">
        <f t="shared" si="136"/>
        <v>0.21090004300097198</v>
      </c>
      <c r="P309" s="117">
        <f t="shared" si="136"/>
        <v>0.40629694685312323</v>
      </c>
      <c r="Q309" s="117">
        <f t="shared" si="136"/>
        <v>0.2720081157668377</v>
      </c>
      <c r="R309" s="117">
        <f t="shared" ref="R309:V309" si="137">R310+R313+R315+R324</f>
        <v>0.87013972595723299</v>
      </c>
      <c r="S309" s="117">
        <f t="shared" si="137"/>
        <v>0.76580155498719105</v>
      </c>
      <c r="T309" s="117">
        <f t="shared" si="137"/>
        <v>0.73836752991040777</v>
      </c>
      <c r="U309" s="117">
        <f t="shared" si="137"/>
        <v>0.31445599364086169</v>
      </c>
      <c r="V309" s="117">
        <f t="shared" si="137"/>
        <v>0.23895876518051173</v>
      </c>
      <c r="W309" s="117">
        <f t="shared" ref="W309" si="138">W310+W313+W315+W324</f>
        <v>0.40125449757046666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0.19913723900260344</v>
      </c>
      <c r="H310" s="122">
        <f t="shared" si="139"/>
        <v>7.2666621282663726E-2</v>
      </c>
      <c r="I310" s="122">
        <f t="shared" si="139"/>
        <v>4.924495495827956E-2</v>
      </c>
      <c r="J310" s="122">
        <f t="shared" si="139"/>
        <v>0.19437958079137843</v>
      </c>
      <c r="K310" s="122">
        <f t="shared" si="139"/>
        <v>0.17874988408550391</v>
      </c>
      <c r="L310" s="122">
        <f t="shared" si="139"/>
        <v>0.46611460335129729</v>
      </c>
      <c r="M310" s="122">
        <f t="shared" si="139"/>
        <v>0.25263809314313784</v>
      </c>
      <c r="N310" s="122">
        <f t="shared" si="139"/>
        <v>0.25650654872596296</v>
      </c>
      <c r="O310" s="122">
        <f t="shared" si="139"/>
        <v>0.18824697443462421</v>
      </c>
      <c r="P310" s="122">
        <f t="shared" si="139"/>
        <v>0.35899486414448634</v>
      </c>
      <c r="Q310" s="122">
        <f t="shared" si="139"/>
        <v>0.23906894612989055</v>
      </c>
      <c r="R310" s="122">
        <f t="shared" ref="R310:V310" si="140">SUM(R311:R312)</f>
        <v>0.77118617968661551</v>
      </c>
      <c r="S310" s="122">
        <f t="shared" si="140"/>
        <v>0.68223458018091721</v>
      </c>
      <c r="T310" s="122">
        <f t="shared" si="140"/>
        <v>0.6480821832108794</v>
      </c>
      <c r="U310" s="122">
        <f t="shared" si="140"/>
        <v>0.27128583175657367</v>
      </c>
      <c r="V310" s="122">
        <f t="shared" si="140"/>
        <v>0.20349983059306354</v>
      </c>
      <c r="W310" s="122">
        <f t="shared" ref="W310" si="141">SUM(W311:W312)</f>
        <v>0.32776075216830342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0.19503443191214637</v>
      </c>
      <c r="H311" s="98">
        <v>7.1184843596931779E-2</v>
      </c>
      <c r="I311" s="98">
        <v>4.8260153605223247E-2</v>
      </c>
      <c r="J311" s="98">
        <v>0.19053269165078396</v>
      </c>
      <c r="K311" s="98">
        <v>0.17525987424453021</v>
      </c>
      <c r="L311" s="98">
        <v>0.45718987664165073</v>
      </c>
      <c r="M311" s="98">
        <v>0.24784605533016146</v>
      </c>
      <c r="N311" s="98">
        <v>0.2516853192664692</v>
      </c>
      <c r="O311" s="98">
        <v>0.18473788287238058</v>
      </c>
      <c r="P311" s="98">
        <v>0.35240780307763253</v>
      </c>
      <c r="Q311" s="98">
        <v>0.23475597965545053</v>
      </c>
      <c r="R311" s="98">
        <v>0.7575059553435447</v>
      </c>
      <c r="S311" s="98">
        <v>0.67028932128000662</v>
      </c>
      <c r="T311" s="98">
        <v>0.63675567140629719</v>
      </c>
      <c r="U311" s="98">
        <v>0.26655554237034457</v>
      </c>
      <c r="V311" s="98">
        <v>0.19999987251839207</v>
      </c>
      <c r="W311" s="98">
        <v>0.32218964574348663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4.1028070904570689E-3</v>
      </c>
      <c r="H312" s="98">
        <v>1.4817776857319466E-3</v>
      </c>
      <c r="I312" s="98">
        <v>9.8480135305631681E-4</v>
      </c>
      <c r="J312" s="98">
        <v>3.846889140594481E-3</v>
      </c>
      <c r="K312" s="98">
        <v>3.4900098409736883E-3</v>
      </c>
      <c r="L312" s="98">
        <v>8.9247267096465594E-3</v>
      </c>
      <c r="M312" s="98">
        <v>4.7920378129764031E-3</v>
      </c>
      <c r="N312" s="98">
        <v>4.8212294594937701E-3</v>
      </c>
      <c r="O312" s="98">
        <v>3.5090915622436273E-3</v>
      </c>
      <c r="P312" s="98">
        <v>6.5870610668537968E-3</v>
      </c>
      <c r="Q312" s="98">
        <v>4.3129664744400286E-3</v>
      </c>
      <c r="R312" s="98">
        <v>1.3680224343070787E-2</v>
      </c>
      <c r="S312" s="98">
        <v>1.1945258900910555E-2</v>
      </c>
      <c r="T312" s="98">
        <v>1.1326511804582226E-2</v>
      </c>
      <c r="U312" s="98">
        <v>4.730289386229115E-3</v>
      </c>
      <c r="V312" s="98">
        <v>3.4999580746714501E-3</v>
      </c>
      <c r="W312" s="98">
        <v>5.57110642481678E-3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3.0621447363766634E-5</v>
      </c>
      <c r="H313" s="122">
        <f t="shared" si="142"/>
        <v>4.6920482392490006E-5</v>
      </c>
      <c r="I313" s="122">
        <f t="shared" si="142"/>
        <v>4.2759830396392187E-5</v>
      </c>
      <c r="J313" s="122">
        <f t="shared" si="142"/>
        <v>1.3327283686200391E-4</v>
      </c>
      <c r="K313" s="122">
        <f t="shared" si="142"/>
        <v>2.1035134953260043E-4</v>
      </c>
      <c r="L313" s="122">
        <f t="shared" si="142"/>
        <v>7.9576419167245798E-4</v>
      </c>
      <c r="M313" s="122">
        <f t="shared" si="142"/>
        <v>1.6844607173523626E-4</v>
      </c>
      <c r="N313" s="122">
        <f t="shared" si="142"/>
        <v>2.9008781555192522E-4</v>
      </c>
      <c r="O313" s="122">
        <f t="shared" si="142"/>
        <v>7.7109648279678172E-5</v>
      </c>
      <c r="P313" s="122">
        <f t="shared" si="142"/>
        <v>3.3336734053848434E-4</v>
      </c>
      <c r="Q313" s="122">
        <f t="shared" si="142"/>
        <v>1.3356462272307007E-4</v>
      </c>
      <c r="R313" s="122">
        <f t="shared" si="142"/>
        <v>3.5780571011237352E-4</v>
      </c>
      <c r="S313" s="122">
        <f t="shared" si="142"/>
        <v>2.3486032343890271E-4</v>
      </c>
      <c r="T313" s="122">
        <f t="shared" si="142"/>
        <v>2.4068368224259656E-4</v>
      </c>
      <c r="U313" s="122">
        <f t="shared" si="142"/>
        <v>6.4655308574871232E-5</v>
      </c>
      <c r="V313" s="122">
        <f t="shared" si="142"/>
        <v>6.074905161647313E-5</v>
      </c>
      <c r="W313" s="122">
        <f t="shared" si="142"/>
        <v>9.410798946559721E-5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3.0621447363766634E-5</v>
      </c>
      <c r="H314" s="98">
        <v>4.6920482392490006E-5</v>
      </c>
      <c r="I314" s="98">
        <v>4.2759830396392187E-5</v>
      </c>
      <c r="J314" s="98">
        <v>1.3327283686200391E-4</v>
      </c>
      <c r="K314" s="98">
        <v>2.1035134953260043E-4</v>
      </c>
      <c r="L314" s="98">
        <v>7.9576419167245798E-4</v>
      </c>
      <c r="M314" s="98">
        <v>1.6844607173523626E-4</v>
      </c>
      <c r="N314" s="98">
        <v>2.9008781555192522E-4</v>
      </c>
      <c r="O314" s="98">
        <v>7.7109648279678172E-5</v>
      </c>
      <c r="P314" s="98">
        <v>3.3336734053848434E-4</v>
      </c>
      <c r="Q314" s="98">
        <v>1.3356462272307007E-4</v>
      </c>
      <c r="R314" s="98">
        <v>3.5780571011237352E-4</v>
      </c>
      <c r="S314" s="98">
        <v>2.3486032343890271E-4</v>
      </c>
      <c r="T314" s="98">
        <v>2.4068368224259656E-4</v>
      </c>
      <c r="U314" s="98">
        <v>6.4655308574871232E-5</v>
      </c>
      <c r="V314" s="98">
        <v>6.074905161647313E-5</v>
      </c>
      <c r="W314" s="98">
        <v>9.410798946559721E-5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1.1104514668277452E-2</v>
      </c>
      <c r="H315" s="122">
        <v>4.5149127999734532E-3</v>
      </c>
      <c r="I315" s="122">
        <v>3.2386045804308865E-3</v>
      </c>
      <c r="J315" s="122">
        <v>1.3570749987523254E-2</v>
      </c>
      <c r="K315" s="122">
        <v>1.2859004854887028E-2</v>
      </c>
      <c r="L315" s="122">
        <v>3.2818835991260599E-2</v>
      </c>
      <c r="M315" s="122">
        <v>1.9752315819311545E-2</v>
      </c>
      <c r="N315" s="122">
        <v>1.7121898590593859E-2</v>
      </c>
      <c r="O315" s="122">
        <v>1.1255426246136424E-2</v>
      </c>
      <c r="P315" s="122">
        <v>2.5153587715945985E-2</v>
      </c>
      <c r="Q315" s="122">
        <v>1.7671423403793265E-2</v>
      </c>
      <c r="R315" s="122">
        <v>5.799590694316939E-2</v>
      </c>
      <c r="S315" s="122">
        <v>5.128184643288413E-2</v>
      </c>
      <c r="T315" s="122">
        <v>5.1978146695556518E-2</v>
      </c>
      <c r="U315" s="122">
        <v>2.3301953311941712E-2</v>
      </c>
      <c r="V315" s="122">
        <v>1.981995617724654E-2</v>
      </c>
      <c r="W315" s="122">
        <v>4.6683777440248569E-2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1.0839296578575261E-2</v>
      </c>
      <c r="H316" s="98">
        <v>4.3156757318615372E-3</v>
      </c>
      <c r="I316" s="98">
        <v>3.0734226354802293E-3</v>
      </c>
      <c r="J316" s="98">
        <v>1.2963248449265495E-2</v>
      </c>
      <c r="K316" s="98">
        <v>1.2214566923940818E-2</v>
      </c>
      <c r="L316" s="98">
        <v>3.1793852255698807E-2</v>
      </c>
      <c r="M316" s="98">
        <v>1.896692485166946E-2</v>
      </c>
      <c r="N316" s="98">
        <v>1.6322175606355467E-2</v>
      </c>
      <c r="O316" s="98">
        <v>1.080419432476494E-2</v>
      </c>
      <c r="P316" s="98">
        <v>2.3660445836331423E-2</v>
      </c>
      <c r="Q316" s="98">
        <v>1.6330530977642845E-2</v>
      </c>
      <c r="R316" s="98">
        <v>5.5219264331947376E-2</v>
      </c>
      <c r="S316" s="98">
        <v>4.8966859759363622E-2</v>
      </c>
      <c r="T316" s="98">
        <v>4.9498690923671963E-2</v>
      </c>
      <c r="U316" s="98">
        <v>2.2178500941123724E-2</v>
      </c>
      <c r="V316" s="98">
        <v>1.9112509855764116E-2</v>
      </c>
      <c r="W316" s="98">
        <v>4.4821797815821011E-2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2.652180897021904E-4</v>
      </c>
      <c r="H320" s="101">
        <v>1.992370681119162E-4</v>
      </c>
      <c r="I320" s="101">
        <v>1.6518194495065714E-4</v>
      </c>
      <c r="J320" s="101">
        <v>6.0750153825775953E-4</v>
      </c>
      <c r="K320" s="101">
        <v>6.4443793094621051E-4</v>
      </c>
      <c r="L320" s="101">
        <v>1.0249837355617894E-3</v>
      </c>
      <c r="M320" s="101">
        <v>7.8539096764208361E-4</v>
      </c>
      <c r="N320" s="101">
        <v>7.9972298423839174E-4</v>
      </c>
      <c r="O320" s="101">
        <v>4.5123192137148428E-4</v>
      </c>
      <c r="P320" s="101">
        <v>1.4931418796145614E-3</v>
      </c>
      <c r="Q320" s="101">
        <v>1.3408924261504218E-3</v>
      </c>
      <c r="R320" s="101">
        <v>2.776642611222012E-3</v>
      </c>
      <c r="S320" s="101">
        <v>2.3149866735205087E-3</v>
      </c>
      <c r="T320" s="101">
        <v>2.4794557718845578E-3</v>
      </c>
      <c r="U320" s="101">
        <v>1.1234523708179873E-3</v>
      </c>
      <c r="V320" s="101">
        <v>7.0744632148242372E-4</v>
      </c>
      <c r="W320" s="101">
        <v>1.8619796244275606E-3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8.8125238843586515E-3</v>
      </c>
      <c r="H324" s="122">
        <v>5.4438197925565871E-3</v>
      </c>
      <c r="I324" s="122">
        <v>6.0443124220824753E-3</v>
      </c>
      <c r="J324" s="122">
        <v>2.0284728510035193E-2</v>
      </c>
      <c r="K324" s="122">
        <v>1.7737493871386401E-2</v>
      </c>
      <c r="L324" s="122">
        <v>3.2606499973628793E-2</v>
      </c>
      <c r="M324" s="122">
        <v>2.2030363767745632E-2</v>
      </c>
      <c r="N324" s="122">
        <v>1.4804863239473229E-2</v>
      </c>
      <c r="O324" s="122">
        <v>1.1320532671931675E-2</v>
      </c>
      <c r="P324" s="122">
        <v>2.1815127652152454E-2</v>
      </c>
      <c r="Q324" s="122">
        <v>1.513418161043082E-2</v>
      </c>
      <c r="R324" s="122">
        <v>4.059983361733574E-2</v>
      </c>
      <c r="S324" s="122">
        <v>3.2050268049950793E-2</v>
      </c>
      <c r="T324" s="122">
        <v>3.8066516321729159E-2</v>
      </c>
      <c r="U324" s="122">
        <v>1.9803553263771444E-2</v>
      </c>
      <c r="V324" s="122">
        <v>1.5578229358585195E-2</v>
      </c>
      <c r="W324" s="122">
        <v>2.6715859972449133E-2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4.7600805805897723E-3</v>
      </c>
      <c r="H325" s="98">
        <v>1.4678300419905901E-3</v>
      </c>
      <c r="I325" s="98">
        <v>4.6717660448757406E-4</v>
      </c>
      <c r="J325" s="98">
        <v>3.7366736169900843E-3</v>
      </c>
      <c r="K325" s="98">
        <v>1.4167883312110378E-2</v>
      </c>
      <c r="L325" s="98">
        <v>2.7622685003223953E-2</v>
      </c>
      <c r="M325" s="98">
        <v>1.6111035902684794E-2</v>
      </c>
      <c r="N325" s="98">
        <v>7.0743875072015513E-3</v>
      </c>
      <c r="O325" s="98">
        <v>4.4716003661573614E-3</v>
      </c>
      <c r="P325" s="98">
        <v>8.8815395839913682E-3</v>
      </c>
      <c r="Q325" s="98">
        <v>1.1535012702479024E-2</v>
      </c>
      <c r="R325" s="98">
        <v>2.853402620625084E-2</v>
      </c>
      <c r="S325" s="98">
        <v>2.6404334533901799E-2</v>
      </c>
      <c r="T325" s="98">
        <v>2.6235320993047657E-2</v>
      </c>
      <c r="U325" s="98">
        <v>7.9121373393481603E-3</v>
      </c>
      <c r="V325" s="98">
        <v>2.5170769161870976E-3</v>
      </c>
      <c r="W325" s="98">
        <v>3.8181373292119868E-3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4.0524433037688792E-3</v>
      </c>
      <c r="H326" s="33">
        <v>3.9759897505659975E-3</v>
      </c>
      <c r="I326" s="33">
        <v>5.5771358175949011E-3</v>
      </c>
      <c r="J326" s="33">
        <v>1.654805489304511E-2</v>
      </c>
      <c r="K326" s="33">
        <v>3.569610559276023E-3</v>
      </c>
      <c r="L326" s="33">
        <v>4.9838149704048386E-3</v>
      </c>
      <c r="M326" s="33">
        <v>5.9193278650608375E-3</v>
      </c>
      <c r="N326" s="33">
        <v>7.7304757322716779E-3</v>
      </c>
      <c r="O326" s="33">
        <v>6.8489323057743124E-3</v>
      </c>
      <c r="P326" s="33">
        <v>1.2933588068161087E-2</v>
      </c>
      <c r="Q326" s="33">
        <v>3.5991689079517965E-3</v>
      </c>
      <c r="R326" s="33">
        <v>1.2065807411084904E-2</v>
      </c>
      <c r="S326" s="33">
        <v>5.6459335160489923E-3</v>
      </c>
      <c r="T326" s="33">
        <v>1.18311953286815E-2</v>
      </c>
      <c r="U326" s="33">
        <v>1.1891415924423283E-2</v>
      </c>
      <c r="V326" s="33">
        <v>1.3061152442398099E-2</v>
      </c>
      <c r="W326" s="33">
        <v>2.2897722643237146E-2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0.55311806988898904</v>
      </c>
      <c r="H328" s="119">
        <f t="shared" si="143"/>
        <v>0.56358638232319325</v>
      </c>
      <c r="I328" s="119">
        <f t="shared" si="143"/>
        <v>0.5764395582101185</v>
      </c>
      <c r="J328" s="119">
        <f t="shared" si="143"/>
        <v>0.57945632986932105</v>
      </c>
      <c r="K328" s="119">
        <f t="shared" si="143"/>
        <v>0.57901950860147422</v>
      </c>
      <c r="L328" s="119">
        <f t="shared" si="143"/>
        <v>0.58521557412543757</v>
      </c>
      <c r="M328" s="119">
        <f t="shared" si="143"/>
        <v>0.59797546968780424</v>
      </c>
      <c r="N328" s="119">
        <f t="shared" si="143"/>
        <v>0.61697710927721128</v>
      </c>
      <c r="O328" s="119">
        <f t="shared" si="143"/>
        <v>0.6414360418907421</v>
      </c>
      <c r="P328" s="119">
        <f t="shared" si="143"/>
        <v>0.66939563655425582</v>
      </c>
      <c r="Q328" s="119">
        <f t="shared" si="143"/>
        <v>0.68814687988264323</v>
      </c>
      <c r="R328" s="119">
        <f t="shared" ref="R328:V328" si="144">IF(R309=0,"",R309/R290)</f>
        <v>0.70112407611919336</v>
      </c>
      <c r="S328" s="119">
        <f t="shared" si="144"/>
        <v>0.70906700806862311</v>
      </c>
      <c r="T328" s="119">
        <f t="shared" si="144"/>
        <v>0.71672846883401498</v>
      </c>
      <c r="U328" s="119">
        <f t="shared" si="144"/>
        <v>0.72623331751637121</v>
      </c>
      <c r="V328" s="119">
        <f t="shared" si="144"/>
        <v>0.73586469366092222</v>
      </c>
      <c r="W328" s="119">
        <f t="shared" ref="W328" si="145">IF(W309=0,"",W309/W290)</f>
        <v>0.74222270734689733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0.54810338596904484</v>
      </c>
      <c r="H329" s="124">
        <f t="shared" si="146"/>
        <v>0.55420942150016417</v>
      </c>
      <c r="I329" s="124">
        <f t="shared" si="146"/>
        <v>0.56045271905933469</v>
      </c>
      <c r="J329" s="124">
        <f t="shared" si="146"/>
        <v>0.56711634725535343</v>
      </c>
      <c r="K329" s="124">
        <f t="shared" si="146"/>
        <v>0.57429297080237429</v>
      </c>
      <c r="L329" s="124">
        <f t="shared" si="146"/>
        <v>0.5819975919278646</v>
      </c>
      <c r="M329" s="124">
        <f t="shared" si="146"/>
        <v>0.59445011380184021</v>
      </c>
      <c r="N329" s="124">
        <f t="shared" si="146"/>
        <v>0.61280381208916679</v>
      </c>
      <c r="O329" s="124">
        <f t="shared" si="146"/>
        <v>0.6377322694176496</v>
      </c>
      <c r="P329" s="124">
        <f t="shared" si="146"/>
        <v>0.66625712535724213</v>
      </c>
      <c r="Q329" s="124">
        <f t="shared" si="146"/>
        <v>0.68983128671729543</v>
      </c>
      <c r="R329" s="124">
        <f t="shared" ref="R329:V329" si="147">IF(R310=0,"",R310/R291)</f>
        <v>0.70132446858273179</v>
      </c>
      <c r="S329" s="124">
        <f t="shared" si="147"/>
        <v>0.70954346454596651</v>
      </c>
      <c r="T329" s="124">
        <f t="shared" si="147"/>
        <v>0.71559239735476377</v>
      </c>
      <c r="U329" s="124">
        <f t="shared" si="147"/>
        <v>0.72030030270760825</v>
      </c>
      <c r="V329" s="124">
        <f t="shared" si="147"/>
        <v>0.72434322381938521</v>
      </c>
      <c r="W329" s="124">
        <f t="shared" ref="W329" si="148">IF(W310=0,"",W310/W291)</f>
        <v>0.72694654044067086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0.54294204713153538</v>
      </c>
      <c r="H330" s="111">
        <f t="shared" si="149"/>
        <v>0.54911389767614271</v>
      </c>
      <c r="I330" s="111">
        <f t="shared" si="149"/>
        <v>0.5554704577588897</v>
      </c>
      <c r="J330" s="111">
        <f t="shared" si="149"/>
        <v>0.56220269657878663</v>
      </c>
      <c r="K330" s="111">
        <f t="shared" si="149"/>
        <v>0.56946546980336965</v>
      </c>
      <c r="L330" s="111">
        <f t="shared" si="149"/>
        <v>0.57728707102257215</v>
      </c>
      <c r="M330" s="111">
        <f t="shared" si="149"/>
        <v>0.58982517686145586</v>
      </c>
      <c r="N330" s="111">
        <f t="shared" si="149"/>
        <v>0.60829208155219039</v>
      </c>
      <c r="O330" s="111">
        <f t="shared" si="149"/>
        <v>0.63337385501753574</v>
      </c>
      <c r="P330" s="111">
        <f t="shared" si="149"/>
        <v>0.662126657479297</v>
      </c>
      <c r="Q330" s="111">
        <f t="shared" si="149"/>
        <v>0.68592258517335603</v>
      </c>
      <c r="R330" s="111">
        <f t="shared" ref="R330:V330" si="150">IF(R311=0,"",R311/R292)</f>
        <v>0.69756185570645746</v>
      </c>
      <c r="S330" s="111">
        <f t="shared" si="150"/>
        <v>0.7058896103837119</v>
      </c>
      <c r="T330" s="111">
        <f t="shared" si="150"/>
        <v>0.71199043870148748</v>
      </c>
      <c r="U330" s="111">
        <f t="shared" si="150"/>
        <v>0.71674271775979792</v>
      </c>
      <c r="V330" s="111">
        <f t="shared" si="150"/>
        <v>0.72086581121048932</v>
      </c>
      <c r="W330" s="111">
        <f t="shared" ref="W330" si="151">IF(W311=0,"",W311/W292)</f>
        <v>0.72353041076069347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3.0379361867989827</v>
      </c>
      <c r="H332" s="124">
        <f t="shared" si="155"/>
        <v>3.137400167004206</v>
      </c>
      <c r="I332" s="124">
        <f t="shared" si="155"/>
        <v>3.2378838945046438</v>
      </c>
      <c r="J332" s="124">
        <f t="shared" si="155"/>
        <v>3.3402084340906337</v>
      </c>
      <c r="K332" s="124">
        <f t="shared" si="155"/>
        <v>3.4450641545719245</v>
      </c>
      <c r="L332" s="124">
        <f t="shared" si="155"/>
        <v>3.5526217455941831</v>
      </c>
      <c r="M332" s="124">
        <f t="shared" si="155"/>
        <v>3.6810891530458401</v>
      </c>
      <c r="N332" s="124">
        <f t="shared" si="155"/>
        <v>3.8364251100740256</v>
      </c>
      <c r="O332" s="124">
        <f t="shared" si="155"/>
        <v>4.0219238892567208</v>
      </c>
      <c r="P332" s="124">
        <f t="shared" si="155"/>
        <v>4.2230933209181849</v>
      </c>
      <c r="Q332" s="124">
        <f t="shared" si="155"/>
        <v>4.3959750285258776</v>
      </c>
      <c r="R332" s="124">
        <f t="shared" ref="R332:V332" si="156">IF(R313=0,"",R313/R294)</f>
        <v>4.5044337882722605</v>
      </c>
      <c r="S332" s="124">
        <f t="shared" si="156"/>
        <v>4.5907616357700363</v>
      </c>
      <c r="T332" s="124">
        <f t="shared" si="156"/>
        <v>4.6628918386094762</v>
      </c>
      <c r="U332" s="124">
        <f t="shared" si="156"/>
        <v>4.7285571346165254</v>
      </c>
      <c r="V332" s="124">
        <f t="shared" si="156"/>
        <v>4.7955100871905589</v>
      </c>
      <c r="W332" s="124">
        <f t="shared" ref="W332" si="157">IF(W313=0,"",W313/W294)</f>
        <v>4.8610579629971289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3.0379361867989827</v>
      </c>
      <c r="H333" s="111">
        <f t="shared" si="158"/>
        <v>3.137400167004206</v>
      </c>
      <c r="I333" s="111">
        <f t="shared" si="158"/>
        <v>3.2378838945046438</v>
      </c>
      <c r="J333" s="111">
        <f t="shared" si="158"/>
        <v>3.3402084340906337</v>
      </c>
      <c r="K333" s="111">
        <f t="shared" si="158"/>
        <v>3.4450641545719245</v>
      </c>
      <c r="L333" s="111">
        <f t="shared" si="158"/>
        <v>3.5526217455941831</v>
      </c>
      <c r="M333" s="111">
        <f t="shared" si="158"/>
        <v>3.6810891530458401</v>
      </c>
      <c r="N333" s="111">
        <f t="shared" si="158"/>
        <v>3.8364251100740256</v>
      </c>
      <c r="O333" s="111">
        <f t="shared" si="158"/>
        <v>4.0219238892567208</v>
      </c>
      <c r="P333" s="111">
        <f t="shared" si="158"/>
        <v>4.2230933209181849</v>
      </c>
      <c r="Q333" s="111">
        <f t="shared" si="158"/>
        <v>4.3959750285258776</v>
      </c>
      <c r="R333" s="111">
        <f t="shared" ref="R333:V333" si="159">IF(R314=0,"",R314/R295)</f>
        <v>4.5044337882722605</v>
      </c>
      <c r="S333" s="111">
        <f t="shared" si="159"/>
        <v>4.5907616357700363</v>
      </c>
      <c r="T333" s="111">
        <f t="shared" si="159"/>
        <v>4.6628918386094762</v>
      </c>
      <c r="U333" s="111">
        <f t="shared" si="159"/>
        <v>4.7285571346165254</v>
      </c>
      <c r="V333" s="111">
        <f t="shared" si="159"/>
        <v>4.7955100871905589</v>
      </c>
      <c r="W333" s="111">
        <f t="shared" ref="W333" si="160">IF(W314=0,"",W314/W295)</f>
        <v>4.8610579629971289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0.57986428600579054</v>
      </c>
      <c r="H334" s="124">
        <f t="shared" si="161"/>
        <v>0.58347933688331521</v>
      </c>
      <c r="I334" s="124">
        <f t="shared" si="161"/>
        <v>0.58696917129608228</v>
      </c>
      <c r="J334" s="124">
        <f t="shared" si="161"/>
        <v>0.59062457051606787</v>
      </c>
      <c r="K334" s="124">
        <f t="shared" si="161"/>
        <v>0.59544584813681012</v>
      </c>
      <c r="L334" s="124">
        <f t="shared" si="161"/>
        <v>0.60043972747542085</v>
      </c>
      <c r="M334" s="124">
        <f t="shared" si="161"/>
        <v>0.61228235925908259</v>
      </c>
      <c r="N334" s="124">
        <f t="shared" si="161"/>
        <v>0.63170807276626462</v>
      </c>
      <c r="O334" s="124">
        <f t="shared" si="161"/>
        <v>0.66005575755745149</v>
      </c>
      <c r="P334" s="124">
        <f t="shared" si="161"/>
        <v>0.69445607704207157</v>
      </c>
      <c r="Q334" s="124">
        <f t="shared" si="161"/>
        <v>0.72529256535402409</v>
      </c>
      <c r="R334" s="124">
        <f t="shared" ref="R334:V334" si="162">IF(R315=0,"",R315/R296)</f>
        <v>0.74729778435215566</v>
      </c>
      <c r="S334" s="124">
        <f t="shared" si="162"/>
        <v>0.76790146155592365</v>
      </c>
      <c r="T334" s="124">
        <f t="shared" si="162"/>
        <v>0.78639381509924555</v>
      </c>
      <c r="U334" s="124">
        <f t="shared" si="162"/>
        <v>0.80194464816562661</v>
      </c>
      <c r="V334" s="124">
        <f t="shared" si="162"/>
        <v>0.81398945140914469</v>
      </c>
      <c r="W334" s="124">
        <f t="shared" ref="W334" si="163">IF(W315=0,"",W315/W296)</f>
        <v>0.81930214321871142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>
        <f t="shared" si="164"/>
        <v>0.5790674964380782</v>
      </c>
      <c r="H335" s="111">
        <f t="shared" si="164"/>
        <v>0.58203096652363551</v>
      </c>
      <c r="I335" s="111">
        <f t="shared" si="164"/>
        <v>0.58533261306728068</v>
      </c>
      <c r="J335" s="111">
        <f t="shared" si="164"/>
        <v>0.5892354622030832</v>
      </c>
      <c r="K335" s="111">
        <f t="shared" si="164"/>
        <v>0.59396315532910371</v>
      </c>
      <c r="L335" s="111">
        <f t="shared" si="164"/>
        <v>0.59957552568815631</v>
      </c>
      <c r="M335" s="111">
        <f t="shared" si="164"/>
        <v>0.61137965553497131</v>
      </c>
      <c r="N335" s="111">
        <f t="shared" si="164"/>
        <v>0.63106000912926241</v>
      </c>
      <c r="O335" s="111">
        <f t="shared" si="164"/>
        <v>0.66002273234098396</v>
      </c>
      <c r="P335" s="111">
        <f t="shared" si="164"/>
        <v>0.69531250143968715</v>
      </c>
      <c r="Q335" s="111">
        <f t="shared" si="164"/>
        <v>0.72735391640858305</v>
      </c>
      <c r="R335" s="111">
        <f t="shared" ref="R335:V335" si="165">IF(R316=0,"",R316/R297)</f>
        <v>0.74897795176126081</v>
      </c>
      <c r="S335" s="111">
        <f t="shared" si="165"/>
        <v>0.76981565855568312</v>
      </c>
      <c r="T335" s="111">
        <f t="shared" si="165"/>
        <v>0.78868754395438778</v>
      </c>
      <c r="U335" s="111">
        <f t="shared" si="165"/>
        <v>0.80441411511997885</v>
      </c>
      <c r="V335" s="111">
        <f t="shared" si="165"/>
        <v>0.81581587921503229</v>
      </c>
      <c r="W335" s="111">
        <f t="shared" ref="W335" si="166">IF(W316=0,"",W316/W297)</f>
        <v>0.82117913364168138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0.61441644916635907</v>
      </c>
      <c r="H339" s="112">
        <f t="shared" si="176"/>
        <v>0.61672247191619545</v>
      </c>
      <c r="I339" s="112">
        <f t="shared" si="176"/>
        <v>0.61918027159022559</v>
      </c>
      <c r="J339" s="112">
        <f t="shared" si="176"/>
        <v>0.62190993290983509</v>
      </c>
      <c r="K339" s="112">
        <f t="shared" si="176"/>
        <v>0.62501787499081962</v>
      </c>
      <c r="L339" s="112">
        <f t="shared" si="176"/>
        <v>0.62854134316707888</v>
      </c>
      <c r="M339" s="112">
        <f t="shared" si="176"/>
        <v>0.63492179009871064</v>
      </c>
      <c r="N339" s="112">
        <f t="shared" si="176"/>
        <v>0.64523195340365469</v>
      </c>
      <c r="O339" s="112">
        <f t="shared" si="176"/>
        <v>0.66084749393233244</v>
      </c>
      <c r="P339" s="112">
        <f t="shared" si="176"/>
        <v>0.6811613075878874</v>
      </c>
      <c r="Q339" s="112">
        <f t="shared" si="176"/>
        <v>0.70109404429097566</v>
      </c>
      <c r="R339" s="112">
        <f t="shared" ref="R339:V339" si="177">IF(R320=0,"",R320/R301)</f>
        <v>0.71538293974298994</v>
      </c>
      <c r="S339" s="112">
        <f t="shared" si="177"/>
        <v>0.72953096838538967</v>
      </c>
      <c r="T339" s="112">
        <f t="shared" si="177"/>
        <v>0.74324147233851812</v>
      </c>
      <c r="U339" s="112">
        <f t="shared" si="177"/>
        <v>0.75612073158267434</v>
      </c>
      <c r="V339" s="112">
        <f t="shared" si="177"/>
        <v>0.7675647007768519</v>
      </c>
      <c r="W339" s="112">
        <f t="shared" ref="W339" si="178">IF(W320=0,"",W320/W301)</f>
        <v>0.77657331691935794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0.64751300516375609</v>
      </c>
      <c r="H343" s="124">
        <f t="shared" si="188"/>
        <v>0.69621782681761202</v>
      </c>
      <c r="I343" s="124">
        <f t="shared" si="188"/>
        <v>0.73616952778199563</v>
      </c>
      <c r="J343" s="124">
        <f t="shared" si="188"/>
        <v>0.71575611443387133</v>
      </c>
      <c r="K343" s="124">
        <f t="shared" si="188"/>
        <v>0.61147323006225784</v>
      </c>
      <c r="L343" s="124">
        <f t="shared" si="188"/>
        <v>0.60527169474788411</v>
      </c>
      <c r="M343" s="124">
        <f t="shared" si="188"/>
        <v>0.62331603535871982</v>
      </c>
      <c r="N343" s="124">
        <f t="shared" si="188"/>
        <v>0.66669958632960269</v>
      </c>
      <c r="O343" s="124">
        <f t="shared" si="188"/>
        <v>0.68441986185677239</v>
      </c>
      <c r="P343" s="124">
        <f t="shared" si="188"/>
        <v>0.68519038262963616</v>
      </c>
      <c r="Q343" s="124">
        <f t="shared" si="188"/>
        <v>0.622297588773982</v>
      </c>
      <c r="R343" s="124">
        <f t="shared" ref="R343:V343" si="189">IF(R324=0,"",R324/R305)</f>
        <v>0.6367309794460162</v>
      </c>
      <c r="S343" s="124">
        <f t="shared" si="189"/>
        <v>0.62031229404669941</v>
      </c>
      <c r="T343" s="124">
        <f t="shared" si="189"/>
        <v>0.65199480331728243</v>
      </c>
      <c r="U343" s="124">
        <f t="shared" si="189"/>
        <v>0.72549656454409284</v>
      </c>
      <c r="V343" s="124">
        <f t="shared" si="189"/>
        <v>0.80191925273664189</v>
      </c>
      <c r="W343" s="124">
        <f t="shared" ref="W343" si="190">IF(W324=0,"",W324/W305)</f>
        <v>0.81601427503704305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>
        <f t="shared" si="191"/>
        <v>0.58028058918645364</v>
      </c>
      <c r="H344" s="111">
        <f t="shared" si="191"/>
        <v>0.58105458183109249</v>
      </c>
      <c r="I344" s="111">
        <f t="shared" si="191"/>
        <v>0.58181698879581589</v>
      </c>
      <c r="J344" s="111">
        <f t="shared" si="191"/>
        <v>0.58255879899624519</v>
      </c>
      <c r="K344" s="111">
        <f t="shared" si="191"/>
        <v>0.58327235064046135</v>
      </c>
      <c r="L344" s="111">
        <f t="shared" si="191"/>
        <v>0.58395559388500784</v>
      </c>
      <c r="M344" s="111">
        <f t="shared" si="191"/>
        <v>0.5843232692101662</v>
      </c>
      <c r="N344" s="111">
        <f t="shared" si="191"/>
        <v>0.5843232692101662</v>
      </c>
      <c r="O344" s="111">
        <f t="shared" si="191"/>
        <v>0.5843232692101662</v>
      </c>
      <c r="P344" s="111">
        <f t="shared" si="191"/>
        <v>0.5843232692101662</v>
      </c>
      <c r="Q344" s="111">
        <f t="shared" si="191"/>
        <v>0.5843232692101662</v>
      </c>
      <c r="R344" s="111">
        <f t="shared" ref="R344:V344" si="192">IF(R325=0,"",R325/R306)</f>
        <v>0.5866461310523019</v>
      </c>
      <c r="S344" s="111">
        <f t="shared" si="192"/>
        <v>0.59044453646495587</v>
      </c>
      <c r="T344" s="111">
        <f t="shared" si="192"/>
        <v>0.5948760094463823</v>
      </c>
      <c r="U344" s="111">
        <f t="shared" si="192"/>
        <v>0.59946574932000352</v>
      </c>
      <c r="V344" s="111">
        <f t="shared" si="192"/>
        <v>0.60373895540923694</v>
      </c>
      <c r="W344" s="111">
        <f t="shared" ref="W344" si="193">IF(W325=0,"",W325/W306)</f>
        <v>0.60769562771408081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0.7495176358259712</v>
      </c>
      <c r="H345" s="45">
        <f t="shared" si="194"/>
        <v>0.75118103771067213</v>
      </c>
      <c r="I345" s="45">
        <f t="shared" si="194"/>
        <v>0.75290103789473495</v>
      </c>
      <c r="J345" s="45">
        <f t="shared" si="194"/>
        <v>0.75472165727766305</v>
      </c>
      <c r="K345" s="45">
        <f t="shared" si="194"/>
        <v>0.75668032520290751</v>
      </c>
      <c r="L345" s="45">
        <f t="shared" si="194"/>
        <v>0.75878705555436721</v>
      </c>
      <c r="M345" s="45">
        <f t="shared" si="194"/>
        <v>0.76165333018171988</v>
      </c>
      <c r="N345" s="45">
        <f t="shared" si="194"/>
        <v>0.76545253702303462</v>
      </c>
      <c r="O345" s="45">
        <f t="shared" si="194"/>
        <v>0.77060626523875408</v>
      </c>
      <c r="P345" s="45">
        <f t="shared" si="194"/>
        <v>0.77733593726102079</v>
      </c>
      <c r="Q345" s="45">
        <f t="shared" si="194"/>
        <v>0.78600958788392339</v>
      </c>
      <c r="R345" s="45">
        <f t="shared" ref="R345:V345" si="195">IF(R326=0,"",R326/R307)</f>
        <v>0.79780875212448654</v>
      </c>
      <c r="S345" s="45">
        <f t="shared" si="195"/>
        <v>0.81253521269232931</v>
      </c>
      <c r="T345" s="45">
        <f t="shared" si="195"/>
        <v>0.82836854618207179</v>
      </c>
      <c r="U345" s="45">
        <f t="shared" si="195"/>
        <v>0.84348832918837902</v>
      </c>
      <c r="V345" s="45">
        <f t="shared" si="195"/>
        <v>0.85607413830589585</v>
      </c>
      <c r="W345" s="45">
        <f t="shared" ref="W345" si="196">IF(W326=0,"",W326/W307)</f>
        <v>0.86548651750410588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1.1941881514021049</v>
      </c>
      <c r="H347" s="117">
        <f t="shared" si="197"/>
        <v>0.43186242537809993</v>
      </c>
      <c r="I347" s="117">
        <f t="shared" si="197"/>
        <v>0.2879543408343706</v>
      </c>
      <c r="J347" s="117">
        <f t="shared" si="197"/>
        <v>1.1366210334171156</v>
      </c>
      <c r="K347" s="117">
        <f t="shared" si="197"/>
        <v>1.0827785355746538</v>
      </c>
      <c r="L347" s="117">
        <f t="shared" si="197"/>
        <v>2.7464806892100673</v>
      </c>
      <c r="M347" s="117">
        <f t="shared" si="197"/>
        <v>1.4727331677795508</v>
      </c>
      <c r="N347" s="117">
        <f t="shared" si="197"/>
        <v>1.395876764848339</v>
      </c>
      <c r="O347" s="117">
        <f t="shared" si="197"/>
        <v>0.97589300527350309</v>
      </c>
      <c r="P347" s="117">
        <f t="shared" si="197"/>
        <v>1.796946046004654</v>
      </c>
      <c r="Q347" s="117">
        <f t="shared" si="197"/>
        <v>1.1836062836612993</v>
      </c>
      <c r="R347" s="117">
        <f t="shared" ref="R347:V347" si="198">R348+R351+R353+R362</f>
        <v>3.7262492680950041</v>
      </c>
      <c r="S347" s="117">
        <f t="shared" si="198"/>
        <v>3.261437103686688</v>
      </c>
      <c r="T347" s="117">
        <f t="shared" si="198"/>
        <v>3.085814335400495</v>
      </c>
      <c r="U347" s="117">
        <f t="shared" si="198"/>
        <v>1.2741908100780719</v>
      </c>
      <c r="V347" s="117">
        <f t="shared" si="198"/>
        <v>0.94444359139778511</v>
      </c>
      <c r="W347" s="117">
        <f t="shared" ref="W347" si="199">W348+W351+W353+W362</f>
        <v>1.5674495386539071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1.1144439658123884</v>
      </c>
      <c r="H348" s="122">
        <f t="shared" si="200"/>
        <v>0.40218467968995109</v>
      </c>
      <c r="I348" s="122">
        <f t="shared" si="200"/>
        <v>0.2695430616414935</v>
      </c>
      <c r="J348" s="122">
        <f t="shared" si="200"/>
        <v>1.051421859391878</v>
      </c>
      <c r="K348" s="122">
        <f t="shared" si="200"/>
        <v>0.95480684532041982</v>
      </c>
      <c r="L348" s="122">
        <f t="shared" si="200"/>
        <v>2.4570002337836505</v>
      </c>
      <c r="M348" s="122">
        <f t="shared" si="200"/>
        <v>1.3036443538298563</v>
      </c>
      <c r="N348" s="122">
        <f t="shared" si="200"/>
        <v>1.2836485791230905</v>
      </c>
      <c r="O348" s="122">
        <f t="shared" si="200"/>
        <v>0.90489096819382198</v>
      </c>
      <c r="P348" s="122">
        <f t="shared" si="200"/>
        <v>1.6512197193464155</v>
      </c>
      <c r="Q348" s="122">
        <f t="shared" si="200"/>
        <v>1.0617981976951794</v>
      </c>
      <c r="R348" s="122">
        <f t="shared" ref="R348:V348" si="201">SUM(R349:R350)</f>
        <v>3.3690212527313488</v>
      </c>
      <c r="S348" s="122">
        <f t="shared" si="201"/>
        <v>2.9459538165577124</v>
      </c>
      <c r="T348" s="122">
        <f t="shared" si="201"/>
        <v>2.7745917060071217</v>
      </c>
      <c r="U348" s="122">
        <f t="shared" si="201"/>
        <v>1.1537849013362353</v>
      </c>
      <c r="V348" s="122">
        <f t="shared" si="201"/>
        <v>0.86074738855590538</v>
      </c>
      <c r="W348" s="122">
        <f t="shared" ref="W348" si="202">SUM(W349:W350)</f>
        <v>1.3815137542995939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1.1144439658123884</v>
      </c>
      <c r="H349" s="98">
        <v>0.40218467968995109</v>
      </c>
      <c r="I349" s="98">
        <v>0.2695430616414935</v>
      </c>
      <c r="J349" s="98">
        <v>1.051421859391878</v>
      </c>
      <c r="K349" s="98">
        <v>0.95480684532041982</v>
      </c>
      <c r="L349" s="98">
        <v>2.4570002337836505</v>
      </c>
      <c r="M349" s="98">
        <v>1.3036443538298563</v>
      </c>
      <c r="N349" s="98">
        <v>1.2836485791230905</v>
      </c>
      <c r="O349" s="98">
        <v>0.90489096819382198</v>
      </c>
      <c r="P349" s="98">
        <v>1.6512197193464155</v>
      </c>
      <c r="Q349" s="98">
        <v>1.0617981976951794</v>
      </c>
      <c r="R349" s="98">
        <v>3.3690212527313488</v>
      </c>
      <c r="S349" s="98">
        <v>2.9459538165577124</v>
      </c>
      <c r="T349" s="98">
        <v>2.7745917060071217</v>
      </c>
      <c r="U349" s="98">
        <v>1.1537849013362353</v>
      </c>
      <c r="V349" s="98">
        <v>0.86074738855590538</v>
      </c>
      <c r="W349" s="98">
        <v>1.3815137542995939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5.8072742281337235E-2</v>
      </c>
      <c r="H353" s="122">
        <v>2.3003988267499227E-2</v>
      </c>
      <c r="I353" s="122">
        <v>1.6289958823058868E-2</v>
      </c>
      <c r="J353" s="122">
        <v>6.825357310930312E-2</v>
      </c>
      <c r="K353" s="122">
        <v>6.3799752086803121E-2</v>
      </c>
      <c r="L353" s="122">
        <v>0.16451279402922911</v>
      </c>
      <c r="M353" s="122">
        <v>9.6246814406209316E-2</v>
      </c>
      <c r="N353" s="122">
        <v>8.0243120662849943E-2</v>
      </c>
      <c r="O353" s="122">
        <v>5.0784819900244339E-2</v>
      </c>
      <c r="P353" s="122">
        <v>0.10557067768381495</v>
      </c>
      <c r="Q353" s="122">
        <v>6.9655425200957521E-2</v>
      </c>
      <c r="R353" s="122">
        <v>0.2287294083660952</v>
      </c>
      <c r="S353" s="122">
        <v>0.19734036922480275</v>
      </c>
      <c r="T353" s="122">
        <v>0.1947104027116098</v>
      </c>
      <c r="U353" s="122">
        <v>8.5536786317203461E-2</v>
      </c>
      <c r="V353" s="122">
        <v>7.2681853102394611E-2</v>
      </c>
      <c r="W353" s="122">
        <v>0.16933697228390443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5.8072742281337235E-2</v>
      </c>
      <c r="H354" s="98">
        <v>2.3003988267499227E-2</v>
      </c>
      <c r="I354" s="98">
        <v>1.6289958823058868E-2</v>
      </c>
      <c r="J354" s="98">
        <v>6.825357310930312E-2</v>
      </c>
      <c r="K354" s="98">
        <v>6.3799752086803121E-2</v>
      </c>
      <c r="L354" s="98">
        <v>0.16451279402922911</v>
      </c>
      <c r="M354" s="98">
        <v>9.6246814406209316E-2</v>
      </c>
      <c r="N354" s="98">
        <v>8.0243120662849943E-2</v>
      </c>
      <c r="O354" s="98">
        <v>5.0784819900244339E-2</v>
      </c>
      <c r="P354" s="98">
        <v>0.10557067768381495</v>
      </c>
      <c r="Q354" s="98">
        <v>6.9655425200957521E-2</v>
      </c>
      <c r="R354" s="98">
        <v>0.2287294083660952</v>
      </c>
      <c r="S354" s="98">
        <v>0.19734036922480275</v>
      </c>
      <c r="T354" s="98">
        <v>0.1947104027116098</v>
      </c>
      <c r="U354" s="98">
        <v>8.5536786317203461E-2</v>
      </c>
      <c r="V354" s="98">
        <v>7.2681853102394611E-2</v>
      </c>
      <c r="W354" s="98">
        <v>0.16933697228390443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2.16714433083793E-2</v>
      </c>
      <c r="H362" s="122">
        <v>6.6737574206496191E-3</v>
      </c>
      <c r="I362" s="122">
        <v>2.1213203698182332E-3</v>
      </c>
      <c r="J362" s="122">
        <v>1.6945600915934524E-2</v>
      </c>
      <c r="K362" s="122">
        <v>6.4171938167430803E-2</v>
      </c>
      <c r="L362" s="122">
        <v>0.12496766139718764</v>
      </c>
      <c r="M362" s="122">
        <v>7.2841999543485025E-2</v>
      </c>
      <c r="N362" s="122">
        <v>3.1985065062398517E-2</v>
      </c>
      <c r="O362" s="122">
        <v>2.0217217179436794E-2</v>
      </c>
      <c r="P362" s="122">
        <v>4.0155648974423412E-2</v>
      </c>
      <c r="Q362" s="122">
        <v>5.2152660765162333E-2</v>
      </c>
      <c r="R362" s="122">
        <v>0.12849860699756011</v>
      </c>
      <c r="S362" s="122">
        <v>0.11814291790417304</v>
      </c>
      <c r="T362" s="122">
        <v>0.11651222668176323</v>
      </c>
      <c r="U362" s="122">
        <v>3.4869122424633067E-2</v>
      </c>
      <c r="V362" s="122">
        <v>1.101434973948511E-2</v>
      </c>
      <c r="W362" s="122">
        <v>1.6598812070408798E-2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2.16714433083793E-2</v>
      </c>
      <c r="H363" s="98">
        <v>6.6737574206496191E-3</v>
      </c>
      <c r="I363" s="98">
        <v>2.1213203698182332E-3</v>
      </c>
      <c r="J363" s="98">
        <v>1.6945600915934524E-2</v>
      </c>
      <c r="K363" s="98">
        <v>6.4171938167430803E-2</v>
      </c>
      <c r="L363" s="98">
        <v>0.12496766139718764</v>
      </c>
      <c r="M363" s="98">
        <v>7.2841999543485025E-2</v>
      </c>
      <c r="N363" s="98">
        <v>3.1985065062398517E-2</v>
      </c>
      <c r="O363" s="98">
        <v>2.0217217179436794E-2</v>
      </c>
      <c r="P363" s="98">
        <v>4.0155648974423412E-2</v>
      </c>
      <c r="Q363" s="98">
        <v>5.2152660765162333E-2</v>
      </c>
      <c r="R363" s="98">
        <v>0.12849860699756011</v>
      </c>
      <c r="S363" s="98">
        <v>0.11814291790417304</v>
      </c>
      <c r="T363" s="98">
        <v>0.11651222668176323</v>
      </c>
      <c r="U363" s="98">
        <v>3.4869122424633067E-2</v>
      </c>
      <c r="V363" s="98">
        <v>1.101434973948511E-2</v>
      </c>
      <c r="W363" s="98">
        <v>1.6598812070408798E-2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19770.53358895882</v>
      </c>
      <c r="H366" s="117">
        <f t="shared" si="204"/>
        <v>13758.067128078872</v>
      </c>
      <c r="I366" s="117">
        <f t="shared" si="204"/>
        <v>9378.5414387070596</v>
      </c>
      <c r="J366" s="117">
        <f t="shared" si="204"/>
        <v>11234.00778046859</v>
      </c>
      <c r="K366" s="117">
        <f t="shared" si="204"/>
        <v>10241.093187979555</v>
      </c>
      <c r="L366" s="117">
        <f t="shared" si="204"/>
        <v>13141.76067914526</v>
      </c>
      <c r="M366" s="117">
        <f t="shared" si="204"/>
        <v>11458.906889458725</v>
      </c>
      <c r="N366" s="117">
        <f t="shared" si="204"/>
        <v>16246.05193235612</v>
      </c>
      <c r="O366" s="117">
        <f t="shared" si="204"/>
        <v>13185.755731679346</v>
      </c>
      <c r="P366" s="117">
        <f t="shared" si="204"/>
        <v>12212.72443862804</v>
      </c>
      <c r="Q366" s="117">
        <f t="shared" si="204"/>
        <v>8874.6385088316383</v>
      </c>
      <c r="R366" s="117">
        <f t="shared" ref="R366:V366" si="205">R367+R370+R372+R381</f>
        <v>10771.322578886275</v>
      </c>
      <c r="S366" s="117">
        <f t="shared" si="205"/>
        <v>11576.544397911872</v>
      </c>
      <c r="T366" s="117">
        <f t="shared" si="205"/>
        <v>10832.844837814664</v>
      </c>
      <c r="U366" s="117">
        <f t="shared" si="205"/>
        <v>9122.7199848267937</v>
      </c>
      <c r="V366" s="117">
        <f t="shared" si="205"/>
        <v>7851.6265969688102</v>
      </c>
      <c r="W366" s="117">
        <f t="shared" ref="W366" si="206">W367+W370+W372+W381</f>
        <v>8648.3046581194703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18134.842585072562</v>
      </c>
      <c r="H367" s="122">
        <f t="shared" si="207"/>
        <v>12297.564037251914</v>
      </c>
      <c r="I367" s="122">
        <f t="shared" si="207"/>
        <v>8110.2069000099882</v>
      </c>
      <c r="J367" s="122">
        <f t="shared" si="207"/>
        <v>9770.0779045640393</v>
      </c>
      <c r="K367" s="122">
        <f t="shared" si="207"/>
        <v>8807.4494863225045</v>
      </c>
      <c r="L367" s="122">
        <f t="shared" si="207"/>
        <v>11570.586041993311</v>
      </c>
      <c r="M367" s="122">
        <f t="shared" si="207"/>
        <v>9885.3745841291402</v>
      </c>
      <c r="N367" s="122">
        <f t="shared" si="207"/>
        <v>14531.548868761654</v>
      </c>
      <c r="O367" s="122">
        <f t="shared" si="207"/>
        <v>11837.80900599594</v>
      </c>
      <c r="P367" s="122">
        <f t="shared" si="207"/>
        <v>10841.721453526976</v>
      </c>
      <c r="Q367" s="122">
        <f t="shared" si="207"/>
        <v>7780.9071793688672</v>
      </c>
      <c r="R367" s="122">
        <f t="shared" ref="R367:V367" si="208">SUM(R368:R369)</f>
        <v>9543.6644877320232</v>
      </c>
      <c r="S367" s="122">
        <f t="shared" si="208"/>
        <v>10306.345586680945</v>
      </c>
      <c r="T367" s="122">
        <f t="shared" si="208"/>
        <v>9523.3325970451897</v>
      </c>
      <c r="U367" s="122">
        <f t="shared" si="208"/>
        <v>7935.1319433409781</v>
      </c>
      <c r="V367" s="122">
        <f t="shared" si="208"/>
        <v>6792.8854133328114</v>
      </c>
      <c r="W367" s="122">
        <f t="shared" ref="W367" si="209">SUM(W368:W369)</f>
        <v>7212.7316973210663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17930.054402832149</v>
      </c>
      <c r="H368" s="98">
        <v>12158.587630114313</v>
      </c>
      <c r="I368" s="98">
        <v>8019.3081719461388</v>
      </c>
      <c r="J368" s="98">
        <v>9660.4227067573884</v>
      </c>
      <c r="K368" s="98">
        <v>8708.6932467835159</v>
      </c>
      <c r="L368" s="98">
        <v>11441.648685927237</v>
      </c>
      <c r="M368" s="98">
        <v>9773.9117845993096</v>
      </c>
      <c r="N368" s="98">
        <v>14364.173052003707</v>
      </c>
      <c r="O368" s="98">
        <v>11697.082334034238</v>
      </c>
      <c r="P368" s="98">
        <v>10709.182491230247</v>
      </c>
      <c r="Q368" s="98">
        <v>7684.0735884465939</v>
      </c>
      <c r="R368" s="98">
        <v>9424.9323913813423</v>
      </c>
      <c r="S368" s="98">
        <v>10178.305622609434</v>
      </c>
      <c r="T368" s="98">
        <v>9404.2301266226841</v>
      </c>
      <c r="U368" s="98">
        <v>7835.4702303666218</v>
      </c>
      <c r="V368" s="98">
        <v>6708.2606474109216</v>
      </c>
      <c r="W368" s="98">
        <v>7123.6093208140246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204.78818224041078</v>
      </c>
      <c r="H369" s="98">
        <v>138.97640713760111</v>
      </c>
      <c r="I369" s="98">
        <v>90.898728063848935</v>
      </c>
      <c r="J369" s="98">
        <v>109.65519780665151</v>
      </c>
      <c r="K369" s="98">
        <v>98.756239538987828</v>
      </c>
      <c r="L369" s="98">
        <v>128.93735606607387</v>
      </c>
      <c r="M369" s="98">
        <v>111.46279952983113</v>
      </c>
      <c r="N369" s="98">
        <v>167.37581675794792</v>
      </c>
      <c r="O369" s="98">
        <v>140.72667196170133</v>
      </c>
      <c r="P369" s="98">
        <v>132.53896229672952</v>
      </c>
      <c r="Q369" s="98">
        <v>96.833590922273231</v>
      </c>
      <c r="R369" s="98">
        <v>118.73209635068153</v>
      </c>
      <c r="S369" s="98">
        <v>128.03996407151129</v>
      </c>
      <c r="T369" s="98">
        <v>119.10247042250569</v>
      </c>
      <c r="U369" s="98">
        <v>99.661712974356178</v>
      </c>
      <c r="V369" s="98">
        <v>84.624765921889733</v>
      </c>
      <c r="W369" s="98">
        <v>89.122376507041466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0.50311916504781296</v>
      </c>
      <c r="H370" s="122">
        <f t="shared" si="210"/>
        <v>1.4026540909613012</v>
      </c>
      <c r="I370" s="122">
        <f t="shared" si="210"/>
        <v>1.2189443312134178</v>
      </c>
      <c r="J370" s="122">
        <f t="shared" si="210"/>
        <v>1.137332961025612</v>
      </c>
      <c r="K370" s="122">
        <f t="shared" si="210"/>
        <v>1.7277698120576828</v>
      </c>
      <c r="L370" s="122">
        <f t="shared" si="210"/>
        <v>3.2360800578602817</v>
      </c>
      <c r="M370" s="122">
        <f t="shared" si="210"/>
        <v>1.0643740115122402</v>
      </c>
      <c r="N370" s="122">
        <f t="shared" si="210"/>
        <v>2.6250505474444679</v>
      </c>
      <c r="O370" s="122">
        <f t="shared" si="210"/>
        <v>0.76887650699065813</v>
      </c>
      <c r="P370" s="122">
        <f t="shared" si="210"/>
        <v>1.5883428350673874</v>
      </c>
      <c r="Q370" s="122">
        <f t="shared" si="210"/>
        <v>0.68215989007206046</v>
      </c>
      <c r="R370" s="122">
        <f t="shared" si="210"/>
        <v>0.68941698040644395</v>
      </c>
      <c r="S370" s="122">
        <f t="shared" si="210"/>
        <v>0.54837151515266136</v>
      </c>
      <c r="T370" s="122">
        <f t="shared" si="210"/>
        <v>0.54277007253910914</v>
      </c>
      <c r="U370" s="122">
        <f t="shared" si="210"/>
        <v>0.28808204071883348</v>
      </c>
      <c r="V370" s="122">
        <f t="shared" si="210"/>
        <v>0.30629459408606197</v>
      </c>
      <c r="W370" s="122">
        <f t="shared" si="210"/>
        <v>0.30969985317044924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0.50311916504781296</v>
      </c>
      <c r="H371" s="98">
        <f>RES_hhdet_in_fech!H48</f>
        <v>1.4026540909613012</v>
      </c>
      <c r="I371" s="98">
        <f>RES_hhdet_in_fech!I48</f>
        <v>1.2189443312134178</v>
      </c>
      <c r="J371" s="98">
        <f>RES_hhdet_in_fech!J48</f>
        <v>1.137332961025612</v>
      </c>
      <c r="K371" s="98">
        <f>RES_hhdet_in_fech!K48</f>
        <v>1.7277698120576828</v>
      </c>
      <c r="L371" s="98">
        <f>RES_hhdet_in_fech!L48</f>
        <v>3.2360800578602817</v>
      </c>
      <c r="M371" s="98">
        <f>RES_hhdet_in_fech!M48</f>
        <v>1.0643740115122402</v>
      </c>
      <c r="N371" s="98">
        <f>RES_hhdet_in_fech!N48</f>
        <v>2.6250505474444679</v>
      </c>
      <c r="O371" s="98">
        <f>RES_hhdet_in_fech!O48</f>
        <v>0.76887650699065813</v>
      </c>
      <c r="P371" s="98">
        <f>RES_hhdet_in_fech!P48</f>
        <v>1.5883428350673874</v>
      </c>
      <c r="Q371" s="98">
        <f>RES_hhdet_in_fech!Q48</f>
        <v>0.68215989007206046</v>
      </c>
      <c r="R371" s="98">
        <f>RES_hhdet_in_fech!R48</f>
        <v>0.68941698040644395</v>
      </c>
      <c r="S371" s="98">
        <f>RES_hhdet_in_fech!S48</f>
        <v>0.54837151515266136</v>
      </c>
      <c r="T371" s="98">
        <f>RES_hhdet_in_fech!T48</f>
        <v>0.54277007253910914</v>
      </c>
      <c r="U371" s="98">
        <f>RES_hhdet_in_fech!U48</f>
        <v>0.28808204071883348</v>
      </c>
      <c r="V371" s="98">
        <f>RES_hhdet_in_fech!V48</f>
        <v>0.30629459408606197</v>
      </c>
      <c r="W371" s="98">
        <f>RES_hhdet_in_fech!W48</f>
        <v>0.30969985317044924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955.86600100353962</v>
      </c>
      <c r="H372" s="122">
        <v>725.74142932790278</v>
      </c>
      <c r="I372" s="122">
        <v>509.27435039884728</v>
      </c>
      <c r="J372" s="122">
        <v>654.95564735930941</v>
      </c>
      <c r="K372" s="122">
        <v>611.08691122880111</v>
      </c>
      <c r="L372" s="122">
        <v>789.65536208180117</v>
      </c>
      <c r="M372" s="122">
        <v>750.37090161008302</v>
      </c>
      <c r="N372" s="122">
        <v>940.95835167725988</v>
      </c>
      <c r="O372" s="122">
        <v>683.85344588926512</v>
      </c>
      <c r="P372" s="122">
        <v>728.79776461023607</v>
      </c>
      <c r="Q372" s="122">
        <v>547.02636923734963</v>
      </c>
      <c r="R372" s="122">
        <v>673.56353273546927</v>
      </c>
      <c r="S372" s="122">
        <v>715.82710026001837</v>
      </c>
      <c r="T372" s="122">
        <v>695.03278202456079</v>
      </c>
      <c r="U372" s="122">
        <v>612.19329868730949</v>
      </c>
      <c r="V372" s="122">
        <v>588.73323261469068</v>
      </c>
      <c r="W372" s="122">
        <v>911.52210045659604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967.54039888267482</v>
      </c>
      <c r="H373" s="98">
        <v>724.66196497715202</v>
      </c>
      <c r="I373" s="98">
        <v>504.67745864542854</v>
      </c>
      <c r="J373" s="98">
        <v>651.04668622950533</v>
      </c>
      <c r="K373" s="98">
        <v>603.95293547640085</v>
      </c>
      <c r="L373" s="98">
        <v>795.75113563105685</v>
      </c>
      <c r="M373" s="98">
        <v>751.66515474434948</v>
      </c>
      <c r="N373" s="98">
        <v>951.91905138798688</v>
      </c>
      <c r="O373" s="98">
        <v>684.80734845651625</v>
      </c>
      <c r="P373" s="98">
        <v>728.82417731014414</v>
      </c>
      <c r="Q373" s="98">
        <v>537.27665379584346</v>
      </c>
      <c r="R373" s="98">
        <v>671.44493270179009</v>
      </c>
      <c r="S373" s="98">
        <v>716.1350106291552</v>
      </c>
      <c r="T373" s="98">
        <v>694.48957390939484</v>
      </c>
      <c r="U373" s="98">
        <v>610.76327797559031</v>
      </c>
      <c r="V373" s="98">
        <v>587.20169736708488</v>
      </c>
      <c r="W373" s="98">
        <v>909.44336540182508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627.5235606528579</v>
      </c>
      <c r="H377" s="101">
        <v>751.43268087576769</v>
      </c>
      <c r="I377" s="101">
        <v>620.51913083158013</v>
      </c>
      <c r="J377" s="101">
        <v>757.37042896017613</v>
      </c>
      <c r="K377" s="101">
        <v>799.42387109216827</v>
      </c>
      <c r="L377" s="101">
        <v>632.18121205936779</v>
      </c>
      <c r="M377" s="101">
        <v>719.30882638768503</v>
      </c>
      <c r="N377" s="101">
        <v>758.66460911990691</v>
      </c>
      <c r="O377" s="101">
        <v>661.75470308127728</v>
      </c>
      <c r="P377" s="101">
        <v>728.38799043737879</v>
      </c>
      <c r="Q377" s="101">
        <v>695.10017250522628</v>
      </c>
      <c r="R377" s="101">
        <v>716.50721913242899</v>
      </c>
      <c r="S377" s="101">
        <v>709.71034235005209</v>
      </c>
      <c r="T377" s="101">
        <v>705.41299527982096</v>
      </c>
      <c r="U377" s="101">
        <v>639.99925697073638</v>
      </c>
      <c r="V377" s="101">
        <v>630.53513584345842</v>
      </c>
      <c r="W377" s="101">
        <v>961.55510280935823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679.32188371767074</v>
      </c>
      <c r="H381" s="122">
        <v>733.35900740809245</v>
      </c>
      <c r="I381" s="122">
        <v>757.84124396701043</v>
      </c>
      <c r="J381" s="122">
        <v>807.83689558421622</v>
      </c>
      <c r="K381" s="122">
        <v>820.82902061619029</v>
      </c>
      <c r="L381" s="122">
        <v>778.28319501228793</v>
      </c>
      <c r="M381" s="122">
        <v>822.0970297079889</v>
      </c>
      <c r="N381" s="122">
        <v>770.91966136976248</v>
      </c>
      <c r="O381" s="122">
        <v>663.32440328715188</v>
      </c>
      <c r="P381" s="122">
        <v>640.6168776557605</v>
      </c>
      <c r="Q381" s="122">
        <v>546.02280033535033</v>
      </c>
      <c r="R381" s="122">
        <v>553.40514143837618</v>
      </c>
      <c r="S381" s="122">
        <v>553.8233394557551</v>
      </c>
      <c r="T381" s="122">
        <v>613.93668867237398</v>
      </c>
      <c r="U381" s="122">
        <v>575.10666075778636</v>
      </c>
      <c r="V381" s="122">
        <v>469.70165642722139</v>
      </c>
      <c r="W381" s="122">
        <v>523.74116048863846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844.26256446975492</v>
      </c>
      <c r="H382" s="98">
        <v>918.09702146196764</v>
      </c>
      <c r="I382" s="98">
        <v>778.20345784844494</v>
      </c>
      <c r="J382" s="98">
        <v>838.17578046926883</v>
      </c>
      <c r="K382" s="98">
        <v>835.78889429954722</v>
      </c>
      <c r="L382" s="98">
        <v>824.7834706338565</v>
      </c>
      <c r="M382" s="98">
        <v>893.21405921887128</v>
      </c>
      <c r="N382" s="98">
        <v>902.59054564495693</v>
      </c>
      <c r="O382" s="98">
        <v>760.6829020486631</v>
      </c>
      <c r="P382" s="98">
        <v>707.09013865862664</v>
      </c>
      <c r="Q382" s="98">
        <v>578.3012136405406</v>
      </c>
      <c r="R382" s="98">
        <v>620.25706723041696</v>
      </c>
      <c r="S382" s="98">
        <v>671.07974429944522</v>
      </c>
      <c r="T382" s="98">
        <v>641.93767192351959</v>
      </c>
      <c r="U382" s="98">
        <v>734.45107562051953</v>
      </c>
      <c r="V382" s="98">
        <v>682.91814787648025</v>
      </c>
      <c r="W382" s="98">
        <v>624.53860114444717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524.00274267612497</v>
      </c>
      <c r="H383" s="33">
        <v>669.10230686761417</v>
      </c>
      <c r="I383" s="33">
        <v>755.69785303212257</v>
      </c>
      <c r="J383" s="33">
        <v>799.37244180750872</v>
      </c>
      <c r="K383" s="33">
        <v>751.5627561644817</v>
      </c>
      <c r="L383" s="33">
        <v>553.53186284137337</v>
      </c>
      <c r="M383" s="33">
        <v>641.02601130794108</v>
      </c>
      <c r="N383" s="33">
        <v>656.16738233663216</v>
      </c>
      <c r="O383" s="33">
        <v>597.48079429815323</v>
      </c>
      <c r="P383" s="33">
        <v>589.95128237918561</v>
      </c>
      <c r="Q383" s="33">
        <v>440.1175930447672</v>
      </c>
      <c r="R383" s="33">
        <v>410.95430890954191</v>
      </c>
      <c r="S383" s="33">
        <v>260.68232734653037</v>
      </c>
      <c r="T383" s="33">
        <v>541.06116548779619</v>
      </c>
      <c r="U383" s="33">
        <v>478.01341671606264</v>
      </c>
      <c r="V383" s="33">
        <v>432.77880059088631</v>
      </c>
      <c r="W383" s="33">
        <v>504.40788088744233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10935.439379400328</v>
      </c>
      <c r="H385" s="117">
        <f t="shared" si="211"/>
        <v>7753.8592804736145</v>
      </c>
      <c r="I385" s="117">
        <f t="shared" si="211"/>
        <v>5406.162283583586</v>
      </c>
      <c r="J385" s="117">
        <f t="shared" si="211"/>
        <v>6509.6169181937294</v>
      </c>
      <c r="K385" s="117">
        <f t="shared" si="211"/>
        <v>5929.7927452458271</v>
      </c>
      <c r="L385" s="117">
        <f t="shared" si="211"/>
        <v>7690.7630208650953</v>
      </c>
      <c r="M385" s="117">
        <f t="shared" si="211"/>
        <v>6852.1452293328994</v>
      </c>
      <c r="N385" s="117">
        <f t="shared" si="211"/>
        <v>10023.442158392534</v>
      </c>
      <c r="O385" s="117">
        <f t="shared" si="211"/>
        <v>8457.8189658665651</v>
      </c>
      <c r="P385" s="117">
        <f t="shared" si="211"/>
        <v>8175.1444496571339</v>
      </c>
      <c r="Q385" s="117">
        <f t="shared" si="211"/>
        <v>6107.0547999388464</v>
      </c>
      <c r="R385" s="117">
        <f t="shared" ref="R385:V385" si="212">R386+R389+R391+R400</f>
        <v>7552.0335917034472</v>
      </c>
      <c r="S385" s="117">
        <f t="shared" si="212"/>
        <v>8208.5457000009501</v>
      </c>
      <c r="T385" s="117">
        <f t="shared" si="212"/>
        <v>7764.2082937233654</v>
      </c>
      <c r="U385" s="117">
        <f t="shared" si="212"/>
        <v>6625.2231993536634</v>
      </c>
      <c r="V385" s="117">
        <f t="shared" si="212"/>
        <v>5777.7348005184022</v>
      </c>
      <c r="W385" s="117">
        <f t="shared" ref="W385" si="213">W386+W389+W391+W400</f>
        <v>6418.9680973102159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9939.7686248938971</v>
      </c>
      <c r="H386" s="122">
        <f t="shared" si="214"/>
        <v>6815.4258509466063</v>
      </c>
      <c r="I386" s="122">
        <f t="shared" si="214"/>
        <v>4545.3875092443759</v>
      </c>
      <c r="J386" s="122">
        <f t="shared" si="214"/>
        <v>5540.7708936365971</v>
      </c>
      <c r="K386" s="122">
        <f t="shared" si="214"/>
        <v>5058.0563306919967</v>
      </c>
      <c r="L386" s="122">
        <f t="shared" si="214"/>
        <v>6734.0532136342699</v>
      </c>
      <c r="M386" s="122">
        <f t="shared" si="214"/>
        <v>5876.3620465093873</v>
      </c>
      <c r="N386" s="122">
        <f t="shared" si="214"/>
        <v>8904.9885423371616</v>
      </c>
      <c r="O386" s="122">
        <f t="shared" si="214"/>
        <v>7549.3528023264798</v>
      </c>
      <c r="P386" s="122">
        <f t="shared" si="214"/>
        <v>7223.3741695508234</v>
      </c>
      <c r="Q386" s="122">
        <f t="shared" si="214"/>
        <v>5367.5132113718673</v>
      </c>
      <c r="R386" s="122">
        <f t="shared" ref="R386:V386" si="215">SUM(R387:R388)</f>
        <v>6693.2054251905511</v>
      </c>
      <c r="S386" s="122">
        <f t="shared" si="215"/>
        <v>7312.8001543816281</v>
      </c>
      <c r="T386" s="122">
        <f t="shared" si="215"/>
        <v>6814.8244039263363</v>
      </c>
      <c r="U386" s="122">
        <f t="shared" si="215"/>
        <v>5715.6779408133189</v>
      </c>
      <c r="V386" s="122">
        <f t="shared" si="215"/>
        <v>4920.3805193291655</v>
      </c>
      <c r="W386" s="122">
        <f t="shared" ref="W386" si="216">SUM(W387:W388)</f>
        <v>5243.270354494317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9734.9804426534865</v>
      </c>
      <c r="H387" s="98">
        <v>6676.4494438090051</v>
      </c>
      <c r="I387" s="98">
        <v>4454.4887811805265</v>
      </c>
      <c r="J387" s="98">
        <v>5431.1156958299453</v>
      </c>
      <c r="K387" s="98">
        <v>4959.3000911530089</v>
      </c>
      <c r="L387" s="98">
        <v>6605.1158575681957</v>
      </c>
      <c r="M387" s="98">
        <v>5764.8992469795558</v>
      </c>
      <c r="N387" s="98">
        <v>8737.6127255792144</v>
      </c>
      <c r="O387" s="98">
        <v>7408.6261303647789</v>
      </c>
      <c r="P387" s="98">
        <v>7090.8352072540938</v>
      </c>
      <c r="Q387" s="98">
        <v>5270.679620449594</v>
      </c>
      <c r="R387" s="98">
        <v>6574.4733288398693</v>
      </c>
      <c r="S387" s="98">
        <v>7184.7601903101167</v>
      </c>
      <c r="T387" s="98">
        <v>6695.7219335038308</v>
      </c>
      <c r="U387" s="98">
        <v>5616.0162278389625</v>
      </c>
      <c r="V387" s="98">
        <v>4835.7557534072757</v>
      </c>
      <c r="W387" s="98">
        <v>5154.1479779872752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204.78818224041078</v>
      </c>
      <c r="H388" s="98">
        <v>138.97640713760111</v>
      </c>
      <c r="I388" s="98">
        <v>90.898728063848935</v>
      </c>
      <c r="J388" s="98">
        <v>109.65519780665151</v>
      </c>
      <c r="K388" s="98">
        <v>98.756239538987828</v>
      </c>
      <c r="L388" s="98">
        <v>128.93735606607387</v>
      </c>
      <c r="M388" s="98">
        <v>111.46279952983113</v>
      </c>
      <c r="N388" s="98">
        <v>167.37581675794792</v>
      </c>
      <c r="O388" s="98">
        <v>140.72667196170133</v>
      </c>
      <c r="P388" s="98">
        <v>132.53896229672952</v>
      </c>
      <c r="Q388" s="98">
        <v>96.833590922273231</v>
      </c>
      <c r="R388" s="98">
        <v>118.73209635068153</v>
      </c>
      <c r="S388" s="98">
        <v>128.03996407151129</v>
      </c>
      <c r="T388" s="98">
        <v>119.10247042250569</v>
      </c>
      <c r="U388" s="98">
        <v>99.661712974356178</v>
      </c>
      <c r="V388" s="98">
        <v>84.624765921889733</v>
      </c>
      <c r="W388" s="98">
        <v>89.122376507041466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1.5284439177708409</v>
      </c>
      <c r="H389" s="122">
        <f t="shared" si="217"/>
        <v>4.4006871792311193</v>
      </c>
      <c r="I389" s="122">
        <f t="shared" si="217"/>
        <v>3.9468002183336601</v>
      </c>
      <c r="J389" s="122">
        <f t="shared" si="217"/>
        <v>3.7989291487870234</v>
      </c>
      <c r="K389" s="122">
        <f t="shared" si="217"/>
        <v>5.9522778468713939</v>
      </c>
      <c r="L389" s="122">
        <f t="shared" si="217"/>
        <v>11.49656838403812</v>
      </c>
      <c r="M389" s="122">
        <f t="shared" si="217"/>
        <v>3.9180556285615955</v>
      </c>
      <c r="N389" s="122">
        <f t="shared" si="217"/>
        <v>10.070809835429523</v>
      </c>
      <c r="O389" s="122">
        <f t="shared" si="217"/>
        <v>3.0923627913539899</v>
      </c>
      <c r="P389" s="122">
        <f t="shared" si="217"/>
        <v>6.7077200181013374</v>
      </c>
      <c r="Q389" s="122">
        <f t="shared" si="217"/>
        <v>2.9987578422187355</v>
      </c>
      <c r="R389" s="122">
        <f t="shared" si="217"/>
        <v>3.1054331407514204</v>
      </c>
      <c r="S389" s="122">
        <f t="shared" si="217"/>
        <v>2.5174429139119248</v>
      </c>
      <c r="T389" s="122">
        <f t="shared" si="217"/>
        <v>2.5308781414840849</v>
      </c>
      <c r="U389" s="122">
        <f t="shared" si="217"/>
        <v>1.3622123889959283</v>
      </c>
      <c r="V389" s="122">
        <f t="shared" si="217"/>
        <v>1.4688388155916476</v>
      </c>
      <c r="W389" s="122">
        <f t="shared" si="217"/>
        <v>1.5054689373932542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1.5284439177708409</v>
      </c>
      <c r="H390" s="98">
        <f>RES_hhdet_in_tesh!H48</f>
        <v>4.4006871792311193</v>
      </c>
      <c r="I390" s="98">
        <f>RES_hhdet_in_tesh!I48</f>
        <v>3.9468002183336601</v>
      </c>
      <c r="J390" s="98">
        <f>RES_hhdet_in_tesh!J48</f>
        <v>3.7989291487870234</v>
      </c>
      <c r="K390" s="98">
        <f>RES_hhdet_in_tesh!K48</f>
        <v>5.9522778468713939</v>
      </c>
      <c r="L390" s="98">
        <f>RES_hhdet_in_tesh!L48</f>
        <v>11.49656838403812</v>
      </c>
      <c r="M390" s="98">
        <f>RES_hhdet_in_tesh!M48</f>
        <v>3.9180556285615955</v>
      </c>
      <c r="N390" s="98">
        <f>RES_hhdet_in_tesh!N48</f>
        <v>10.070809835429523</v>
      </c>
      <c r="O390" s="98">
        <f>RES_hhdet_in_tesh!O48</f>
        <v>3.0923627913539899</v>
      </c>
      <c r="P390" s="98">
        <f>RES_hhdet_in_tesh!P48</f>
        <v>6.7077200181013374</v>
      </c>
      <c r="Q390" s="98">
        <f>RES_hhdet_in_tesh!Q48</f>
        <v>2.9987578422187355</v>
      </c>
      <c r="R390" s="98">
        <f>RES_hhdet_in_tesh!R48</f>
        <v>3.1054331407514204</v>
      </c>
      <c r="S390" s="98">
        <f>RES_hhdet_in_tesh!S48</f>
        <v>2.5174429139119248</v>
      </c>
      <c r="T390" s="98">
        <f>RES_hhdet_in_tesh!T48</f>
        <v>2.5308781414840849</v>
      </c>
      <c r="U390" s="98">
        <f>RES_hhdet_in_tesh!U48</f>
        <v>1.3622123889959283</v>
      </c>
      <c r="V390" s="98">
        <f>RES_hhdet_in_tesh!V48</f>
        <v>1.4688388155916476</v>
      </c>
      <c r="W390" s="98">
        <f>RES_hhdet_in_tesh!W48</f>
        <v>1.5054689373932542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554.27255618912773</v>
      </c>
      <c r="H391" s="122">
        <v>423.455127932994</v>
      </c>
      <c r="I391" s="122">
        <v>298.92834341596199</v>
      </c>
      <c r="J391" s="122">
        <v>386.83289792866532</v>
      </c>
      <c r="K391" s="122">
        <v>363.86916414193706</v>
      </c>
      <c r="L391" s="122">
        <v>474.1404504079016</v>
      </c>
      <c r="M391" s="122">
        <v>459.43886595718652</v>
      </c>
      <c r="N391" s="122">
        <v>594.41098689136288</v>
      </c>
      <c r="O391" s="122">
        <v>451.38140428471246</v>
      </c>
      <c r="P391" s="122">
        <v>506.11803656825566</v>
      </c>
      <c r="Q391" s="122">
        <v>396.75415866045495</v>
      </c>
      <c r="R391" s="122">
        <v>503.35253563362693</v>
      </c>
      <c r="S391" s="122">
        <v>549.68467651100684</v>
      </c>
      <c r="T391" s="122">
        <v>546.56948107533663</v>
      </c>
      <c r="U391" s="122">
        <v>490.94513952514882</v>
      </c>
      <c r="V391" s="122">
        <v>479.22264104236439</v>
      </c>
      <c r="W391" s="122">
        <v>746.81201049531069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560.27119648369012</v>
      </c>
      <c r="H392" s="98">
        <v>421.77570387856872</v>
      </c>
      <c r="I392" s="98">
        <v>295.40417562508316</v>
      </c>
      <c r="J392" s="98">
        <v>383.61979507622823</v>
      </c>
      <c r="K392" s="98">
        <v>358.72579122583767</v>
      </c>
      <c r="L392" s="98">
        <v>477.11290546293822</v>
      </c>
      <c r="M392" s="98">
        <v>459.5527833852413</v>
      </c>
      <c r="N392" s="98">
        <v>600.71804525922175</v>
      </c>
      <c r="O392" s="98">
        <v>451.98841725545418</v>
      </c>
      <c r="P392" s="98">
        <v>506.76056183523838</v>
      </c>
      <c r="Q392" s="98">
        <v>390.79027833330508</v>
      </c>
      <c r="R392" s="98">
        <v>502.89745041546433</v>
      </c>
      <c r="S392" s="98">
        <v>551.29194482226421</v>
      </c>
      <c r="T392" s="98">
        <v>547.73527634852996</v>
      </c>
      <c r="U392" s="98">
        <v>491.30660180051217</v>
      </c>
      <c r="V392" s="98">
        <v>479.04846901408757</v>
      </c>
      <c r="W392" s="98">
        <v>746.81591489684581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385.56079790455925</v>
      </c>
      <c r="H396" s="101">
        <v>463.42542042831712</v>
      </c>
      <c r="I396" s="101">
        <v>384.21320395522849</v>
      </c>
      <c r="J396" s="101">
        <v>471.01619266251623</v>
      </c>
      <c r="K396" s="101">
        <v>499.65420912696186</v>
      </c>
      <c r="L396" s="101">
        <v>397.352028152787</v>
      </c>
      <c r="M396" s="101">
        <v>456.70484768387161</v>
      </c>
      <c r="N396" s="101">
        <v>489.51464772065771</v>
      </c>
      <c r="O396" s="101">
        <v>437.31893712919685</v>
      </c>
      <c r="P396" s="101">
        <v>496.14971599763862</v>
      </c>
      <c r="Q396" s="101">
        <v>487.33059112904391</v>
      </c>
      <c r="R396" s="101">
        <v>512.57704077003177</v>
      </c>
      <c r="S396" s="101">
        <v>517.75567332775984</v>
      </c>
      <c r="T396" s="101">
        <v>524.29219321849826</v>
      </c>
      <c r="U396" s="101">
        <v>483.91670639308126</v>
      </c>
      <c r="V396" s="101">
        <v>483.97651287297572</v>
      </c>
      <c r="W396" s="101">
        <v>746.71803558939757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439.86975439953272</v>
      </c>
      <c r="H400" s="122">
        <v>510.57761441478317</v>
      </c>
      <c r="I400" s="122">
        <v>557.89963070491422</v>
      </c>
      <c r="J400" s="122">
        <v>578.21419747967968</v>
      </c>
      <c r="K400" s="122">
        <v>501.91497256502151</v>
      </c>
      <c r="L400" s="122">
        <v>471.07278843888554</v>
      </c>
      <c r="M400" s="122">
        <v>512.42626123776336</v>
      </c>
      <c r="N400" s="122">
        <v>513.97181932857814</v>
      </c>
      <c r="O400" s="122">
        <v>453.99239646401861</v>
      </c>
      <c r="P400" s="122">
        <v>438.94452351995335</v>
      </c>
      <c r="Q400" s="122">
        <v>339.78867206430584</v>
      </c>
      <c r="R400" s="122">
        <v>352.37019773851836</v>
      </c>
      <c r="S400" s="122">
        <v>343.54342619440342</v>
      </c>
      <c r="T400" s="122">
        <v>400.28353058020809</v>
      </c>
      <c r="U400" s="122">
        <v>417.23790662619905</v>
      </c>
      <c r="V400" s="122">
        <v>376.66280133128026</v>
      </c>
      <c r="W400" s="122">
        <v>427.38026338319588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489.90917833857566</v>
      </c>
      <c r="H401" s="98">
        <v>533.46448088595514</v>
      </c>
      <c r="I401" s="98">
        <v>452.77199251587393</v>
      </c>
      <c r="J401" s="98">
        <v>488.28667601791773</v>
      </c>
      <c r="K401" s="98">
        <v>487.49255301728903</v>
      </c>
      <c r="L401" s="98">
        <v>481.63692142053162</v>
      </c>
      <c r="M401" s="98">
        <v>521.9257591872539</v>
      </c>
      <c r="N401" s="98">
        <v>527.40465838944897</v>
      </c>
      <c r="O401" s="98">
        <v>444.48472015735143</v>
      </c>
      <c r="P401" s="98">
        <v>413.16922144727846</v>
      </c>
      <c r="Q401" s="98">
        <v>337.91485574264743</v>
      </c>
      <c r="R401" s="98">
        <v>363.87140874857153</v>
      </c>
      <c r="S401" s="98">
        <v>396.23536855390699</v>
      </c>
      <c r="T401" s="98">
        <v>381.8733205871643</v>
      </c>
      <c r="U401" s="98">
        <v>440.27826438573732</v>
      </c>
      <c r="V401" s="98">
        <v>412.30428922895697</v>
      </c>
      <c r="W401" s="98">
        <v>379.52937725414876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392.74929685693388</v>
      </c>
      <c r="H402" s="33">
        <v>502.61696520741901</v>
      </c>
      <c r="I402" s="33">
        <v>568.96569788270779</v>
      </c>
      <c r="J402" s="33">
        <v>603.30369406305522</v>
      </c>
      <c r="K402" s="33">
        <v>568.69275074493351</v>
      </c>
      <c r="L402" s="33">
        <v>420.0128123609295</v>
      </c>
      <c r="M402" s="33">
        <v>488.23959624579823</v>
      </c>
      <c r="N402" s="33">
        <v>502.26498752133864</v>
      </c>
      <c r="O402" s="33">
        <v>460.42244344598413</v>
      </c>
      <c r="P402" s="33">
        <v>458.5903330265653</v>
      </c>
      <c r="Q402" s="33">
        <v>345.93664792958174</v>
      </c>
      <c r="R402" s="33">
        <v>327.86294437130238</v>
      </c>
      <c r="S402" s="33">
        <v>211.81357029564444</v>
      </c>
      <c r="T402" s="33">
        <v>448.19805105070304</v>
      </c>
      <c r="U402" s="33">
        <v>403.19873819546001</v>
      </c>
      <c r="V402" s="33">
        <v>370.49073879290216</v>
      </c>
      <c r="W402" s="33">
        <v>436.55822023089837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5125.2710360605361</v>
      </c>
      <c r="H404" s="117">
        <f t="shared" si="218"/>
        <v>3482.7614949846766</v>
      </c>
      <c r="I404" s="117">
        <f t="shared" si="218"/>
        <v>2285.3519113838938</v>
      </c>
      <c r="J404" s="117">
        <f t="shared" si="218"/>
        <v>2785.835866218421</v>
      </c>
      <c r="K404" s="117">
        <f t="shared" si="218"/>
        <v>2634.497653466311</v>
      </c>
      <c r="L404" s="117">
        <f t="shared" si="218"/>
        <v>3411.7772536771022</v>
      </c>
      <c r="M404" s="117">
        <f t="shared" si="218"/>
        <v>2945.466335559101</v>
      </c>
      <c r="N404" s="117">
        <f t="shared" si="218"/>
        <v>4166.7963129801165</v>
      </c>
      <c r="O404" s="117">
        <f t="shared" si="218"/>
        <v>3365.1482940465621</v>
      </c>
      <c r="P404" s="117">
        <f t="shared" si="218"/>
        <v>3108.9031937796781</v>
      </c>
      <c r="Q404" s="117">
        <f t="shared" si="218"/>
        <v>2284.954215562354</v>
      </c>
      <c r="R404" s="117">
        <f t="shared" ref="R404:V404" si="219">R405+R408+R410+R419</f>
        <v>2780.783035891794</v>
      </c>
      <c r="S404" s="117">
        <f t="shared" si="219"/>
        <v>3005.9328144577771</v>
      </c>
      <c r="T404" s="117">
        <f t="shared" si="219"/>
        <v>2790.0672110311889</v>
      </c>
      <c r="U404" s="117">
        <f t="shared" si="219"/>
        <v>2308.3166849240433</v>
      </c>
      <c r="V404" s="117">
        <f t="shared" si="219"/>
        <v>1963.5001900161853</v>
      </c>
      <c r="W404" s="117">
        <f t="shared" ref="W404" si="220">W405+W408+W410+W419</f>
        <v>2156.0516350122521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4783.0213124995207</v>
      </c>
      <c r="H405" s="122">
        <f t="shared" si="221"/>
        <v>3243.4248362092826</v>
      </c>
      <c r="I405" s="122">
        <f t="shared" si="221"/>
        <v>2139.2306479483614</v>
      </c>
      <c r="J405" s="122">
        <f t="shared" si="221"/>
        <v>2577.014361254603</v>
      </c>
      <c r="K405" s="122">
        <f t="shared" si="221"/>
        <v>2323.1310105119705</v>
      </c>
      <c r="L405" s="122">
        <f t="shared" si="221"/>
        <v>3052.1742034579511</v>
      </c>
      <c r="M405" s="122">
        <f t="shared" si="221"/>
        <v>2607.2887076597126</v>
      </c>
      <c r="N405" s="122">
        <f t="shared" si="221"/>
        <v>3831.7868033525087</v>
      </c>
      <c r="O405" s="122">
        <f t="shared" si="221"/>
        <v>3120.3136834269721</v>
      </c>
      <c r="P405" s="122">
        <f t="shared" si="221"/>
        <v>2856.7815213605804</v>
      </c>
      <c r="Q405" s="122">
        <f t="shared" si="221"/>
        <v>2049.8034704540141</v>
      </c>
      <c r="R405" s="122">
        <f t="shared" ref="R405:V405" si="222">SUM(R406:R407)</f>
        <v>2514.1949647248871</v>
      </c>
      <c r="S405" s="122">
        <f t="shared" si="222"/>
        <v>2715.1648078872927</v>
      </c>
      <c r="T405" s="122">
        <f t="shared" si="222"/>
        <v>2508.6724285778678</v>
      </c>
      <c r="U405" s="122">
        <f t="shared" si="222"/>
        <v>2090.1900386526004</v>
      </c>
      <c r="V405" s="122">
        <f t="shared" si="222"/>
        <v>1789.4956103033378</v>
      </c>
      <c r="W405" s="122">
        <f t="shared" ref="W405" si="223">SUM(W406:W407)</f>
        <v>1900.2940224203492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4783.0213124995207</v>
      </c>
      <c r="H406" s="98">
        <v>3243.4248362092826</v>
      </c>
      <c r="I406" s="98">
        <v>2139.2306479483614</v>
      </c>
      <c r="J406" s="98">
        <v>2577.014361254603</v>
      </c>
      <c r="K406" s="98">
        <v>2323.1310105119705</v>
      </c>
      <c r="L406" s="98">
        <v>3052.1742034579511</v>
      </c>
      <c r="M406" s="98">
        <v>2607.2887076597126</v>
      </c>
      <c r="N406" s="98">
        <v>3831.7868033525087</v>
      </c>
      <c r="O406" s="98">
        <v>3120.3136834269721</v>
      </c>
      <c r="P406" s="98">
        <v>2856.7815213605804</v>
      </c>
      <c r="Q406" s="98">
        <v>2049.8034704540141</v>
      </c>
      <c r="R406" s="98">
        <v>2514.1949647248871</v>
      </c>
      <c r="S406" s="98">
        <v>2715.1648078872927</v>
      </c>
      <c r="T406" s="98">
        <v>2508.6724285778678</v>
      </c>
      <c r="U406" s="98">
        <v>2090.1900386526004</v>
      </c>
      <c r="V406" s="98">
        <v>1789.4956103033378</v>
      </c>
      <c r="W406" s="98">
        <v>1900.2940224203492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249.23923725895807</v>
      </c>
      <c r="H410" s="122">
        <v>185.51603441531634</v>
      </c>
      <c r="I410" s="122">
        <v>129.2853874845942</v>
      </c>
      <c r="J410" s="122">
        <v>167.28816938554687</v>
      </c>
      <c r="K410" s="122">
        <v>155.23054035718522</v>
      </c>
      <c r="L410" s="122">
        <v>204.36371929096785</v>
      </c>
      <c r="M410" s="122">
        <v>192.49362881241865</v>
      </c>
      <c r="N410" s="122">
        <v>239.53170347119388</v>
      </c>
      <c r="O410" s="122">
        <v>175.1200686215322</v>
      </c>
      <c r="P410" s="122">
        <v>182.64823128687709</v>
      </c>
      <c r="Q410" s="122">
        <v>134.46993282038133</v>
      </c>
      <c r="R410" s="122">
        <v>170.69358833290687</v>
      </c>
      <c r="S410" s="122">
        <v>181.8805246311546</v>
      </c>
      <c r="T410" s="122">
        <v>176.04918870850798</v>
      </c>
      <c r="U410" s="122">
        <v>154.95794622681785</v>
      </c>
      <c r="V410" s="122">
        <v>151.10572370560212</v>
      </c>
      <c r="W410" s="122">
        <v>232.9256840218768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258.10107680594325</v>
      </c>
      <c r="H411" s="98">
        <v>193.31082577730442</v>
      </c>
      <c r="I411" s="98">
        <v>134.62775886825509</v>
      </c>
      <c r="J411" s="98">
        <v>173.673214018583</v>
      </c>
      <c r="K411" s="98">
        <v>161.11048506768464</v>
      </c>
      <c r="L411" s="98">
        <v>212.2745729409408</v>
      </c>
      <c r="M411" s="98">
        <v>200.51419667960275</v>
      </c>
      <c r="N411" s="98">
        <v>253.93392614825933</v>
      </c>
      <c r="O411" s="98">
        <v>182.67920827426019</v>
      </c>
      <c r="P411" s="98">
        <v>194.42113753925406</v>
      </c>
      <c r="Q411" s="98">
        <v>143.32392016657928</v>
      </c>
      <c r="R411" s="98">
        <v>179.11465024752954</v>
      </c>
      <c r="S411" s="98">
        <v>191.03617543543342</v>
      </c>
      <c r="T411" s="98">
        <v>185.26203873607022</v>
      </c>
      <c r="U411" s="98">
        <v>162.92721203276849</v>
      </c>
      <c r="V411" s="98">
        <v>156.64192478964355</v>
      </c>
      <c r="W411" s="98">
        <v>242.60311215459089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93.010486302057089</v>
      </c>
      <c r="H419" s="122">
        <v>53.820624360077574</v>
      </c>
      <c r="I419" s="122">
        <v>16.835875950938359</v>
      </c>
      <c r="J419" s="122">
        <v>41.533335578270886</v>
      </c>
      <c r="K419" s="122">
        <v>156.13610259715523</v>
      </c>
      <c r="L419" s="122">
        <v>155.23933092818339</v>
      </c>
      <c r="M419" s="122">
        <v>145.68399908697006</v>
      </c>
      <c r="N419" s="122">
        <v>95.477806156413479</v>
      </c>
      <c r="O419" s="122">
        <v>69.714541998057911</v>
      </c>
      <c r="P419" s="122">
        <v>69.473441132220444</v>
      </c>
      <c r="Q419" s="122">
        <v>100.68081228795818</v>
      </c>
      <c r="R419" s="122">
        <v>95.894482834000073</v>
      </c>
      <c r="S419" s="122">
        <v>108.88748193932999</v>
      </c>
      <c r="T419" s="122">
        <v>105.34559374481303</v>
      </c>
      <c r="U419" s="122">
        <v>63.168700044625119</v>
      </c>
      <c r="V419" s="122">
        <v>22.898856007245548</v>
      </c>
      <c r="W419" s="122">
        <v>22.831928570025859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191.78268414494957</v>
      </c>
      <c r="H420" s="98">
        <v>208.5549193953006</v>
      </c>
      <c r="I420" s="98">
        <v>176.77669748485278</v>
      </c>
      <c r="J420" s="98">
        <v>190.40001029139913</v>
      </c>
      <c r="K420" s="98">
        <v>189.85780522908522</v>
      </c>
      <c r="L420" s="98">
        <v>187.35781318918686</v>
      </c>
      <c r="M420" s="98">
        <v>202.90250569215885</v>
      </c>
      <c r="N420" s="98">
        <v>205.03246834870845</v>
      </c>
      <c r="O420" s="98">
        <v>172.79672802937429</v>
      </c>
      <c r="P420" s="98">
        <v>160.62259589769366</v>
      </c>
      <c r="Q420" s="98">
        <v>131.36690369058522</v>
      </c>
      <c r="R420" s="98">
        <v>140.8975953920615</v>
      </c>
      <c r="S420" s="98">
        <v>152.44247471506199</v>
      </c>
      <c r="T420" s="98">
        <v>145.82256155414672</v>
      </c>
      <c r="U420" s="98">
        <v>166.83790633795726</v>
      </c>
      <c r="V420" s="98">
        <v>155.13168647162126</v>
      </c>
      <c r="W420" s="98">
        <v>141.87018863597265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243.10112424286152</v>
      </c>
      <c r="H423" s="118">
        <f t="shared" si="225"/>
        <v>175.11531554006649</v>
      </c>
      <c r="I423" s="118">
        <f t="shared" si="225"/>
        <v>132.70746396573477</v>
      </c>
      <c r="J423" s="118">
        <f t="shared" si="225"/>
        <v>153.99021831245264</v>
      </c>
      <c r="K423" s="118">
        <f t="shared" si="225"/>
        <v>144.55304388737591</v>
      </c>
      <c r="L423" s="118">
        <f t="shared" si="225"/>
        <v>207.2206948843785</v>
      </c>
      <c r="M423" s="118">
        <f t="shared" si="225"/>
        <v>177.93809150375074</v>
      </c>
      <c r="N423" s="118">
        <f t="shared" si="225"/>
        <v>198.80004951768515</v>
      </c>
      <c r="O423" s="118">
        <f t="shared" si="225"/>
        <v>137.70897609490891</v>
      </c>
      <c r="P423" s="118">
        <f t="shared" si="225"/>
        <v>132.76186201418943</v>
      </c>
      <c r="Q423" s="118">
        <f t="shared" si="225"/>
        <v>95.686902436276242</v>
      </c>
      <c r="R423" s="118">
        <f t="shared" ref="R423:V423" si="226">R424+R427+R429+R438</f>
        <v>116.00622144335672</v>
      </c>
      <c r="S423" s="118">
        <f t="shared" si="226"/>
        <v>123.65604590053496</v>
      </c>
      <c r="T423" s="118">
        <f t="shared" si="226"/>
        <v>126.69957863050705</v>
      </c>
      <c r="U423" s="118">
        <f t="shared" si="226"/>
        <v>112.045463592291</v>
      </c>
      <c r="V423" s="118">
        <f t="shared" si="226"/>
        <v>110.53712324632319</v>
      </c>
      <c r="W423" s="118">
        <f t="shared" ref="W423" si="227">W424+W427+W429+W438</f>
        <v>121.37583357834517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222.98844897441293</v>
      </c>
      <c r="H424" s="123">
        <f t="shared" si="228"/>
        <v>156.52575225210788</v>
      </c>
      <c r="I424" s="123">
        <f t="shared" si="228"/>
        <v>114.76038112874269</v>
      </c>
      <c r="J424" s="123">
        <f t="shared" si="228"/>
        <v>133.9233921547748</v>
      </c>
      <c r="K424" s="123">
        <f t="shared" si="228"/>
        <v>124.31716114316498</v>
      </c>
      <c r="L424" s="123">
        <f t="shared" si="228"/>
        <v>182.44624433362367</v>
      </c>
      <c r="M424" s="123">
        <f t="shared" si="228"/>
        <v>153.50370713961797</v>
      </c>
      <c r="N424" s="123">
        <f t="shared" si="228"/>
        <v>177.81998030702547</v>
      </c>
      <c r="O424" s="123">
        <f t="shared" si="228"/>
        <v>123.63133297746691</v>
      </c>
      <c r="P424" s="123">
        <f t="shared" si="228"/>
        <v>117.85798777681438</v>
      </c>
      <c r="Q424" s="123">
        <f t="shared" si="228"/>
        <v>83.8942234545178</v>
      </c>
      <c r="R424" s="123">
        <f t="shared" ref="R424:V424" si="229">SUM(R425:R426)</f>
        <v>102.78444896962823</v>
      </c>
      <c r="S424" s="123">
        <f t="shared" si="229"/>
        <v>110.08828706805404</v>
      </c>
      <c r="T424" s="123">
        <f t="shared" si="229"/>
        <v>111.38368962803392</v>
      </c>
      <c r="U424" s="123">
        <f t="shared" si="229"/>
        <v>97.459479051906641</v>
      </c>
      <c r="V424" s="123">
        <f t="shared" si="229"/>
        <v>95.631905422196027</v>
      </c>
      <c r="W424" s="123">
        <f t="shared" ref="W424" si="230">SUM(W425:W426)</f>
        <v>101.22808535860011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220.47034610630934</v>
      </c>
      <c r="H425" s="99">
        <v>154.75683390318832</v>
      </c>
      <c r="I425" s="99">
        <v>113.47415343993831</v>
      </c>
      <c r="J425" s="99">
        <v>132.42029297776523</v>
      </c>
      <c r="K425" s="99">
        <v>122.92321669151335</v>
      </c>
      <c r="L425" s="99">
        <v>180.41314624479861</v>
      </c>
      <c r="M425" s="99">
        <v>151.77287207713496</v>
      </c>
      <c r="N425" s="99">
        <v>175.77183219091162</v>
      </c>
      <c r="O425" s="99">
        <v>122.16161623923473</v>
      </c>
      <c r="P425" s="99">
        <v>116.41718564356663</v>
      </c>
      <c r="Q425" s="99">
        <v>82.85015767562291</v>
      </c>
      <c r="R425" s="99">
        <v>101.50571446318146</v>
      </c>
      <c r="S425" s="99">
        <v>108.72061506420586</v>
      </c>
      <c r="T425" s="99">
        <v>109.9906822470265</v>
      </c>
      <c r="U425" s="99">
        <v>96.23543152538096</v>
      </c>
      <c r="V425" s="99">
        <v>94.440537230538723</v>
      </c>
      <c r="W425" s="99">
        <v>99.977284980184962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2.5181028681036053</v>
      </c>
      <c r="H426" s="99">
        <v>1.7689183489195615</v>
      </c>
      <c r="I426" s="99">
        <v>1.2862276888043875</v>
      </c>
      <c r="J426" s="99">
        <v>1.5030991770095701</v>
      </c>
      <c r="K426" s="99">
        <v>1.3939444516516413</v>
      </c>
      <c r="L426" s="99">
        <v>2.0330980888250454</v>
      </c>
      <c r="M426" s="99">
        <v>1.7308350624830124</v>
      </c>
      <c r="N426" s="99">
        <v>2.0481481161138548</v>
      </c>
      <c r="O426" s="99">
        <v>1.4697167382321781</v>
      </c>
      <c r="P426" s="99">
        <v>1.4408021332477541</v>
      </c>
      <c r="Q426" s="99">
        <v>1.0440657788948846</v>
      </c>
      <c r="R426" s="99">
        <v>1.2787345064467734</v>
      </c>
      <c r="S426" s="99">
        <v>1.3676720038481884</v>
      </c>
      <c r="T426" s="99">
        <v>1.3930073810074148</v>
      </c>
      <c r="U426" s="99">
        <v>1.2240475265256752</v>
      </c>
      <c r="V426" s="99">
        <v>1.1913681916573109</v>
      </c>
      <c r="W426" s="99">
        <v>1.2508003784151436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6.1864205182382394E-3</v>
      </c>
      <c r="H427" s="123">
        <f t="shared" si="231"/>
        <v>1.7853250129224497E-2</v>
      </c>
      <c r="I427" s="123">
        <f t="shared" si="231"/>
        <v>1.7248205594434331E-2</v>
      </c>
      <c r="J427" s="123">
        <f t="shared" si="231"/>
        <v>1.5589997299697157E-2</v>
      </c>
      <c r="K427" s="123">
        <f t="shared" si="231"/>
        <v>2.4387473181359757E-2</v>
      </c>
      <c r="L427" s="123">
        <f t="shared" si="231"/>
        <v>5.1026858170948063E-2</v>
      </c>
      <c r="M427" s="123">
        <f t="shared" si="231"/>
        <v>1.6527988409514461E-2</v>
      </c>
      <c r="N427" s="123">
        <f t="shared" si="231"/>
        <v>3.2122276907107165E-2</v>
      </c>
      <c r="O427" s="123">
        <f t="shared" si="231"/>
        <v>8.029967995442951E-3</v>
      </c>
      <c r="P427" s="123">
        <f t="shared" si="231"/>
        <v>1.7266528313164161E-2</v>
      </c>
      <c r="Q427" s="123">
        <f t="shared" si="231"/>
        <v>7.3550902137939096E-3</v>
      </c>
      <c r="R427" s="123">
        <f t="shared" si="231"/>
        <v>7.4249618196941631E-3</v>
      </c>
      <c r="S427" s="123">
        <f t="shared" si="231"/>
        <v>5.8574865622676303E-3</v>
      </c>
      <c r="T427" s="123">
        <f t="shared" si="231"/>
        <v>6.3481698956769838E-3</v>
      </c>
      <c r="U427" s="123">
        <f t="shared" si="231"/>
        <v>3.5382304683955284E-3</v>
      </c>
      <c r="V427" s="123">
        <f t="shared" si="231"/>
        <v>4.3120903519844322E-3</v>
      </c>
      <c r="W427" s="123">
        <f t="shared" si="231"/>
        <v>4.3465256282759291E-3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6.1864205182382394E-3</v>
      </c>
      <c r="H428" s="99">
        <f>RES_hhdet_in_fecs!H48</f>
        <v>1.7853250129224497E-2</v>
      </c>
      <c r="I428" s="99">
        <f>RES_hhdet_in_fecs!I48</f>
        <v>1.7248205594434331E-2</v>
      </c>
      <c r="J428" s="99">
        <f>RES_hhdet_in_fecs!J48</f>
        <v>1.5589997299697157E-2</v>
      </c>
      <c r="K428" s="99">
        <f>RES_hhdet_in_fecs!K48</f>
        <v>2.4387473181359757E-2</v>
      </c>
      <c r="L428" s="99">
        <f>RES_hhdet_in_fecs!L48</f>
        <v>5.1026858170948063E-2</v>
      </c>
      <c r="M428" s="99">
        <f>RES_hhdet_in_fecs!M48</f>
        <v>1.6527988409514461E-2</v>
      </c>
      <c r="N428" s="99">
        <f>RES_hhdet_in_fecs!N48</f>
        <v>3.2122276907107165E-2</v>
      </c>
      <c r="O428" s="99">
        <f>RES_hhdet_in_fecs!O48</f>
        <v>8.029967995442951E-3</v>
      </c>
      <c r="P428" s="99">
        <f>RES_hhdet_in_fecs!P48</f>
        <v>1.7266528313164161E-2</v>
      </c>
      <c r="Q428" s="99">
        <f>RES_hhdet_in_fecs!Q48</f>
        <v>7.3550902137939096E-3</v>
      </c>
      <c r="R428" s="99">
        <f>RES_hhdet_in_fecs!R48</f>
        <v>7.4249618196941631E-3</v>
      </c>
      <c r="S428" s="99">
        <f>RES_hhdet_in_fecs!S48</f>
        <v>5.8574865622676303E-3</v>
      </c>
      <c r="T428" s="99">
        <f>RES_hhdet_in_fecs!T48</f>
        <v>6.3481698956769838E-3</v>
      </c>
      <c r="U428" s="99">
        <f>RES_hhdet_in_fecs!U48</f>
        <v>3.5382304683955284E-3</v>
      </c>
      <c r="V428" s="99">
        <f>RES_hhdet_in_fecs!V48</f>
        <v>4.3120903519844322E-3</v>
      </c>
      <c r="W428" s="99">
        <f>RES_hhdet_in_fecs!W48</f>
        <v>4.3465256282759291E-3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11.753456143402257</v>
      </c>
      <c r="H429" s="123">
        <v>9.2373760219471137</v>
      </c>
      <c r="I429" s="123">
        <v>7.2062919320581811</v>
      </c>
      <c r="J429" s="123">
        <v>8.9778078396191816</v>
      </c>
      <c r="K429" s="123">
        <v>8.6254925598704784</v>
      </c>
      <c r="L429" s="123">
        <v>12.451370622616528</v>
      </c>
      <c r="M429" s="123">
        <v>11.652033430455235</v>
      </c>
      <c r="N429" s="123">
        <v>11.514340080063347</v>
      </c>
      <c r="O429" s="123">
        <v>7.1420068556352652</v>
      </c>
      <c r="P429" s="123">
        <v>7.9226014430817173</v>
      </c>
      <c r="Q429" s="123">
        <v>5.8980722168226958</v>
      </c>
      <c r="R429" s="123">
        <v>7.2542215463720439</v>
      </c>
      <c r="S429" s="123">
        <v>7.6461805633955748</v>
      </c>
      <c r="T429" s="123">
        <v>8.1290152250224175</v>
      </c>
      <c r="U429" s="123">
        <v>7.5189726390375231</v>
      </c>
      <c r="V429" s="123">
        <v>8.2883307158111457</v>
      </c>
      <c r="W429" s="123">
        <v>12.79288359298628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11.897006100539539</v>
      </c>
      <c r="H430" s="99">
        <v>9.2236363927800067</v>
      </c>
      <c r="I430" s="99">
        <v>7.1412453733040193</v>
      </c>
      <c r="J430" s="99">
        <v>8.9242257352165169</v>
      </c>
      <c r="K430" s="99">
        <v>8.5247964826940112</v>
      </c>
      <c r="L430" s="99">
        <v>12.547489435123827</v>
      </c>
      <c r="M430" s="99">
        <v>11.672131065845395</v>
      </c>
      <c r="N430" s="99">
        <v>11.648464213995313</v>
      </c>
      <c r="O430" s="99">
        <v>7.1519691929106983</v>
      </c>
      <c r="P430" s="99">
        <v>7.9228885697779958</v>
      </c>
      <c r="Q430" s="99">
        <v>5.7929501806626362</v>
      </c>
      <c r="R430" s="99">
        <v>7.231404405500351</v>
      </c>
      <c r="S430" s="99">
        <v>7.6494695395727925</v>
      </c>
      <c r="T430" s="99">
        <v>8.1226619318357614</v>
      </c>
      <c r="U430" s="99">
        <v>7.5014090906815891</v>
      </c>
      <c r="V430" s="99">
        <v>8.2667693872978862</v>
      </c>
      <c r="W430" s="99">
        <v>12.763709296978512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7.71611359891613</v>
      </c>
      <c r="H434" s="102">
        <v>9.5643791961242268</v>
      </c>
      <c r="I434" s="102">
        <v>8.7804186539088889</v>
      </c>
      <c r="J434" s="102">
        <v>10.38165897496901</v>
      </c>
      <c r="K434" s="102">
        <v>11.28386899732924</v>
      </c>
      <c r="L434" s="102">
        <v>9.9683012995113458</v>
      </c>
      <c r="M434" s="102">
        <v>11.169690181091376</v>
      </c>
      <c r="N434" s="102">
        <v>9.2836439578264578</v>
      </c>
      <c r="O434" s="102">
        <v>6.911212708754376</v>
      </c>
      <c r="P434" s="102">
        <v>7.9181468774794848</v>
      </c>
      <c r="Q434" s="102">
        <v>7.4946131410036188</v>
      </c>
      <c r="R434" s="102">
        <v>7.7167213700728832</v>
      </c>
      <c r="S434" s="102">
        <v>7.580843786644329</v>
      </c>
      <c r="T434" s="102">
        <v>8.2504208820983269</v>
      </c>
      <c r="U434" s="102">
        <v>7.8604860792917819</v>
      </c>
      <c r="V434" s="102">
        <v>8.8768281528789021</v>
      </c>
      <c r="W434" s="102">
        <v>13.495078717587074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8.3530327045280934</v>
      </c>
      <c r="H438" s="123">
        <v>9.3343340158822539</v>
      </c>
      <c r="I438" s="123">
        <v>10.723542699339456</v>
      </c>
      <c r="J438" s="123">
        <v>11.073428320758966</v>
      </c>
      <c r="K438" s="123">
        <v>11.586002711159086</v>
      </c>
      <c r="L438" s="123">
        <v>12.272053069967331</v>
      </c>
      <c r="M438" s="123">
        <v>12.765822945268004</v>
      </c>
      <c r="N438" s="123">
        <v>9.4336068536892288</v>
      </c>
      <c r="O438" s="123">
        <v>6.9276062938112881</v>
      </c>
      <c r="P438" s="123">
        <v>6.9640062659801805</v>
      </c>
      <c r="Q438" s="123">
        <v>5.887251674721953</v>
      </c>
      <c r="R438" s="123">
        <v>5.9601259655367551</v>
      </c>
      <c r="S438" s="123">
        <v>5.9157207825230813</v>
      </c>
      <c r="T438" s="123">
        <v>7.1805256075550359</v>
      </c>
      <c r="U438" s="123">
        <v>7.0634736708784391</v>
      </c>
      <c r="V438" s="123">
        <v>6.6125750179640352</v>
      </c>
      <c r="W438" s="123">
        <v>7.3505181011304943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10.381165366896274</v>
      </c>
      <c r="H439" s="99">
        <v>11.685714869175627</v>
      </c>
      <c r="I439" s="99">
        <v>11.01167041968843</v>
      </c>
      <c r="J439" s="99">
        <v>11.489298738342988</v>
      </c>
      <c r="K439" s="99">
        <v>11.797161347977088</v>
      </c>
      <c r="L439" s="99">
        <v>13.005274413885706</v>
      </c>
      <c r="M439" s="99">
        <v>13.870154154750418</v>
      </c>
      <c r="N439" s="99">
        <v>11.044840058097051</v>
      </c>
      <c r="O439" s="99">
        <v>7.9443958848981255</v>
      </c>
      <c r="P439" s="99">
        <v>7.6866225789285396</v>
      </c>
      <c r="Q439" s="99">
        <v>6.2352795275362265</v>
      </c>
      <c r="R439" s="99">
        <v>6.6801154794101949</v>
      </c>
      <c r="S439" s="99">
        <v>7.1682070928678518</v>
      </c>
      <c r="T439" s="99">
        <v>7.5080215545823474</v>
      </c>
      <c r="U439" s="99">
        <v>9.0205455599457718</v>
      </c>
      <c r="V439" s="99">
        <v>9.6142890325574069</v>
      </c>
      <c r="W439" s="99">
        <v>8.765173789823919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6.4432077807980601</v>
      </c>
      <c r="H440" s="110">
        <v>8.5164624147367327</v>
      </c>
      <c r="I440" s="110">
        <v>10.693213465618511</v>
      </c>
      <c r="J440" s="110">
        <v>10.957401777922044</v>
      </c>
      <c r="K440" s="110">
        <v>10.608309296851058</v>
      </c>
      <c r="L440" s="110">
        <v>8.7281499076951814</v>
      </c>
      <c r="M440" s="110">
        <v>9.9540860360184542</v>
      </c>
      <c r="N440" s="110">
        <v>8.0294036140935852</v>
      </c>
      <c r="O440" s="110">
        <v>6.2399509056196152</v>
      </c>
      <c r="P440" s="110">
        <v>6.4132316372085638</v>
      </c>
      <c r="Q440" s="110">
        <v>4.7453751659015655</v>
      </c>
      <c r="R440" s="110">
        <v>4.4259427023298032</v>
      </c>
      <c r="S440" s="110">
        <v>2.784505006661163</v>
      </c>
      <c r="T440" s="110">
        <v>6.3281827356500777</v>
      </c>
      <c r="U440" s="110">
        <v>5.8709721408053408</v>
      </c>
      <c r="V440" s="110">
        <v>6.0927660056807929</v>
      </c>
      <c r="W440" s="110">
        <v>7.0791825018237216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134.46362462905492</v>
      </c>
      <c r="H442" s="118">
        <f t="shared" si="232"/>
        <v>98.692607174610515</v>
      </c>
      <c r="I442" s="118">
        <f t="shared" si="232"/>
        <v>76.497831899593336</v>
      </c>
      <c r="J442" s="118">
        <f t="shared" si="232"/>
        <v>89.230606739109348</v>
      </c>
      <c r="K442" s="118">
        <f t="shared" si="232"/>
        <v>83.699032438515744</v>
      </c>
      <c r="L442" s="118">
        <f t="shared" si="232"/>
        <v>121.26877792743367</v>
      </c>
      <c r="M442" s="118">
        <f t="shared" si="232"/>
        <v>106.40261384230685</v>
      </c>
      <c r="N442" s="118">
        <f t="shared" si="232"/>
        <v>122.65507987558784</v>
      </c>
      <c r="O442" s="118">
        <f t="shared" si="232"/>
        <v>88.331500559145184</v>
      </c>
      <c r="P442" s="118">
        <f t="shared" si="232"/>
        <v>88.870211133116612</v>
      </c>
      <c r="Q442" s="118">
        <f t="shared" si="232"/>
        <v>65.846643357158385</v>
      </c>
      <c r="R442" s="118">
        <f t="shared" ref="R442:V442" si="233">R443+R446+R448+R457</f>
        <v>81.334754833552054</v>
      </c>
      <c r="S442" s="118">
        <f t="shared" si="233"/>
        <v>87.680422496288656</v>
      </c>
      <c r="T442" s="118">
        <f t="shared" si="233"/>
        <v>90.809194993758169</v>
      </c>
      <c r="U442" s="118">
        <f t="shared" si="233"/>
        <v>81.371148737289303</v>
      </c>
      <c r="V442" s="118">
        <f t="shared" si="233"/>
        <v>81.340366335815219</v>
      </c>
      <c r="W442" s="118">
        <f t="shared" ref="W442" si="234">W443+W446+W448+W457</f>
        <v>90.08789980500579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122.22072391486134</v>
      </c>
      <c r="H443" s="123">
        <f t="shared" si="235"/>
        <v>86.748046605518724</v>
      </c>
      <c r="I443" s="123">
        <f t="shared" si="235"/>
        <v>64.317767643889397</v>
      </c>
      <c r="J443" s="123">
        <f t="shared" si="235"/>
        <v>75.950144970862155</v>
      </c>
      <c r="K443" s="123">
        <f t="shared" si="235"/>
        <v>71.394471794625716</v>
      </c>
      <c r="L443" s="123">
        <f t="shared" si="235"/>
        <v>106.18327485845178</v>
      </c>
      <c r="M443" s="123">
        <f t="shared" si="235"/>
        <v>91.250296178150251</v>
      </c>
      <c r="N443" s="123">
        <f t="shared" si="235"/>
        <v>108.96876179776579</v>
      </c>
      <c r="O443" s="123">
        <f t="shared" si="235"/>
        <v>78.843690550849061</v>
      </c>
      <c r="P443" s="123">
        <f t="shared" si="235"/>
        <v>78.523724136569314</v>
      </c>
      <c r="Q443" s="123">
        <f t="shared" si="235"/>
        <v>57.872860113778309</v>
      </c>
      <c r="R443" s="123">
        <f t="shared" ref="R443:V443" si="236">SUM(R444:R445)</f>
        <v>72.085249052193433</v>
      </c>
      <c r="S443" s="123">
        <f t="shared" si="236"/>
        <v>78.11242461219797</v>
      </c>
      <c r="T443" s="123">
        <f t="shared" si="236"/>
        <v>79.705321487143721</v>
      </c>
      <c r="U443" s="123">
        <f t="shared" si="236"/>
        <v>70.200092262814167</v>
      </c>
      <c r="V443" s="123">
        <f t="shared" si="236"/>
        <v>69.270322673504012</v>
      </c>
      <c r="W443" s="123">
        <f t="shared" ref="W443" si="237">SUM(W444:W445)</f>
        <v>73.587406446867277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119.70262104675773</v>
      </c>
      <c r="H444" s="99">
        <v>84.979128256599168</v>
      </c>
      <c r="I444" s="99">
        <v>63.031539955085016</v>
      </c>
      <c r="J444" s="99">
        <v>74.447045793852581</v>
      </c>
      <c r="K444" s="99">
        <v>70.000527342974081</v>
      </c>
      <c r="L444" s="99">
        <v>104.15017676962674</v>
      </c>
      <c r="M444" s="99">
        <v>89.519461115667241</v>
      </c>
      <c r="N444" s="99">
        <v>106.92061368165194</v>
      </c>
      <c r="O444" s="99">
        <v>77.373973812616882</v>
      </c>
      <c r="P444" s="99">
        <v>77.082922003321556</v>
      </c>
      <c r="Q444" s="99">
        <v>56.828794334883426</v>
      </c>
      <c r="R444" s="99">
        <v>70.806514545746666</v>
      </c>
      <c r="S444" s="99">
        <v>76.744752608349785</v>
      </c>
      <c r="T444" s="99">
        <v>78.312314106136313</v>
      </c>
      <c r="U444" s="99">
        <v>68.976044736288486</v>
      </c>
      <c r="V444" s="99">
        <v>68.078954481846708</v>
      </c>
      <c r="W444" s="99">
        <v>72.336606068452127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2.5181028681036053</v>
      </c>
      <c r="H445" s="99">
        <v>1.7689183489195615</v>
      </c>
      <c r="I445" s="99">
        <v>1.2862276888043875</v>
      </c>
      <c r="J445" s="99">
        <v>1.5030991770095701</v>
      </c>
      <c r="K445" s="99">
        <v>1.3939444516516413</v>
      </c>
      <c r="L445" s="99">
        <v>2.0330980888250454</v>
      </c>
      <c r="M445" s="99">
        <v>1.7308350624830124</v>
      </c>
      <c r="N445" s="99">
        <v>2.0481481161138548</v>
      </c>
      <c r="O445" s="99">
        <v>1.4697167382321781</v>
      </c>
      <c r="P445" s="99">
        <v>1.4408021332477541</v>
      </c>
      <c r="Q445" s="99">
        <v>1.0440657788948846</v>
      </c>
      <c r="R445" s="99">
        <v>1.2787345064467734</v>
      </c>
      <c r="S445" s="99">
        <v>1.3676720038481884</v>
      </c>
      <c r="T445" s="99">
        <v>1.3930073810074148</v>
      </c>
      <c r="U445" s="99">
        <v>1.2240475265256752</v>
      </c>
      <c r="V445" s="99">
        <v>1.1913681916573109</v>
      </c>
      <c r="W445" s="99">
        <v>1.2508003784151436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1.8793950759111663E-2</v>
      </c>
      <c r="H446" s="123">
        <f t="shared" si="238"/>
        <v>5.6012789936996793E-2</v>
      </c>
      <c r="I446" s="123">
        <f t="shared" si="238"/>
        <v>5.5847687103323829E-2</v>
      </c>
      <c r="J446" s="123">
        <f t="shared" si="238"/>
        <v>5.2073840467898654E-2</v>
      </c>
      <c r="K446" s="123">
        <f t="shared" si="238"/>
        <v>8.4016409677686643E-2</v>
      </c>
      <c r="L446" s="123">
        <f t="shared" si="238"/>
        <v>0.18127912594746032</v>
      </c>
      <c r="M446" s="123">
        <f t="shared" si="238"/>
        <v>6.0840998855931049E-2</v>
      </c>
      <c r="N446" s="123">
        <f t="shared" si="238"/>
        <v>0.12323470971917692</v>
      </c>
      <c r="O446" s="123">
        <f t="shared" si="238"/>
        <v>3.2295920110838906E-2</v>
      </c>
      <c r="P446" s="123">
        <f t="shared" si="238"/>
        <v>7.2918160394768297E-2</v>
      </c>
      <c r="Q446" s="123">
        <f t="shared" si="238"/>
        <v>3.2332792912393084E-2</v>
      </c>
      <c r="R446" s="123">
        <f t="shared" si="238"/>
        <v>3.3445248897261866E-2</v>
      </c>
      <c r="S446" s="123">
        <f t="shared" si="238"/>
        <v>2.689032459209675E-2</v>
      </c>
      <c r="T446" s="123">
        <f t="shared" si="238"/>
        <v>2.9600829596658572E-2</v>
      </c>
      <c r="U446" s="123">
        <f t="shared" si="238"/>
        <v>1.6730724925249244E-2</v>
      </c>
      <c r="V446" s="123">
        <f t="shared" si="238"/>
        <v>2.0678672779818431E-2</v>
      </c>
      <c r="W446" s="123">
        <f t="shared" si="238"/>
        <v>2.1128713016701807E-2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1.8793950759111663E-2</v>
      </c>
      <c r="H447" s="99">
        <f>RES_hhdet_in_tess!H48</f>
        <v>5.6012789936996793E-2</v>
      </c>
      <c r="I447" s="99">
        <f>RES_hhdet_in_tess!I48</f>
        <v>5.5847687103323829E-2</v>
      </c>
      <c r="J447" s="99">
        <f>RES_hhdet_in_tess!J48</f>
        <v>5.2073840467898654E-2</v>
      </c>
      <c r="K447" s="99">
        <f>RES_hhdet_in_tess!K48</f>
        <v>8.4016409677686643E-2</v>
      </c>
      <c r="L447" s="99">
        <f>RES_hhdet_in_tess!L48</f>
        <v>0.18127912594746032</v>
      </c>
      <c r="M447" s="99">
        <f>RES_hhdet_in_tess!M48</f>
        <v>6.0840998855931049E-2</v>
      </c>
      <c r="N447" s="99">
        <f>RES_hhdet_in_tess!N48</f>
        <v>0.12323470971917692</v>
      </c>
      <c r="O447" s="99">
        <f>RES_hhdet_in_tess!O48</f>
        <v>3.2295920110838906E-2</v>
      </c>
      <c r="P447" s="99">
        <f>RES_hhdet_in_tess!P48</f>
        <v>7.2918160394768297E-2</v>
      </c>
      <c r="Q447" s="99">
        <f>RES_hhdet_in_tess!Q48</f>
        <v>3.2332792912393084E-2</v>
      </c>
      <c r="R447" s="99">
        <f>RES_hhdet_in_tess!R48</f>
        <v>3.3445248897261866E-2</v>
      </c>
      <c r="S447" s="99">
        <f>RES_hhdet_in_tess!S48</f>
        <v>2.689032459209675E-2</v>
      </c>
      <c r="T447" s="99">
        <f>RES_hhdet_in_tess!T48</f>
        <v>2.9600829596658572E-2</v>
      </c>
      <c r="U447" s="99">
        <f>RES_hhdet_in_tess!U48</f>
        <v>1.6730724925249244E-2</v>
      </c>
      <c r="V447" s="99">
        <f>RES_hhdet_in_tess!V48</f>
        <v>2.0678672779818431E-2</v>
      </c>
      <c r="W447" s="99">
        <f>RES_hhdet_in_tess!W48</f>
        <v>2.1128713016701807E-2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6.8154094546943211</v>
      </c>
      <c r="H448" s="123">
        <v>5.3898180358275374</v>
      </c>
      <c r="I448" s="123">
        <v>4.2298712034778339</v>
      </c>
      <c r="J448" s="123">
        <v>5.3025138994508669</v>
      </c>
      <c r="K448" s="123">
        <v>5.1360137329098228</v>
      </c>
      <c r="L448" s="123">
        <v>7.4762975833393313</v>
      </c>
      <c r="M448" s="123">
        <v>7.1343345189648328</v>
      </c>
      <c r="N448" s="123">
        <v>7.2737015811521735</v>
      </c>
      <c r="O448" s="123">
        <v>4.7141227455768462</v>
      </c>
      <c r="P448" s="123">
        <v>5.5018987181303851</v>
      </c>
      <c r="Q448" s="123">
        <v>4.2778279287826289</v>
      </c>
      <c r="R448" s="123">
        <v>5.4210636888034971</v>
      </c>
      <c r="S448" s="123">
        <v>5.8715132299519581</v>
      </c>
      <c r="T448" s="123">
        <v>6.39260729580523</v>
      </c>
      <c r="U448" s="123">
        <v>6.0297998675799205</v>
      </c>
      <c r="V448" s="123">
        <v>6.7466137724606776</v>
      </c>
      <c r="W448" s="123">
        <v>10.481236945681148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6.8891695377479749</v>
      </c>
      <c r="H449" s="99">
        <v>5.3684420045523265</v>
      </c>
      <c r="I449" s="99">
        <v>4.1800038149106697</v>
      </c>
      <c r="J449" s="99">
        <v>5.258470275894954</v>
      </c>
      <c r="K449" s="99">
        <v>5.0634150173993806</v>
      </c>
      <c r="L449" s="99">
        <v>7.5231675741309552</v>
      </c>
      <c r="M449" s="99">
        <v>7.1361034703955948</v>
      </c>
      <c r="N449" s="99">
        <v>7.3508799332257677</v>
      </c>
      <c r="O449" s="99">
        <v>4.7204622483234608</v>
      </c>
      <c r="P449" s="99">
        <v>5.5088834700802431</v>
      </c>
      <c r="Q449" s="99">
        <v>4.2135250014647765</v>
      </c>
      <c r="R449" s="99">
        <v>5.4161624599890112</v>
      </c>
      <c r="S449" s="99">
        <v>5.8886814312078668</v>
      </c>
      <c r="T449" s="99">
        <v>6.4062422893913498</v>
      </c>
      <c r="U449" s="99">
        <v>6.0342393558335958</v>
      </c>
      <c r="V449" s="99">
        <v>6.7441617359663377</v>
      </c>
      <c r="W449" s="99">
        <v>10.481291742547088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4.7409071188103038</v>
      </c>
      <c r="H453" s="102">
        <v>5.8985675801775681</v>
      </c>
      <c r="I453" s="102">
        <v>5.4366620068031892</v>
      </c>
      <c r="J453" s="102">
        <v>6.4564568366157653</v>
      </c>
      <c r="K453" s="102">
        <v>7.0526198223855108</v>
      </c>
      <c r="L453" s="102">
        <v>6.265489487889</v>
      </c>
      <c r="M453" s="102">
        <v>7.0918796846265275</v>
      </c>
      <c r="N453" s="102">
        <v>5.9901037256124017</v>
      </c>
      <c r="O453" s="102">
        <v>4.5672575986136161</v>
      </c>
      <c r="P453" s="102">
        <v>5.3935352807368746</v>
      </c>
      <c r="Q453" s="102">
        <v>5.2544286374225191</v>
      </c>
      <c r="R453" s="102">
        <v>5.5204108189002925</v>
      </c>
      <c r="S453" s="102">
        <v>5.5304603088490012</v>
      </c>
      <c r="T453" s="102">
        <v>6.132054963823216</v>
      </c>
      <c r="U453" s="102">
        <v>5.9434764848695298</v>
      </c>
      <c r="V453" s="102">
        <v>6.8135399450120282</v>
      </c>
      <c r="W453" s="102">
        <v>10.47991804180443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5.4086973087401242</v>
      </c>
      <c r="H457" s="123">
        <v>6.4987297433272557</v>
      </c>
      <c r="I457" s="123">
        <v>7.8943453651227946</v>
      </c>
      <c r="J457" s="123">
        <v>7.925874028328427</v>
      </c>
      <c r="K457" s="123">
        <v>7.084530501302523</v>
      </c>
      <c r="L457" s="123">
        <v>7.4279263596951006</v>
      </c>
      <c r="M457" s="123">
        <v>7.9571421463358281</v>
      </c>
      <c r="N457" s="123">
        <v>6.2893817869507149</v>
      </c>
      <c r="O457" s="123">
        <v>4.7413913426084306</v>
      </c>
      <c r="P457" s="123">
        <v>4.7716701180221435</v>
      </c>
      <c r="Q457" s="123">
        <v>3.663622521685058</v>
      </c>
      <c r="R457" s="123">
        <v>3.7949968436578509</v>
      </c>
      <c r="S457" s="123">
        <v>3.6695943295466291</v>
      </c>
      <c r="T457" s="123">
        <v>4.6816653812125546</v>
      </c>
      <c r="U457" s="123">
        <v>5.1245258819699595</v>
      </c>
      <c r="V457" s="123">
        <v>5.3027512170707052</v>
      </c>
      <c r="W457" s="123">
        <v>5.998127699440662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6.0239887555445764</v>
      </c>
      <c r="H458" s="99">
        <v>6.7900381667062231</v>
      </c>
      <c r="I458" s="99">
        <v>6.4067769251950821</v>
      </c>
      <c r="J458" s="99">
        <v>6.6931920743181665</v>
      </c>
      <c r="K458" s="99">
        <v>6.8809580303193902</v>
      </c>
      <c r="L458" s="99">
        <v>7.5945027439981256</v>
      </c>
      <c r="M458" s="99">
        <v>8.1046538201527358</v>
      </c>
      <c r="N458" s="99">
        <v>6.4537570506506716</v>
      </c>
      <c r="O458" s="99">
        <v>4.6420953753634642</v>
      </c>
      <c r="P458" s="99">
        <v>4.4914724345042032</v>
      </c>
      <c r="Q458" s="99">
        <v>3.6434189179691883</v>
      </c>
      <c r="R458" s="99">
        <v>3.9188639009785828</v>
      </c>
      <c r="S458" s="99">
        <v>4.2324287142331674</v>
      </c>
      <c r="T458" s="99">
        <v>4.46634190122737</v>
      </c>
      <c r="U458" s="99">
        <v>5.4075081033681229</v>
      </c>
      <c r="V458" s="99">
        <v>5.804520817518692</v>
      </c>
      <c r="W458" s="99">
        <v>5.3265577882300548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4.8292978629992636</v>
      </c>
      <c r="H459" s="110">
        <v>6.3974050743258761</v>
      </c>
      <c r="I459" s="110">
        <v>8.0509315166941313</v>
      </c>
      <c r="J459" s="110">
        <v>8.2697884292905357</v>
      </c>
      <c r="K459" s="110">
        <v>8.0270989285942846</v>
      </c>
      <c r="L459" s="110">
        <v>6.6228071688971477</v>
      </c>
      <c r="M459" s="110">
        <v>7.5815627782488129</v>
      </c>
      <c r="N459" s="110">
        <v>6.1461273671898589</v>
      </c>
      <c r="O459" s="110">
        <v>4.8085452626527125</v>
      </c>
      <c r="P459" s="110">
        <v>4.985235425581549</v>
      </c>
      <c r="Q459" s="110">
        <v>3.7299103785048939</v>
      </c>
      <c r="R459" s="110">
        <v>3.5310558243202177</v>
      </c>
      <c r="S459" s="110">
        <v>2.2625083678302835</v>
      </c>
      <c r="T459" s="110">
        <v>5.2420675327049402</v>
      </c>
      <c r="U459" s="110">
        <v>4.9520964817594173</v>
      </c>
      <c r="V459" s="110">
        <v>5.2158594082126397</v>
      </c>
      <c r="W459" s="110">
        <v>6.1269370102794172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63.021017885502005</v>
      </c>
      <c r="H461" s="118">
        <f t="shared" si="239"/>
        <v>44.329255880742139</v>
      </c>
      <c r="I461" s="118">
        <f t="shared" si="239"/>
        <v>32.337998228305771</v>
      </c>
      <c r="J461" s="118">
        <f t="shared" si="239"/>
        <v>38.186859187286515</v>
      </c>
      <c r="K461" s="118">
        <f t="shared" si="239"/>
        <v>37.18593786156503</v>
      </c>
      <c r="L461" s="118">
        <f t="shared" si="239"/>
        <v>53.797270438778696</v>
      </c>
      <c r="M461" s="118">
        <f t="shared" si="239"/>
        <v>45.738277079471906</v>
      </c>
      <c r="N461" s="118">
        <f t="shared" si="239"/>
        <v>50.98834577161297</v>
      </c>
      <c r="O461" s="118">
        <f t="shared" si="239"/>
        <v>35.144828662896913</v>
      </c>
      <c r="P461" s="118">
        <f t="shared" si="239"/>
        <v>33.796208119014715</v>
      </c>
      <c r="Q461" s="118">
        <f t="shared" si="239"/>
        <v>24.636517969525425</v>
      </c>
      <c r="R461" s="118">
        <f t="shared" ref="R461:V461" si="240">R462+R465+R467+R476</f>
        <v>29.948795079252744</v>
      </c>
      <c r="S461" s="118">
        <f t="shared" si="240"/>
        <v>32.108179548429078</v>
      </c>
      <c r="T461" s="118">
        <f t="shared" si="240"/>
        <v>32.632272065272012</v>
      </c>
      <c r="U461" s="118">
        <f t="shared" si="240"/>
        <v>28.350800365494869</v>
      </c>
      <c r="V461" s="118">
        <f t="shared" si="240"/>
        <v>27.642636824042064</v>
      </c>
      <c r="W461" s="118">
        <f t="shared" ref="W461" si="241">W462+W465+W467+W476</f>
        <v>30.259406297843086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58.812669527319279</v>
      </c>
      <c r="H462" s="123">
        <f t="shared" si="242"/>
        <v>41.282933012014375</v>
      </c>
      <c r="I462" s="123">
        <f t="shared" si="242"/>
        <v>30.270365171638073</v>
      </c>
      <c r="J462" s="123">
        <f t="shared" si="242"/>
        <v>35.324437354748682</v>
      </c>
      <c r="K462" s="123">
        <f t="shared" si="242"/>
        <v>32.790997284628098</v>
      </c>
      <c r="L462" s="123">
        <f t="shared" si="242"/>
        <v>48.127010892262497</v>
      </c>
      <c r="M462" s="123">
        <f t="shared" si="242"/>
        <v>40.486931355296534</v>
      </c>
      <c r="N462" s="123">
        <f t="shared" si="242"/>
        <v>46.888893955247582</v>
      </c>
      <c r="O462" s="123">
        <f t="shared" si="242"/>
        <v>32.587832747978247</v>
      </c>
      <c r="P462" s="123">
        <f t="shared" si="242"/>
        <v>31.055448442277829</v>
      </c>
      <c r="Q462" s="123">
        <f t="shared" si="242"/>
        <v>22.101108061549173</v>
      </c>
      <c r="R462" s="123">
        <f t="shared" ref="R462:V462" si="243">SUM(R463:R464)</f>
        <v>27.07766439019829</v>
      </c>
      <c r="S462" s="123">
        <f t="shared" si="243"/>
        <v>29.002311274527557</v>
      </c>
      <c r="T462" s="123">
        <f t="shared" si="243"/>
        <v>29.341114396216796</v>
      </c>
      <c r="U462" s="123">
        <f t="shared" si="243"/>
        <v>25.671763713710632</v>
      </c>
      <c r="V462" s="123">
        <f t="shared" si="243"/>
        <v>25.192957711618511</v>
      </c>
      <c r="W462" s="123">
        <f t="shared" ref="W462" si="244">SUM(W463:W464)</f>
        <v>26.669940541314137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58.812669527319279</v>
      </c>
      <c r="H463" s="99">
        <v>41.282933012014375</v>
      </c>
      <c r="I463" s="99">
        <v>30.270365171638073</v>
      </c>
      <c r="J463" s="99">
        <v>35.324437354748682</v>
      </c>
      <c r="K463" s="99">
        <v>32.790997284628098</v>
      </c>
      <c r="L463" s="99">
        <v>48.127010892262497</v>
      </c>
      <c r="M463" s="99">
        <v>40.486931355296534</v>
      </c>
      <c r="N463" s="99">
        <v>46.888893955247582</v>
      </c>
      <c r="O463" s="99">
        <v>32.587832747978247</v>
      </c>
      <c r="P463" s="99">
        <v>31.055448442277829</v>
      </c>
      <c r="Q463" s="99">
        <v>22.101108061549173</v>
      </c>
      <c r="R463" s="99">
        <v>27.07766439019829</v>
      </c>
      <c r="S463" s="99">
        <v>29.002311274527557</v>
      </c>
      <c r="T463" s="99">
        <v>29.341114396216796</v>
      </c>
      <c r="U463" s="99">
        <v>25.671763713710632</v>
      </c>
      <c r="V463" s="99">
        <v>25.192957711618511</v>
      </c>
      <c r="W463" s="99">
        <v>26.669940541314137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3.0646789835214001</v>
      </c>
      <c r="H467" s="123">
        <v>2.3612836455840354</v>
      </c>
      <c r="I467" s="123">
        <v>1.8294034326166129</v>
      </c>
      <c r="J467" s="123">
        <v>2.2931034256143619</v>
      </c>
      <c r="K467" s="123">
        <v>2.1910792823612839</v>
      </c>
      <c r="L467" s="123">
        <v>3.2224290910907651</v>
      </c>
      <c r="M467" s="123">
        <v>2.9891113757999221</v>
      </c>
      <c r="N467" s="123">
        <v>2.9311068750364861</v>
      </c>
      <c r="O467" s="123">
        <v>1.8289133997532354</v>
      </c>
      <c r="P467" s="123">
        <v>1.9855290603746889</v>
      </c>
      <c r="Q467" s="123">
        <v>1.4498631498727277</v>
      </c>
      <c r="R467" s="123">
        <v>1.8383553237856691</v>
      </c>
      <c r="S467" s="123">
        <v>1.9427754716044798</v>
      </c>
      <c r="T467" s="123">
        <v>2.059048972043644</v>
      </c>
      <c r="U467" s="123">
        <v>1.9031971770667861</v>
      </c>
      <c r="V467" s="123">
        <v>2.127303406267341</v>
      </c>
      <c r="W467" s="123">
        <v>3.2690278820622662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3.1736453473799386</v>
      </c>
      <c r="H468" s="99">
        <v>2.4604972441379864</v>
      </c>
      <c r="I468" s="99">
        <v>1.9049986157825882</v>
      </c>
      <c r="J468" s="99">
        <v>2.3806264571263602</v>
      </c>
      <c r="K468" s="99">
        <v>2.2740747097234535</v>
      </c>
      <c r="L468" s="99">
        <v>3.3471682817136337</v>
      </c>
      <c r="M468" s="99">
        <v>3.1136576831249188</v>
      </c>
      <c r="N468" s="99">
        <v>3.1073443137253891</v>
      </c>
      <c r="O468" s="99">
        <v>1.907859301900857</v>
      </c>
      <c r="P468" s="99">
        <v>2.1135097548739781</v>
      </c>
      <c r="Q468" s="99">
        <v>1.5453273901935658</v>
      </c>
      <c r="R468" s="99">
        <v>1.9290494392112738</v>
      </c>
      <c r="S468" s="99">
        <v>2.0405724943764381</v>
      </c>
      <c r="T468" s="99">
        <v>2.1668012969365082</v>
      </c>
      <c r="U468" s="99">
        <v>2.0010758890302212</v>
      </c>
      <c r="V468" s="99">
        <v>2.2052434017555842</v>
      </c>
      <c r="W468" s="99">
        <v>3.404847092061988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1.14366937466133</v>
      </c>
      <c r="H476" s="123">
        <v>0.68503922314372534</v>
      </c>
      <c r="I476" s="123">
        <v>0.23822962405108802</v>
      </c>
      <c r="J476" s="123">
        <v>0.56931840692347402</v>
      </c>
      <c r="K476" s="123">
        <v>2.2038612945756424</v>
      </c>
      <c r="L476" s="123">
        <v>2.4478304554254295</v>
      </c>
      <c r="M476" s="123">
        <v>2.2622343483754501</v>
      </c>
      <c r="N476" s="123">
        <v>1.1683449413289042</v>
      </c>
      <c r="O476" s="123">
        <v>0.72808251516542966</v>
      </c>
      <c r="P476" s="123">
        <v>0.75523061636220046</v>
      </c>
      <c r="Q476" s="123">
        <v>1.0855467581035259</v>
      </c>
      <c r="R476" s="123">
        <v>1.0327753652687848</v>
      </c>
      <c r="S476" s="123">
        <v>1.1630928022970437</v>
      </c>
      <c r="T476" s="123">
        <v>1.2321086970115749</v>
      </c>
      <c r="U476" s="123">
        <v>0.77583947471744918</v>
      </c>
      <c r="V476" s="123">
        <v>0.32237570615621119</v>
      </c>
      <c r="W476" s="123">
        <v>0.32043787446668365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2.3581855247441581</v>
      </c>
      <c r="H477" s="99">
        <v>2.6545269896819357</v>
      </c>
      <c r="I477" s="99">
        <v>2.5014110525364242</v>
      </c>
      <c r="J477" s="99">
        <v>2.6099091014019935</v>
      </c>
      <c r="K477" s="99">
        <v>2.6798431718064761</v>
      </c>
      <c r="L477" s="99">
        <v>2.9542781358582775</v>
      </c>
      <c r="M477" s="99">
        <v>3.1507442177931062</v>
      </c>
      <c r="N477" s="99">
        <v>2.5089458675973266</v>
      </c>
      <c r="O477" s="99">
        <v>1.8046489692134582</v>
      </c>
      <c r="P477" s="99">
        <v>1.7460931850294072</v>
      </c>
      <c r="Q477" s="99">
        <v>1.4164060974751294</v>
      </c>
      <c r="R477" s="99">
        <v>1.5174550323028198</v>
      </c>
      <c r="S477" s="99">
        <v>1.6283299232158612</v>
      </c>
      <c r="T477" s="99">
        <v>1.7055221763389261</v>
      </c>
      <c r="U477" s="99">
        <v>2.049107129397282</v>
      </c>
      <c r="V477" s="99">
        <v>2.1839818966357409</v>
      </c>
      <c r="W477" s="99">
        <v>1.991096878096402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101218</v>
      </c>
      <c r="C5" s="120">
        <v>100846</v>
      </c>
      <c r="D5" s="120">
        <v>103495</v>
      </c>
      <c r="E5" s="120">
        <v>108008</v>
      </c>
      <c r="F5" s="120">
        <v>113237</v>
      </c>
      <c r="G5" s="120">
        <v>117841</v>
      </c>
      <c r="H5" s="120">
        <v>120373</v>
      </c>
      <c r="I5" s="120">
        <v>124098</v>
      </c>
      <c r="J5" s="120">
        <v>126010</v>
      </c>
      <c r="K5" s="120">
        <v>127310</v>
      </c>
      <c r="L5" s="120">
        <v>128808</v>
      </c>
      <c r="M5" s="120">
        <v>125698</v>
      </c>
      <c r="N5" s="120">
        <v>121229</v>
      </c>
      <c r="O5" s="120">
        <v>118628</v>
      </c>
      <c r="P5" s="120">
        <v>121718</v>
      </c>
      <c r="Q5" s="120">
        <v>129720</v>
      </c>
      <c r="R5" s="120">
        <v>140680</v>
      </c>
      <c r="S5" s="120">
        <v>149328</v>
      </c>
      <c r="T5" s="120">
        <v>157443</v>
      </c>
      <c r="U5" s="120">
        <v>166885</v>
      </c>
      <c r="V5" s="120">
        <v>179800</v>
      </c>
      <c r="W5" s="120">
        <v>193040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101218</v>
      </c>
      <c r="C7" s="52">
        <v>100846</v>
      </c>
      <c r="D7" s="52">
        <v>103495</v>
      </c>
      <c r="E7" s="52">
        <v>108008</v>
      </c>
      <c r="F7" s="52">
        <v>113237</v>
      </c>
      <c r="G7" s="52">
        <v>117841</v>
      </c>
      <c r="H7" s="52">
        <v>120373</v>
      </c>
      <c r="I7" s="52">
        <v>124098</v>
      </c>
      <c r="J7" s="52">
        <v>126010</v>
      </c>
      <c r="K7" s="52">
        <v>127310</v>
      </c>
      <c r="L7" s="52">
        <v>128808</v>
      </c>
      <c r="M7" s="52">
        <v>125698</v>
      </c>
      <c r="N7" s="52">
        <v>121229</v>
      </c>
      <c r="O7" s="52">
        <v>118628</v>
      </c>
      <c r="P7" s="52">
        <v>121718</v>
      </c>
      <c r="Q7" s="52">
        <v>129720</v>
      </c>
      <c r="R7" s="52">
        <v>140680</v>
      </c>
      <c r="S7" s="52">
        <v>149328</v>
      </c>
      <c r="T7" s="52">
        <v>157443</v>
      </c>
      <c r="U7" s="52">
        <v>166885</v>
      </c>
      <c r="V7" s="52">
        <v>179800</v>
      </c>
      <c r="W7" s="52">
        <v>193040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</v>
      </c>
      <c r="C9" s="52">
        <v>14</v>
      </c>
      <c r="D9" s="52">
        <v>13</v>
      </c>
      <c r="E9" s="52">
        <v>54</v>
      </c>
      <c r="F9" s="52">
        <v>122</v>
      </c>
      <c r="G9" s="52">
        <v>251</v>
      </c>
      <c r="H9" s="52">
        <v>423</v>
      </c>
      <c r="I9" s="52">
        <v>684</v>
      </c>
      <c r="J9" s="52">
        <v>880</v>
      </c>
      <c r="K9" s="52">
        <v>1068</v>
      </c>
      <c r="L9" s="52">
        <v>1205</v>
      </c>
      <c r="M9" s="52">
        <v>1250</v>
      </c>
      <c r="N9" s="52">
        <v>1281</v>
      </c>
      <c r="O9" s="52">
        <v>1244</v>
      </c>
      <c r="P9" s="52">
        <v>1309</v>
      </c>
      <c r="Q9" s="52">
        <v>1434</v>
      </c>
      <c r="R9" s="52">
        <v>1762</v>
      </c>
      <c r="S9" s="52">
        <v>2051</v>
      </c>
      <c r="T9" s="52">
        <v>2319</v>
      </c>
      <c r="U9" s="52">
        <v>2548</v>
      </c>
      <c r="V9" s="52">
        <v>2836</v>
      </c>
      <c r="W9" s="52">
        <v>3083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96686</v>
      </c>
      <c r="C11" s="52">
        <v>96385</v>
      </c>
      <c r="D11" s="52">
        <v>99196</v>
      </c>
      <c r="E11" s="52">
        <v>103838</v>
      </c>
      <c r="F11" s="52">
        <v>109111</v>
      </c>
      <c r="G11" s="52">
        <v>113681</v>
      </c>
      <c r="H11" s="52">
        <v>116056</v>
      </c>
      <c r="I11" s="52">
        <v>119578</v>
      </c>
      <c r="J11" s="52">
        <v>121396</v>
      </c>
      <c r="K11" s="52">
        <v>122680</v>
      </c>
      <c r="L11" s="52">
        <v>124226</v>
      </c>
      <c r="M11" s="52">
        <v>121230</v>
      </c>
      <c r="N11" s="52">
        <v>116923</v>
      </c>
      <c r="O11" s="52">
        <v>114452</v>
      </c>
      <c r="P11" s="52">
        <v>117540</v>
      </c>
      <c r="Q11" s="52">
        <v>125475</v>
      </c>
      <c r="R11" s="52">
        <v>136218</v>
      </c>
      <c r="S11" s="52">
        <v>144576</v>
      </c>
      <c r="T11" s="52">
        <v>152321</v>
      </c>
      <c r="U11" s="52">
        <v>161420</v>
      </c>
      <c r="V11" s="52">
        <v>174128</v>
      </c>
      <c r="W11" s="52">
        <v>187120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1087</v>
      </c>
    </row>
    <row r="13" spans="1:105" ht="12" customHeight="1" x14ac:dyDescent="0.25">
      <c r="A13" s="97" t="s">
        <v>122</v>
      </c>
      <c r="B13" s="52">
        <v>4532</v>
      </c>
      <c r="C13" s="52">
        <v>4461</v>
      </c>
      <c r="D13" s="52">
        <v>4299</v>
      </c>
      <c r="E13" s="52">
        <v>4170</v>
      </c>
      <c r="F13" s="52">
        <v>4126</v>
      </c>
      <c r="G13" s="52">
        <v>4160</v>
      </c>
      <c r="H13" s="52">
        <v>4317</v>
      </c>
      <c r="I13" s="52">
        <v>4520</v>
      </c>
      <c r="J13" s="52">
        <v>4614</v>
      </c>
      <c r="K13" s="52">
        <v>4630</v>
      </c>
      <c r="L13" s="52">
        <v>4582</v>
      </c>
      <c r="M13" s="52">
        <v>4468</v>
      </c>
      <c r="N13" s="52">
        <v>4306</v>
      </c>
      <c r="O13" s="52">
        <v>4176</v>
      </c>
      <c r="P13" s="52">
        <v>4178</v>
      </c>
      <c r="Q13" s="52">
        <v>4245</v>
      </c>
      <c r="R13" s="52">
        <v>4462</v>
      </c>
      <c r="S13" s="52">
        <v>4752</v>
      </c>
      <c r="T13" s="52">
        <v>5122</v>
      </c>
      <c r="U13" s="52">
        <v>5465</v>
      </c>
      <c r="V13" s="52">
        <v>5672</v>
      </c>
      <c r="W13" s="52">
        <v>5920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97558</v>
      </c>
      <c r="C16" s="52">
        <v>97211</v>
      </c>
      <c r="D16" s="52">
        <v>99966</v>
      </c>
      <c r="E16" s="52">
        <v>104697</v>
      </c>
      <c r="F16" s="52">
        <v>110267</v>
      </c>
      <c r="G16" s="52">
        <v>115077</v>
      </c>
      <c r="H16" s="52">
        <v>117603</v>
      </c>
      <c r="I16" s="52">
        <v>121099</v>
      </c>
      <c r="J16" s="52">
        <v>122794</v>
      </c>
      <c r="K16" s="52">
        <v>123893</v>
      </c>
      <c r="L16" s="52">
        <v>125220</v>
      </c>
      <c r="M16" s="52">
        <v>122061</v>
      </c>
      <c r="N16" s="52">
        <v>117609</v>
      </c>
      <c r="O16" s="52">
        <v>115019</v>
      </c>
      <c r="P16" s="52">
        <v>117781</v>
      </c>
      <c r="Q16" s="52">
        <v>125284</v>
      </c>
      <c r="R16" s="52">
        <v>135879</v>
      </c>
      <c r="S16" s="52">
        <v>144259</v>
      </c>
      <c r="T16" s="52">
        <v>152126</v>
      </c>
      <c r="U16" s="52">
        <v>161305</v>
      </c>
      <c r="V16" s="52">
        <v>174139</v>
      </c>
      <c r="W16" s="52">
        <v>187205</v>
      </c>
      <c r="DA16" s="63" t="s">
        <v>1090</v>
      </c>
    </row>
    <row r="17" spans="1:105" ht="12" customHeight="1" x14ac:dyDescent="0.25">
      <c r="A17" s="109" t="s">
        <v>120</v>
      </c>
      <c r="B17" s="36">
        <v>3660</v>
      </c>
      <c r="C17" s="36">
        <v>3635</v>
      </c>
      <c r="D17" s="36">
        <v>3529</v>
      </c>
      <c r="E17" s="36">
        <v>3311</v>
      </c>
      <c r="F17" s="36">
        <v>2970</v>
      </c>
      <c r="G17" s="36">
        <v>2764</v>
      </c>
      <c r="H17" s="36">
        <v>2770</v>
      </c>
      <c r="I17" s="36">
        <v>2999</v>
      </c>
      <c r="J17" s="36">
        <v>3216</v>
      </c>
      <c r="K17" s="36">
        <v>3417</v>
      </c>
      <c r="L17" s="36">
        <v>3588</v>
      </c>
      <c r="M17" s="36">
        <v>3637</v>
      </c>
      <c r="N17" s="36">
        <v>3620</v>
      </c>
      <c r="O17" s="36">
        <v>3609</v>
      </c>
      <c r="P17" s="36">
        <v>3937</v>
      </c>
      <c r="Q17" s="36">
        <v>4436</v>
      </c>
      <c r="R17" s="36">
        <v>4801</v>
      </c>
      <c r="S17" s="36">
        <v>5069</v>
      </c>
      <c r="T17" s="36">
        <v>5317</v>
      </c>
      <c r="U17" s="36">
        <v>5580</v>
      </c>
      <c r="V17" s="36">
        <v>5661</v>
      </c>
      <c r="W17" s="36">
        <v>5835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7908</v>
      </c>
      <c r="D21" s="52">
        <v>7909</v>
      </c>
      <c r="E21" s="52">
        <v>7924</v>
      </c>
      <c r="F21" s="52">
        <v>7964</v>
      </c>
      <c r="G21" s="52">
        <v>8049</v>
      </c>
      <c r="H21" s="52">
        <v>8197</v>
      </c>
      <c r="I21" s="52">
        <v>8430</v>
      </c>
      <c r="J21" s="52">
        <v>8759</v>
      </c>
      <c r="K21" s="52">
        <v>9206</v>
      </c>
      <c r="L21" s="52">
        <v>9786</v>
      </c>
      <c r="M21" s="52">
        <v>10507</v>
      </c>
      <c r="N21" s="52">
        <v>11397</v>
      </c>
      <c r="O21" s="52">
        <v>10875</v>
      </c>
      <c r="P21" s="52">
        <v>5950</v>
      </c>
      <c r="Q21" s="52">
        <v>7086</v>
      </c>
      <c r="R21" s="52">
        <v>8895</v>
      </c>
      <c r="S21" s="52">
        <v>10797</v>
      </c>
      <c r="T21" s="52">
        <v>11423</v>
      </c>
      <c r="U21" s="52">
        <v>11581</v>
      </c>
      <c r="V21" s="52">
        <v>11393</v>
      </c>
      <c r="W21" s="52">
        <v>11071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3</v>
      </c>
      <c r="E23" s="52">
        <v>2</v>
      </c>
      <c r="F23" s="52">
        <v>2</v>
      </c>
      <c r="G23" s="52">
        <v>3</v>
      </c>
      <c r="H23" s="52">
        <v>5</v>
      </c>
      <c r="I23" s="52">
        <v>9</v>
      </c>
      <c r="J23" s="52">
        <v>18</v>
      </c>
      <c r="K23" s="52">
        <v>34</v>
      </c>
      <c r="L23" s="52">
        <v>69</v>
      </c>
      <c r="M23" s="52">
        <v>105</v>
      </c>
      <c r="N23" s="52">
        <v>149</v>
      </c>
      <c r="O23" s="52">
        <v>191</v>
      </c>
      <c r="P23" s="52">
        <v>214</v>
      </c>
      <c r="Q23" s="52">
        <v>222</v>
      </c>
      <c r="R23" s="52">
        <v>203</v>
      </c>
      <c r="S23" s="52">
        <v>202</v>
      </c>
      <c r="T23" s="52">
        <v>195</v>
      </c>
      <c r="U23" s="52">
        <v>212</v>
      </c>
      <c r="V23" s="52">
        <v>258</v>
      </c>
      <c r="W23" s="52">
        <v>323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7554</v>
      </c>
      <c r="D25" s="52">
        <v>7555</v>
      </c>
      <c r="E25" s="52">
        <v>7569</v>
      </c>
      <c r="F25" s="52">
        <v>7607</v>
      </c>
      <c r="G25" s="52">
        <v>7691</v>
      </c>
      <c r="H25" s="52">
        <v>7837</v>
      </c>
      <c r="I25" s="52">
        <v>8117</v>
      </c>
      <c r="J25" s="52">
        <v>8704</v>
      </c>
      <c r="K25" s="52">
        <v>9126</v>
      </c>
      <c r="L25" s="52">
        <v>9707</v>
      </c>
      <c r="M25" s="52">
        <v>10416</v>
      </c>
      <c r="N25" s="52">
        <v>11298</v>
      </c>
      <c r="O25" s="52">
        <v>10780</v>
      </c>
      <c r="P25" s="52">
        <v>5776</v>
      </c>
      <c r="Q25" s="52">
        <v>7080</v>
      </c>
      <c r="R25" s="52">
        <v>8823</v>
      </c>
      <c r="S25" s="52">
        <v>10713</v>
      </c>
      <c r="T25" s="52">
        <v>11347</v>
      </c>
      <c r="U25" s="52">
        <v>11505</v>
      </c>
      <c r="V25" s="52">
        <v>11311</v>
      </c>
      <c r="W25" s="52">
        <v>10980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708</v>
      </c>
      <c r="D27" s="52">
        <v>709</v>
      </c>
      <c r="E27" s="52">
        <v>718</v>
      </c>
      <c r="F27" s="52">
        <v>741</v>
      </c>
      <c r="G27" s="52">
        <v>782</v>
      </c>
      <c r="H27" s="52">
        <v>859</v>
      </c>
      <c r="I27" s="52">
        <v>542</v>
      </c>
      <c r="J27" s="52">
        <v>422</v>
      </c>
      <c r="K27" s="52">
        <v>641</v>
      </c>
      <c r="L27" s="52">
        <v>655</v>
      </c>
      <c r="M27" s="52">
        <v>719</v>
      </c>
      <c r="N27" s="52">
        <v>768</v>
      </c>
      <c r="O27" s="52">
        <v>797</v>
      </c>
      <c r="P27" s="52">
        <v>766</v>
      </c>
      <c r="Q27" s="52">
        <v>636</v>
      </c>
      <c r="R27" s="52">
        <v>596</v>
      </c>
      <c r="S27" s="52">
        <v>638</v>
      </c>
      <c r="T27" s="52">
        <v>627</v>
      </c>
      <c r="U27" s="52">
        <v>655</v>
      </c>
      <c r="V27" s="52">
        <v>698</v>
      </c>
      <c r="W27" s="52">
        <v>746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15243</v>
      </c>
      <c r="D30" s="52">
        <v>15272</v>
      </c>
      <c r="E30" s="52">
        <v>15482</v>
      </c>
      <c r="F30" s="52">
        <v>16084</v>
      </c>
      <c r="G30" s="52">
        <v>17303</v>
      </c>
      <c r="H30" s="52">
        <v>19412</v>
      </c>
      <c r="I30" s="52">
        <v>13505</v>
      </c>
      <c r="J30" s="52">
        <v>14533</v>
      </c>
      <c r="K30" s="52">
        <v>18124</v>
      </c>
      <c r="L30" s="52">
        <v>20039</v>
      </c>
      <c r="M30" s="52">
        <v>21270</v>
      </c>
      <c r="N30" s="52">
        <v>21973</v>
      </c>
      <c r="O30" s="52">
        <v>20885</v>
      </c>
      <c r="P30" s="52">
        <v>15501</v>
      </c>
      <c r="Q30" s="52">
        <v>17153</v>
      </c>
      <c r="R30" s="52">
        <v>18311</v>
      </c>
      <c r="S30" s="52">
        <v>19896</v>
      </c>
      <c r="T30" s="52">
        <v>20279</v>
      </c>
      <c r="U30" s="52">
        <v>19835</v>
      </c>
      <c r="V30" s="52">
        <v>20763</v>
      </c>
      <c r="W30" s="52">
        <v>22333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572</v>
      </c>
      <c r="D31" s="36">
        <v>573</v>
      </c>
      <c r="E31" s="36">
        <v>581</v>
      </c>
      <c r="F31" s="36">
        <v>597</v>
      </c>
      <c r="G31" s="36">
        <v>636</v>
      </c>
      <c r="H31" s="36">
        <v>687</v>
      </c>
      <c r="I31" s="36">
        <v>424</v>
      </c>
      <c r="J31" s="36">
        <v>310</v>
      </c>
      <c r="K31" s="36">
        <v>454</v>
      </c>
      <c r="L31" s="36">
        <v>425</v>
      </c>
      <c r="M31" s="36">
        <v>423</v>
      </c>
      <c r="N31" s="36">
        <v>470</v>
      </c>
      <c r="O31" s="36">
        <v>569</v>
      </c>
      <c r="P31" s="36">
        <v>630</v>
      </c>
      <c r="Q31" s="36">
        <v>593</v>
      </c>
      <c r="R31" s="36">
        <v>566</v>
      </c>
      <c r="S31" s="36">
        <v>593</v>
      </c>
      <c r="T31" s="36">
        <v>587</v>
      </c>
      <c r="U31" s="36">
        <v>604</v>
      </c>
      <c r="V31" s="36">
        <v>699</v>
      </c>
      <c r="W31" s="36">
        <v>835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7536</v>
      </c>
      <c r="D35" s="52">
        <v>10558</v>
      </c>
      <c r="E35" s="52">
        <v>12437</v>
      </c>
      <c r="F35" s="52">
        <v>13193</v>
      </c>
      <c r="G35" s="52">
        <v>12653</v>
      </c>
      <c r="H35" s="52">
        <v>10729</v>
      </c>
      <c r="I35" s="52">
        <v>12155</v>
      </c>
      <c r="J35" s="52">
        <v>10671</v>
      </c>
      <c r="K35" s="52">
        <v>10506</v>
      </c>
      <c r="L35" s="52">
        <v>11284</v>
      </c>
      <c r="M35" s="52">
        <v>7397</v>
      </c>
      <c r="N35" s="52">
        <v>6928</v>
      </c>
      <c r="O35" s="52">
        <v>8274</v>
      </c>
      <c r="P35" s="52">
        <v>9040</v>
      </c>
      <c r="Q35" s="52">
        <v>15088</v>
      </c>
      <c r="R35" s="52">
        <v>19855</v>
      </c>
      <c r="S35" s="52">
        <v>19445</v>
      </c>
      <c r="T35" s="52">
        <v>19538</v>
      </c>
      <c r="U35" s="52">
        <v>21023</v>
      </c>
      <c r="V35" s="52">
        <v>24308</v>
      </c>
      <c r="W35" s="52">
        <v>24311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2</v>
      </c>
      <c r="E37" s="52">
        <v>43</v>
      </c>
      <c r="F37" s="52">
        <v>70</v>
      </c>
      <c r="G37" s="52">
        <v>132</v>
      </c>
      <c r="H37" s="52">
        <v>177</v>
      </c>
      <c r="I37" s="52">
        <v>270</v>
      </c>
      <c r="J37" s="52">
        <v>214</v>
      </c>
      <c r="K37" s="52">
        <v>222</v>
      </c>
      <c r="L37" s="52">
        <v>206</v>
      </c>
      <c r="M37" s="52">
        <v>150</v>
      </c>
      <c r="N37" s="52">
        <v>180</v>
      </c>
      <c r="O37" s="52">
        <v>154</v>
      </c>
      <c r="P37" s="52">
        <v>279</v>
      </c>
      <c r="Q37" s="52">
        <v>347</v>
      </c>
      <c r="R37" s="52">
        <v>531</v>
      </c>
      <c r="S37" s="52">
        <v>491</v>
      </c>
      <c r="T37" s="52">
        <v>463</v>
      </c>
      <c r="U37" s="52">
        <v>441</v>
      </c>
      <c r="V37" s="52">
        <v>546</v>
      </c>
      <c r="W37" s="52">
        <v>570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7253</v>
      </c>
      <c r="D39" s="52">
        <v>10366</v>
      </c>
      <c r="E39" s="52">
        <v>12211</v>
      </c>
      <c r="F39" s="52">
        <v>12880</v>
      </c>
      <c r="G39" s="52">
        <v>12261</v>
      </c>
      <c r="H39" s="52">
        <v>10212</v>
      </c>
      <c r="I39" s="52">
        <v>11639</v>
      </c>
      <c r="J39" s="52">
        <v>10522</v>
      </c>
      <c r="K39" s="52">
        <v>10410</v>
      </c>
      <c r="L39" s="52">
        <v>11253</v>
      </c>
      <c r="M39" s="52">
        <v>7420</v>
      </c>
      <c r="N39" s="52">
        <v>6991</v>
      </c>
      <c r="O39" s="52">
        <v>8309</v>
      </c>
      <c r="P39" s="52">
        <v>8864</v>
      </c>
      <c r="Q39" s="52">
        <v>15015</v>
      </c>
      <c r="R39" s="52">
        <v>19566</v>
      </c>
      <c r="S39" s="52">
        <v>19071</v>
      </c>
      <c r="T39" s="52">
        <v>19092</v>
      </c>
      <c r="U39" s="52">
        <v>20604</v>
      </c>
      <c r="V39" s="52">
        <v>24019</v>
      </c>
      <c r="W39" s="52">
        <v>23972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637</v>
      </c>
      <c r="D41" s="52">
        <v>547</v>
      </c>
      <c r="E41" s="52">
        <v>589</v>
      </c>
      <c r="F41" s="52">
        <v>697</v>
      </c>
      <c r="G41" s="52">
        <v>816</v>
      </c>
      <c r="H41" s="52">
        <v>1016</v>
      </c>
      <c r="I41" s="52">
        <v>745</v>
      </c>
      <c r="J41" s="52">
        <v>516</v>
      </c>
      <c r="K41" s="52">
        <v>657</v>
      </c>
      <c r="L41" s="52">
        <v>607</v>
      </c>
      <c r="M41" s="52">
        <v>605</v>
      </c>
      <c r="N41" s="52">
        <v>606</v>
      </c>
      <c r="O41" s="52">
        <v>667</v>
      </c>
      <c r="P41" s="52">
        <v>768</v>
      </c>
      <c r="Q41" s="52">
        <v>703</v>
      </c>
      <c r="R41" s="52">
        <v>813</v>
      </c>
      <c r="S41" s="52">
        <v>928</v>
      </c>
      <c r="T41" s="52">
        <v>997</v>
      </c>
      <c r="U41" s="52">
        <v>998</v>
      </c>
      <c r="V41" s="52">
        <v>905</v>
      </c>
      <c r="W41" s="52">
        <v>994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14896</v>
      </c>
      <c r="D44" s="52">
        <v>18027</v>
      </c>
      <c r="E44" s="52">
        <v>20213</v>
      </c>
      <c r="F44" s="52">
        <v>21654</v>
      </c>
      <c r="G44" s="52">
        <v>22113</v>
      </c>
      <c r="H44" s="52">
        <v>21938</v>
      </c>
      <c r="I44" s="52">
        <v>17001</v>
      </c>
      <c r="J44" s="52">
        <v>16228</v>
      </c>
      <c r="K44" s="52">
        <v>19223</v>
      </c>
      <c r="L44" s="52">
        <v>21366</v>
      </c>
      <c r="M44" s="52">
        <v>18111</v>
      </c>
      <c r="N44" s="52">
        <v>17521</v>
      </c>
      <c r="O44" s="52">
        <v>18295</v>
      </c>
      <c r="P44" s="52">
        <v>18263</v>
      </c>
      <c r="Q44" s="52">
        <v>24656</v>
      </c>
      <c r="R44" s="52">
        <v>28906</v>
      </c>
      <c r="S44" s="52">
        <v>28276</v>
      </c>
      <c r="T44" s="52">
        <v>28146</v>
      </c>
      <c r="U44" s="52">
        <v>29014</v>
      </c>
      <c r="V44" s="52">
        <v>33597</v>
      </c>
      <c r="W44" s="52">
        <v>35399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547</v>
      </c>
      <c r="D45" s="36">
        <v>467</v>
      </c>
      <c r="E45" s="36">
        <v>363</v>
      </c>
      <c r="F45" s="36">
        <v>256</v>
      </c>
      <c r="G45" s="36">
        <v>430</v>
      </c>
      <c r="H45" s="36">
        <v>693</v>
      </c>
      <c r="I45" s="36">
        <v>653</v>
      </c>
      <c r="J45" s="36">
        <v>527</v>
      </c>
      <c r="K45" s="36">
        <v>655</v>
      </c>
      <c r="L45" s="36">
        <v>596</v>
      </c>
      <c r="M45" s="36">
        <v>472</v>
      </c>
      <c r="N45" s="36">
        <v>453</v>
      </c>
      <c r="O45" s="36">
        <v>558</v>
      </c>
      <c r="P45" s="36">
        <v>958</v>
      </c>
      <c r="Q45" s="36">
        <v>1092</v>
      </c>
      <c r="R45" s="36">
        <v>931</v>
      </c>
      <c r="S45" s="36">
        <v>861</v>
      </c>
      <c r="T45" s="36">
        <v>835</v>
      </c>
      <c r="U45" s="36">
        <v>867</v>
      </c>
      <c r="V45" s="36">
        <v>780</v>
      </c>
      <c r="W45" s="36">
        <v>1009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2404</v>
      </c>
      <c r="D49" s="52">
        <v>3454</v>
      </c>
      <c r="E49" s="52">
        <v>3899</v>
      </c>
      <c r="F49" s="52">
        <v>4259</v>
      </c>
      <c r="G49" s="52">
        <v>4211</v>
      </c>
      <c r="H49" s="52">
        <v>4805</v>
      </c>
      <c r="I49" s="52">
        <v>4015</v>
      </c>
      <c r="J49" s="52">
        <v>4667</v>
      </c>
      <c r="K49" s="52">
        <v>3071</v>
      </c>
      <c r="L49" s="52">
        <v>3881</v>
      </c>
      <c r="M49" s="52">
        <v>1965</v>
      </c>
      <c r="N49" s="52">
        <v>1621</v>
      </c>
      <c r="O49" s="52">
        <v>2541</v>
      </c>
      <c r="P49" s="52">
        <v>5591</v>
      </c>
      <c r="Q49" s="52">
        <v>7704</v>
      </c>
      <c r="R49" s="52">
        <v>8621</v>
      </c>
      <c r="S49" s="52">
        <v>6178</v>
      </c>
      <c r="T49" s="52">
        <v>7273</v>
      </c>
      <c r="U49" s="52">
        <v>6235</v>
      </c>
      <c r="V49" s="52">
        <v>7482</v>
      </c>
      <c r="W49" s="52">
        <v>12482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11</v>
      </c>
      <c r="F51" s="52">
        <v>22</v>
      </c>
      <c r="G51" s="52">
        <v>39</v>
      </c>
      <c r="H51" s="52">
        <v>69</v>
      </c>
      <c r="I51" s="52">
        <v>90</v>
      </c>
      <c r="J51" s="52">
        <v>110</v>
      </c>
      <c r="K51" s="52">
        <v>121</v>
      </c>
      <c r="L51" s="52">
        <v>120</v>
      </c>
      <c r="M51" s="52">
        <v>49</v>
      </c>
      <c r="N51" s="52">
        <v>60</v>
      </c>
      <c r="O51" s="52">
        <v>37</v>
      </c>
      <c r="P51" s="52">
        <v>121</v>
      </c>
      <c r="Q51" s="52">
        <v>99</v>
      </c>
      <c r="R51" s="52">
        <v>128</v>
      </c>
      <c r="S51" s="52">
        <v>80</v>
      </c>
      <c r="T51" s="52">
        <v>73</v>
      </c>
      <c r="U51" s="52">
        <v>51</v>
      </c>
      <c r="V51" s="52">
        <v>82</v>
      </c>
      <c r="W51" s="52">
        <v>76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2201</v>
      </c>
      <c r="D53" s="52">
        <v>3275</v>
      </c>
      <c r="E53" s="52">
        <v>3714</v>
      </c>
      <c r="F53" s="52">
        <v>4034</v>
      </c>
      <c r="G53" s="52">
        <v>3939</v>
      </c>
      <c r="H53" s="52">
        <v>4350</v>
      </c>
      <c r="I53" s="52">
        <v>3769</v>
      </c>
      <c r="J53" s="52">
        <v>4441</v>
      </c>
      <c r="K53" s="52">
        <v>2879</v>
      </c>
      <c r="L53" s="52">
        <v>3672</v>
      </c>
      <c r="M53" s="52">
        <v>1804</v>
      </c>
      <c r="N53" s="52">
        <v>1479</v>
      </c>
      <c r="O53" s="52">
        <v>2336</v>
      </c>
      <c r="P53" s="52">
        <v>5115</v>
      </c>
      <c r="Q53" s="52">
        <v>7345</v>
      </c>
      <c r="R53" s="52">
        <v>8267</v>
      </c>
      <c r="S53" s="52">
        <v>5883</v>
      </c>
      <c r="T53" s="52">
        <v>6901</v>
      </c>
      <c r="U53" s="52">
        <v>5939</v>
      </c>
      <c r="V53" s="52">
        <v>7203</v>
      </c>
      <c r="W53" s="52">
        <v>11972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203</v>
      </c>
      <c r="D55" s="52">
        <v>179</v>
      </c>
      <c r="E55" s="52">
        <v>185</v>
      </c>
      <c r="F55" s="52">
        <v>225</v>
      </c>
      <c r="G55" s="52">
        <v>272</v>
      </c>
      <c r="H55" s="52">
        <v>455</v>
      </c>
      <c r="I55" s="52">
        <v>246</v>
      </c>
      <c r="J55" s="52">
        <v>226</v>
      </c>
      <c r="K55" s="52">
        <v>192</v>
      </c>
      <c r="L55" s="52">
        <v>209</v>
      </c>
      <c r="M55" s="52">
        <v>161</v>
      </c>
      <c r="N55" s="52">
        <v>142</v>
      </c>
      <c r="O55" s="52">
        <v>205</v>
      </c>
      <c r="P55" s="52">
        <v>476</v>
      </c>
      <c r="Q55" s="52">
        <v>359</v>
      </c>
      <c r="R55" s="52">
        <v>354</v>
      </c>
      <c r="S55" s="52">
        <v>295</v>
      </c>
      <c r="T55" s="52">
        <v>372</v>
      </c>
      <c r="U55" s="52">
        <v>296</v>
      </c>
      <c r="V55" s="52">
        <v>279</v>
      </c>
      <c r="W55" s="52">
        <v>510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2230</v>
      </c>
      <c r="D58" s="52">
        <v>3301</v>
      </c>
      <c r="E58" s="52">
        <v>3785</v>
      </c>
      <c r="F58" s="52">
        <v>4176</v>
      </c>
      <c r="G58" s="52">
        <v>4068</v>
      </c>
      <c r="H58" s="52">
        <v>4497</v>
      </c>
      <c r="I58" s="52">
        <v>3803</v>
      </c>
      <c r="J58" s="52">
        <v>4462</v>
      </c>
      <c r="K58" s="52">
        <v>2921</v>
      </c>
      <c r="L58" s="52">
        <v>3721</v>
      </c>
      <c r="M58" s="52">
        <v>1886</v>
      </c>
      <c r="N58" s="52">
        <v>1556</v>
      </c>
      <c r="O58" s="52">
        <v>2424</v>
      </c>
      <c r="P58" s="52">
        <v>5169</v>
      </c>
      <c r="Q58" s="52">
        <v>7234</v>
      </c>
      <c r="R58" s="52">
        <v>8257</v>
      </c>
      <c r="S58" s="52">
        <v>5935</v>
      </c>
      <c r="T58" s="52">
        <v>6999</v>
      </c>
      <c r="U58" s="52">
        <v>5999</v>
      </c>
      <c r="V58" s="52">
        <v>7258</v>
      </c>
      <c r="W58" s="52">
        <v>12005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174</v>
      </c>
      <c r="D59" s="36">
        <v>153</v>
      </c>
      <c r="E59" s="36">
        <v>114</v>
      </c>
      <c r="F59" s="36">
        <v>83</v>
      </c>
      <c r="G59" s="36">
        <v>143</v>
      </c>
      <c r="H59" s="36">
        <v>308</v>
      </c>
      <c r="I59" s="36">
        <v>212</v>
      </c>
      <c r="J59" s="36">
        <v>205</v>
      </c>
      <c r="K59" s="36">
        <v>150</v>
      </c>
      <c r="L59" s="36">
        <v>160</v>
      </c>
      <c r="M59" s="36">
        <v>79</v>
      </c>
      <c r="N59" s="36">
        <v>65</v>
      </c>
      <c r="O59" s="36">
        <v>117</v>
      </c>
      <c r="P59" s="36">
        <v>422</v>
      </c>
      <c r="Q59" s="36">
        <v>470</v>
      </c>
      <c r="R59" s="36">
        <v>364</v>
      </c>
      <c r="S59" s="36">
        <v>243</v>
      </c>
      <c r="T59" s="36">
        <v>274</v>
      </c>
      <c r="U59" s="36">
        <v>236</v>
      </c>
      <c r="V59" s="36">
        <v>224</v>
      </c>
      <c r="W59" s="36">
        <v>477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5132</v>
      </c>
      <c r="D63" s="52">
        <v>7104</v>
      </c>
      <c r="E63" s="52">
        <v>8538</v>
      </c>
      <c r="F63" s="52">
        <v>8934</v>
      </c>
      <c r="G63" s="52">
        <v>8442</v>
      </c>
      <c r="H63" s="52">
        <v>5924</v>
      </c>
      <c r="I63" s="52">
        <v>8140</v>
      </c>
      <c r="J63" s="52">
        <v>6004</v>
      </c>
      <c r="K63" s="52">
        <v>7435</v>
      </c>
      <c r="L63" s="52">
        <v>7403</v>
      </c>
      <c r="M63" s="52">
        <v>5432</v>
      </c>
      <c r="N63" s="52">
        <v>5307</v>
      </c>
      <c r="O63" s="52">
        <v>5733</v>
      </c>
      <c r="P63" s="52">
        <v>3449</v>
      </c>
      <c r="Q63" s="52">
        <v>7384</v>
      </c>
      <c r="R63" s="52">
        <v>11234</v>
      </c>
      <c r="S63" s="52">
        <v>13267</v>
      </c>
      <c r="T63" s="52">
        <v>12265</v>
      </c>
      <c r="U63" s="52">
        <v>14788</v>
      </c>
      <c r="V63" s="52">
        <v>16826</v>
      </c>
      <c r="W63" s="52">
        <v>11829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2</v>
      </c>
      <c r="E65" s="52">
        <v>32</v>
      </c>
      <c r="F65" s="52">
        <v>48</v>
      </c>
      <c r="G65" s="52">
        <v>93</v>
      </c>
      <c r="H65" s="52">
        <v>108</v>
      </c>
      <c r="I65" s="52">
        <v>180</v>
      </c>
      <c r="J65" s="52">
        <v>104</v>
      </c>
      <c r="K65" s="52">
        <v>101</v>
      </c>
      <c r="L65" s="52">
        <v>86</v>
      </c>
      <c r="M65" s="52">
        <v>101</v>
      </c>
      <c r="N65" s="52">
        <v>120</v>
      </c>
      <c r="O65" s="52">
        <v>117</v>
      </c>
      <c r="P65" s="52">
        <v>158</v>
      </c>
      <c r="Q65" s="52">
        <v>248</v>
      </c>
      <c r="R65" s="52">
        <v>403</v>
      </c>
      <c r="S65" s="52">
        <v>411</v>
      </c>
      <c r="T65" s="52">
        <v>390</v>
      </c>
      <c r="U65" s="52">
        <v>390</v>
      </c>
      <c r="V65" s="52">
        <v>464</v>
      </c>
      <c r="W65" s="52">
        <v>494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5052</v>
      </c>
      <c r="D67" s="52">
        <f t="shared" si="0"/>
        <v>7091</v>
      </c>
      <c r="E67" s="52">
        <f t="shared" si="0"/>
        <v>8497</v>
      </c>
      <c r="F67" s="52">
        <f t="shared" si="0"/>
        <v>8846</v>
      </c>
      <c r="G67" s="52">
        <f t="shared" si="0"/>
        <v>8322</v>
      </c>
      <c r="H67" s="52">
        <f t="shared" si="0"/>
        <v>5862</v>
      </c>
      <c r="I67" s="52">
        <f t="shared" si="0"/>
        <v>7870</v>
      </c>
      <c r="J67" s="52">
        <f t="shared" si="0"/>
        <v>6081</v>
      </c>
      <c r="K67" s="52">
        <f t="shared" si="0"/>
        <v>7531</v>
      </c>
      <c r="L67" s="52">
        <f t="shared" si="0"/>
        <v>7581</v>
      </c>
      <c r="M67" s="52">
        <f t="shared" si="0"/>
        <v>5616</v>
      </c>
      <c r="N67" s="52">
        <f t="shared" si="0"/>
        <v>5512</v>
      </c>
      <c r="O67" s="52">
        <f t="shared" si="0"/>
        <v>5973</v>
      </c>
      <c r="P67" s="52">
        <f t="shared" si="0"/>
        <v>3749</v>
      </c>
      <c r="Q67" s="52">
        <f t="shared" si="0"/>
        <v>7670</v>
      </c>
      <c r="R67" s="52">
        <f t="shared" ref="R67:V67" si="1">R39-R53</f>
        <v>11299</v>
      </c>
      <c r="S67" s="52">
        <f t="shared" si="1"/>
        <v>13188</v>
      </c>
      <c r="T67" s="52">
        <f t="shared" si="1"/>
        <v>12191</v>
      </c>
      <c r="U67" s="52">
        <f t="shared" si="1"/>
        <v>14665</v>
      </c>
      <c r="V67" s="52">
        <f t="shared" si="1"/>
        <v>16816</v>
      </c>
      <c r="W67" s="52">
        <f t="shared" ref="W67" si="2">W39-W53</f>
        <v>12000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434</v>
      </c>
      <c r="D69" s="52">
        <f t="shared" si="6"/>
        <v>368</v>
      </c>
      <c r="E69" s="52">
        <f t="shared" si="6"/>
        <v>404</v>
      </c>
      <c r="F69" s="52">
        <f t="shared" si="6"/>
        <v>472</v>
      </c>
      <c r="G69" s="52">
        <f t="shared" si="6"/>
        <v>544</v>
      </c>
      <c r="H69" s="52">
        <f t="shared" si="6"/>
        <v>561</v>
      </c>
      <c r="I69" s="52">
        <f t="shared" si="6"/>
        <v>499</v>
      </c>
      <c r="J69" s="52">
        <f t="shared" si="6"/>
        <v>290</v>
      </c>
      <c r="K69" s="52">
        <f t="shared" si="6"/>
        <v>465</v>
      </c>
      <c r="L69" s="52">
        <f t="shared" si="6"/>
        <v>398</v>
      </c>
      <c r="M69" s="52">
        <f t="shared" si="6"/>
        <v>444</v>
      </c>
      <c r="N69" s="52">
        <f t="shared" si="6"/>
        <v>464</v>
      </c>
      <c r="O69" s="52">
        <f t="shared" si="6"/>
        <v>462</v>
      </c>
      <c r="P69" s="52">
        <f t="shared" si="6"/>
        <v>292</v>
      </c>
      <c r="Q69" s="52">
        <f t="shared" si="6"/>
        <v>344</v>
      </c>
      <c r="R69" s="52">
        <f t="shared" ref="R69:V69" si="7">R41-R55</f>
        <v>459</v>
      </c>
      <c r="S69" s="52">
        <f t="shared" si="7"/>
        <v>633</v>
      </c>
      <c r="T69" s="52">
        <f t="shared" si="7"/>
        <v>625</v>
      </c>
      <c r="U69" s="52">
        <f t="shared" si="7"/>
        <v>702</v>
      </c>
      <c r="V69" s="52">
        <f t="shared" si="7"/>
        <v>626</v>
      </c>
      <c r="W69" s="52">
        <f t="shared" ref="W69" si="8">W41-W55</f>
        <v>484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12666</v>
      </c>
      <c r="D72" s="52">
        <v>14726</v>
      </c>
      <c r="E72" s="52">
        <v>16428</v>
      </c>
      <c r="F72" s="52">
        <v>17478</v>
      </c>
      <c r="G72" s="52">
        <v>18045</v>
      </c>
      <c r="H72" s="52">
        <v>17441</v>
      </c>
      <c r="I72" s="52">
        <v>13198</v>
      </c>
      <c r="J72" s="52">
        <v>11766</v>
      </c>
      <c r="K72" s="52">
        <v>16302</v>
      </c>
      <c r="L72" s="52">
        <v>17645</v>
      </c>
      <c r="M72" s="52">
        <v>16225</v>
      </c>
      <c r="N72" s="52">
        <v>15965</v>
      </c>
      <c r="O72" s="52">
        <v>15871</v>
      </c>
      <c r="P72" s="52">
        <v>13094</v>
      </c>
      <c r="Q72" s="52">
        <v>17422</v>
      </c>
      <c r="R72" s="52">
        <v>20649</v>
      </c>
      <c r="S72" s="52">
        <v>22341</v>
      </c>
      <c r="T72" s="52">
        <v>21147</v>
      </c>
      <c r="U72" s="52">
        <v>23015</v>
      </c>
      <c r="V72" s="52">
        <v>26339</v>
      </c>
      <c r="W72" s="52">
        <v>23394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373</v>
      </c>
      <c r="D73" s="36">
        <v>314</v>
      </c>
      <c r="E73" s="36">
        <v>249</v>
      </c>
      <c r="F73" s="36">
        <v>173</v>
      </c>
      <c r="G73" s="36">
        <v>287</v>
      </c>
      <c r="H73" s="36">
        <v>385</v>
      </c>
      <c r="I73" s="36">
        <v>441</v>
      </c>
      <c r="J73" s="36">
        <v>322</v>
      </c>
      <c r="K73" s="36">
        <v>505</v>
      </c>
      <c r="L73" s="36">
        <v>436</v>
      </c>
      <c r="M73" s="36">
        <v>393</v>
      </c>
      <c r="N73" s="36">
        <v>388</v>
      </c>
      <c r="O73" s="36">
        <v>441</v>
      </c>
      <c r="P73" s="36">
        <v>536</v>
      </c>
      <c r="Q73" s="36">
        <v>622</v>
      </c>
      <c r="R73" s="36">
        <v>567</v>
      </c>
      <c r="S73" s="36">
        <v>618</v>
      </c>
      <c r="T73" s="36">
        <v>561</v>
      </c>
      <c r="U73" s="36">
        <v>631</v>
      </c>
      <c r="V73" s="36">
        <v>556</v>
      </c>
      <c r="W73" s="36">
        <v>532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1889</v>
      </c>
      <c r="I79" s="52">
        <f>RES_hhdet_numvin!I64</f>
        <v>4012</v>
      </c>
      <c r="J79" s="52">
        <f>RES_hhdet_numvin!J64</f>
        <v>4947</v>
      </c>
      <c r="K79" s="52">
        <f>RES_hhdet_numvin!K64</f>
        <v>6073</v>
      </c>
      <c r="L79" s="52">
        <f>RES_hhdet_numvin!L64</f>
        <v>7617</v>
      </c>
      <c r="M79" s="52">
        <f>RES_hhdet_numvin!M64</f>
        <v>5590</v>
      </c>
      <c r="N79" s="52">
        <f>RES_hhdet_numvin!N64</f>
        <v>5696</v>
      </c>
      <c r="O79" s="52">
        <f>RES_hhdet_numvin!O64</f>
        <v>7239</v>
      </c>
      <c r="P79" s="52">
        <f>RES_hhdet_numvin!P64</f>
        <v>8282</v>
      </c>
      <c r="Q79" s="52">
        <f>RES_hhdet_numvin!Q64</f>
        <v>14292</v>
      </c>
      <c r="R79" s="52">
        <f>RES_hhdet_numvin!R64</f>
        <v>19251</v>
      </c>
      <c r="S79" s="52">
        <f>RES_hhdet_numvin!S64</f>
        <v>19143</v>
      </c>
      <c r="T79" s="52">
        <f>RES_hhdet_numvin!T64</f>
        <v>19410</v>
      </c>
      <c r="U79" s="52">
        <f>RES_hhdet_numvin!U64</f>
        <v>20984</v>
      </c>
      <c r="V79" s="52">
        <f>RES_hhdet_numvin!V64</f>
        <v>24304</v>
      </c>
      <c r="W79" s="52">
        <f>RES_hhdet_numvin!W64</f>
        <v>24311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86</v>
      </c>
      <c r="Q82" s="138">
        <f>RES_hhdet_numvin!Q67</f>
        <v>194</v>
      </c>
      <c r="R82" s="138">
        <f>RES_hhdet_numvin!R67</f>
        <v>393</v>
      </c>
      <c r="S82" s="138">
        <f>RES_hhdet_numvin!S67</f>
        <v>427</v>
      </c>
      <c r="T82" s="138">
        <f>RES_hhdet_numvin!T67</f>
        <v>436</v>
      </c>
      <c r="U82" s="138">
        <f>RES_hhdet_numvin!U67</f>
        <v>432</v>
      </c>
      <c r="V82" s="138">
        <f>RES_hhdet_numvin!V67</f>
        <v>545</v>
      </c>
      <c r="W82" s="138">
        <f>RES_hhdet_numvin!W67</f>
        <v>570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1359</v>
      </c>
      <c r="I84" s="138">
        <f>RES_hhdet_numvin!I69</f>
        <v>3485</v>
      </c>
      <c r="J84" s="138">
        <f>RES_hhdet_numvin!J69</f>
        <v>4547</v>
      </c>
      <c r="K84" s="138">
        <f>RES_hhdet_numvin!K69</f>
        <v>5559</v>
      </c>
      <c r="L84" s="138">
        <f>RES_hhdet_numvin!L69</f>
        <v>7163</v>
      </c>
      <c r="M84" s="138">
        <f>RES_hhdet_numvin!M69</f>
        <v>5184</v>
      </c>
      <c r="N84" s="138">
        <f>RES_hhdet_numvin!N69</f>
        <v>5373</v>
      </c>
      <c r="O84" s="138">
        <f>RES_hhdet_numvin!O69</f>
        <v>6995</v>
      </c>
      <c r="P84" s="138">
        <f>RES_hhdet_numvin!P69</f>
        <v>8025</v>
      </c>
      <c r="Q84" s="138">
        <f>RES_hhdet_numvin!Q69</f>
        <v>14192</v>
      </c>
      <c r="R84" s="138">
        <f>RES_hhdet_numvin!R69</f>
        <v>18959</v>
      </c>
      <c r="S84" s="138">
        <f>RES_hhdet_numvin!S69</f>
        <v>18766</v>
      </c>
      <c r="T84" s="138">
        <f>RES_hhdet_numvin!T69</f>
        <v>18965</v>
      </c>
      <c r="U84" s="138">
        <f>RES_hhdet_numvin!U69</f>
        <v>20563</v>
      </c>
      <c r="V84" s="138">
        <f>RES_hhdet_numvin!V69</f>
        <v>24013</v>
      </c>
      <c r="W84" s="138">
        <f>RES_hhdet_numvin!W69</f>
        <v>23972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255</v>
      </c>
      <c r="Q88" s="138">
        <f>RES_hhdet_numvin!Q73</f>
        <v>408</v>
      </c>
      <c r="R88" s="138">
        <f>RES_hhdet_numvin!R73</f>
        <v>616</v>
      </c>
      <c r="S88" s="138">
        <f>RES_hhdet_numvin!S73</f>
        <v>815</v>
      </c>
      <c r="T88" s="138">
        <f>RES_hhdet_numvin!T73</f>
        <v>945</v>
      </c>
      <c r="U88" s="138">
        <f>RES_hhdet_numvin!U73</f>
        <v>983</v>
      </c>
      <c r="V88" s="138">
        <f>RES_hhdet_numvin!V73</f>
        <v>904</v>
      </c>
      <c r="W88" s="138">
        <f>RES_hhdet_numvin!W73</f>
        <v>994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5867</v>
      </c>
      <c r="Q93" s="138">
        <f>RES_hhdet_numvin!Q78</f>
        <v>13787</v>
      </c>
      <c r="R93" s="138">
        <f>RES_hhdet_numvin!R78</f>
        <v>21103</v>
      </c>
      <c r="S93" s="138">
        <f>RES_hhdet_numvin!S78</f>
        <v>23777</v>
      </c>
      <c r="T93" s="138">
        <f>RES_hhdet_numvin!T78</f>
        <v>25718</v>
      </c>
      <c r="U93" s="138">
        <f>RES_hhdet_numvin!U78</f>
        <v>28074</v>
      </c>
      <c r="V93" s="138">
        <f>RES_hhdet_numvin!V78</f>
        <v>33480</v>
      </c>
      <c r="W93" s="138">
        <f>RES_hhdet_numvin!W78</f>
        <v>35399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312</v>
      </c>
      <c r="Q94" s="39">
        <f>RES_hhdet_numvin!Q79</f>
        <v>631</v>
      </c>
      <c r="R94" s="39">
        <f>RES_hhdet_numvin!R79</f>
        <v>704</v>
      </c>
      <c r="S94" s="39">
        <f>RES_hhdet_numvin!S79</f>
        <v>756</v>
      </c>
      <c r="T94" s="39">
        <f>RES_hhdet_numvin!T79</f>
        <v>791</v>
      </c>
      <c r="U94" s="39">
        <f>RES_hhdet_numvin!U79</f>
        <v>853</v>
      </c>
      <c r="V94" s="39">
        <f>RES_hhdet_numvin!V79</f>
        <v>779</v>
      </c>
      <c r="W94" s="39">
        <f>RES_hhdet_numvin!W79</f>
        <v>1009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105.39908281539243</v>
      </c>
      <c r="C98" s="117">
        <f t="shared" si="12"/>
        <v>108.92955472294315</v>
      </c>
      <c r="D98" s="117">
        <f t="shared" si="12"/>
        <v>111.45680421753487</v>
      </c>
      <c r="E98" s="117">
        <f t="shared" si="12"/>
        <v>118.92121956510934</v>
      </c>
      <c r="F98" s="117">
        <f t="shared" si="12"/>
        <v>128.63218728550876</v>
      </c>
      <c r="G98" s="117">
        <f t="shared" si="12"/>
        <v>136.09592272250259</v>
      </c>
      <c r="H98" s="117">
        <f t="shared" si="12"/>
        <v>141.8349886624454</v>
      </c>
      <c r="I98" s="117">
        <f t="shared" si="12"/>
        <v>149.0623316491928</v>
      </c>
      <c r="J98" s="117">
        <f t="shared" si="12"/>
        <v>147.73988248341109</v>
      </c>
      <c r="K98" s="117">
        <f t="shared" si="12"/>
        <v>147.06050831707213</v>
      </c>
      <c r="L98" s="117">
        <f t="shared" si="12"/>
        <v>160.38996492897434</v>
      </c>
      <c r="M98" s="117">
        <f t="shared" si="12"/>
        <v>146.69684923797556</v>
      </c>
      <c r="N98" s="117">
        <f t="shared" si="12"/>
        <v>137.28823921530071</v>
      </c>
      <c r="O98" s="117">
        <f t="shared" si="12"/>
        <v>124.87878326336985</v>
      </c>
      <c r="P98" s="117">
        <f t="shared" si="12"/>
        <v>121.7020531484621</v>
      </c>
      <c r="Q98" s="117">
        <f t="shared" si="12"/>
        <v>124.39571186191954</v>
      </c>
      <c r="R98" s="117">
        <f t="shared" ref="R98:V98" si="13">R99+R102+R104+R113</f>
        <v>147.45834347799854</v>
      </c>
      <c r="S98" s="117">
        <f t="shared" si="13"/>
        <v>155.85672162213618</v>
      </c>
      <c r="T98" s="117">
        <f t="shared" si="13"/>
        <v>167.10776634631003</v>
      </c>
      <c r="U98" s="117">
        <f t="shared" si="13"/>
        <v>163.20137031635315</v>
      </c>
      <c r="V98" s="117">
        <f t="shared" si="13"/>
        <v>176.87767677919689</v>
      </c>
      <c r="W98" s="117">
        <f t="shared" ref="W98" si="14">W99+W102+W104+W113</f>
        <v>223.13351316214408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93.482069854273036</v>
      </c>
      <c r="C99" s="122">
        <f t="shared" si="15"/>
        <v>96.813938701186316</v>
      </c>
      <c r="D99" s="122">
        <f t="shared" si="15"/>
        <v>100.1035250071495</v>
      </c>
      <c r="E99" s="122">
        <f t="shared" si="15"/>
        <v>106.1990985155922</v>
      </c>
      <c r="F99" s="122">
        <f t="shared" si="15"/>
        <v>113.57913550412169</v>
      </c>
      <c r="G99" s="122">
        <f t="shared" si="15"/>
        <v>120.15310140022797</v>
      </c>
      <c r="H99" s="122">
        <f t="shared" si="15"/>
        <v>124.46675510581038</v>
      </c>
      <c r="I99" s="122">
        <f t="shared" si="15"/>
        <v>130.89005440248792</v>
      </c>
      <c r="J99" s="122">
        <f t="shared" si="15"/>
        <v>128.25633321626304</v>
      </c>
      <c r="K99" s="122">
        <f t="shared" si="15"/>
        <v>128.18872688719443</v>
      </c>
      <c r="L99" s="122">
        <f t="shared" si="15"/>
        <v>142.04177188838636</v>
      </c>
      <c r="M99" s="122">
        <f t="shared" si="15"/>
        <v>127.89760630143282</v>
      </c>
      <c r="N99" s="122">
        <f t="shared" si="15"/>
        <v>119.47781643678877</v>
      </c>
      <c r="O99" s="122">
        <f t="shared" si="15"/>
        <v>109.2580191667237</v>
      </c>
      <c r="P99" s="122">
        <f t="shared" si="15"/>
        <v>105.76240215801386</v>
      </c>
      <c r="Q99" s="122">
        <f t="shared" si="15"/>
        <v>109.19142043274617</v>
      </c>
      <c r="R99" s="122">
        <f t="shared" ref="R99:V99" si="16">SUM(R100:R101)</f>
        <v>129.71136754336339</v>
      </c>
      <c r="S99" s="122">
        <f t="shared" si="16"/>
        <v>138.05798264236913</v>
      </c>
      <c r="T99" s="122">
        <f t="shared" si="16"/>
        <v>147.24420632176472</v>
      </c>
      <c r="U99" s="122">
        <f t="shared" si="16"/>
        <v>143.33452741344135</v>
      </c>
      <c r="V99" s="122">
        <f t="shared" si="16"/>
        <v>156.3058929214553</v>
      </c>
      <c r="W99" s="122">
        <f t="shared" ref="W99" si="17">SUM(W100:W101)</f>
        <v>193.4035892637512</v>
      </c>
      <c r="DA99" s="130" t="s">
        <v>1628</v>
      </c>
    </row>
    <row r="100" spans="1:105" ht="12" customHeight="1" x14ac:dyDescent="0.25">
      <c r="A100" s="97" t="s">
        <v>217</v>
      </c>
      <c r="B100" s="98">
        <v>92.490840120544036</v>
      </c>
      <c r="C100" s="98">
        <v>95.794227998559236</v>
      </c>
      <c r="D100" s="98">
        <v>99.052573260700001</v>
      </c>
      <c r="E100" s="98">
        <v>105.08287960919414</v>
      </c>
      <c r="F100" s="98">
        <v>112.37726064363794</v>
      </c>
      <c r="G100" s="98">
        <v>118.8731184899036</v>
      </c>
      <c r="H100" s="98">
        <v>123.12772100954609</v>
      </c>
      <c r="I100" s="98">
        <v>129.47922592175405</v>
      </c>
      <c r="J100" s="98">
        <v>126.85990614382742</v>
      </c>
      <c r="K100" s="98">
        <v>126.7826432523883</v>
      </c>
      <c r="L100" s="98">
        <v>140.47938297860284</v>
      </c>
      <c r="M100" s="98">
        <v>126.47436231692822</v>
      </c>
      <c r="N100" s="98">
        <v>118.12838101923282</v>
      </c>
      <c r="O100" s="98">
        <v>108.00215436584664</v>
      </c>
      <c r="P100" s="98">
        <v>104.54978044818407</v>
      </c>
      <c r="Q100" s="98">
        <v>107.9338148450628</v>
      </c>
      <c r="R100" s="98">
        <v>128.2038798032882</v>
      </c>
      <c r="S100" s="98">
        <v>136.43410259963736</v>
      </c>
      <c r="T100" s="98">
        <v>145.47473755270647</v>
      </c>
      <c r="U100" s="98">
        <v>141.57759696404119</v>
      </c>
      <c r="V100" s="98">
        <v>154.37693409862817</v>
      </c>
      <c r="W100" s="98">
        <v>191.00531156314807</v>
      </c>
      <c r="DA100" s="63" t="s">
        <v>1629</v>
      </c>
    </row>
    <row r="101" spans="1:105" ht="12" customHeight="1" x14ac:dyDescent="0.25">
      <c r="A101" s="97" t="s">
        <v>53</v>
      </c>
      <c r="B101" s="98">
        <v>0.99122973372899825</v>
      </c>
      <c r="C101" s="98">
        <v>1.0197107026270864</v>
      </c>
      <c r="D101" s="98">
        <v>1.0509517464494984</v>
      </c>
      <c r="E101" s="98">
        <v>1.1162189063980537</v>
      </c>
      <c r="F101" s="98">
        <v>1.2018748604837608</v>
      </c>
      <c r="G101" s="98">
        <v>1.2799829103243654</v>
      </c>
      <c r="H101" s="98">
        <v>1.3390340962642897</v>
      </c>
      <c r="I101" s="98">
        <v>1.4108284807338627</v>
      </c>
      <c r="J101" s="98">
        <v>1.3964270724356176</v>
      </c>
      <c r="K101" s="98">
        <v>1.4060836348061281</v>
      </c>
      <c r="L101" s="98">
        <v>1.5623889097835293</v>
      </c>
      <c r="M101" s="98">
        <v>1.4232439845045914</v>
      </c>
      <c r="N101" s="98">
        <v>1.3494354175559466</v>
      </c>
      <c r="O101" s="98">
        <v>1.2558648008770594</v>
      </c>
      <c r="P101" s="98">
        <v>1.2126217098297878</v>
      </c>
      <c r="Q101" s="98">
        <v>1.2576055876833729</v>
      </c>
      <c r="R101" s="98">
        <v>1.5074877400751983</v>
      </c>
      <c r="S101" s="98">
        <v>1.6238800427317832</v>
      </c>
      <c r="T101" s="98">
        <v>1.7694687690582453</v>
      </c>
      <c r="U101" s="98">
        <v>1.7569304494001694</v>
      </c>
      <c r="V101" s="98">
        <v>1.9289588228271297</v>
      </c>
      <c r="W101" s="98">
        <v>2.3982777006031384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8.3510413861124873E-5</v>
      </c>
      <c r="C102" s="122">
        <f t="shared" si="18"/>
        <v>1.0161059887167566E-4</v>
      </c>
      <c r="D102" s="122">
        <f t="shared" si="18"/>
        <v>1.2682093748448187E-4</v>
      </c>
      <c r="E102" s="122">
        <f t="shared" si="18"/>
        <v>2.6622166322653323E-4</v>
      </c>
      <c r="F102" s="122">
        <f t="shared" si="18"/>
        <v>5.5957965408519458E-4</v>
      </c>
      <c r="G102" s="122">
        <f t="shared" si="18"/>
        <v>1.1307036973803122E-3</v>
      </c>
      <c r="H102" s="122">
        <f t="shared" si="18"/>
        <v>3.0691749994450936E-3</v>
      </c>
      <c r="I102" s="122">
        <f t="shared" si="18"/>
        <v>3.2954535946282397E-3</v>
      </c>
      <c r="J102" s="122">
        <f t="shared" si="18"/>
        <v>3.8396370614321097E-3</v>
      </c>
      <c r="K102" s="122">
        <f t="shared" si="18"/>
        <v>4.6458087379052174E-3</v>
      </c>
      <c r="L102" s="122">
        <f t="shared" si="18"/>
        <v>1.3619736696845717E-2</v>
      </c>
      <c r="M102" s="122">
        <f t="shared" si="18"/>
        <v>5.604755047813343E-3</v>
      </c>
      <c r="N102" s="122">
        <f t="shared" si="18"/>
        <v>8.6636741110909399E-3</v>
      </c>
      <c r="O102" s="122">
        <f t="shared" si="18"/>
        <v>5.7924329386160539E-3</v>
      </c>
      <c r="P102" s="122">
        <f t="shared" si="18"/>
        <v>8.9254073044245739E-3</v>
      </c>
      <c r="Q102" s="122">
        <f t="shared" si="18"/>
        <v>7.6555113994601163E-3</v>
      </c>
      <c r="R102" s="122">
        <f t="shared" si="18"/>
        <v>7.4800689607008256E-3</v>
      </c>
      <c r="S102" s="122">
        <f t="shared" si="18"/>
        <v>8.1385673479567391E-3</v>
      </c>
      <c r="T102" s="122">
        <f t="shared" si="18"/>
        <v>1.196824088088019E-2</v>
      </c>
      <c r="U102" s="122">
        <f t="shared" si="18"/>
        <v>1.112074470664515E-2</v>
      </c>
      <c r="V102" s="122">
        <f t="shared" si="18"/>
        <v>1.034903877065939E-2</v>
      </c>
      <c r="W102" s="122">
        <f t="shared" si="18"/>
        <v>2.1493936846235101E-2</v>
      </c>
      <c r="DA102" s="130" t="s">
        <v>1631</v>
      </c>
    </row>
    <row r="103" spans="1:105" ht="12" customHeight="1" x14ac:dyDescent="0.25">
      <c r="A103" s="97" t="s">
        <v>53</v>
      </c>
      <c r="B103" s="98">
        <v>8.3510413861124873E-5</v>
      </c>
      <c r="C103" s="98">
        <v>1.0161059887167566E-4</v>
      </c>
      <c r="D103" s="98">
        <v>1.2682093748448187E-4</v>
      </c>
      <c r="E103" s="98">
        <v>2.6622166322653323E-4</v>
      </c>
      <c r="F103" s="98">
        <v>5.5957965408519458E-4</v>
      </c>
      <c r="G103" s="98">
        <v>1.1307036973803122E-3</v>
      </c>
      <c r="H103" s="98">
        <v>3.0691749994450936E-3</v>
      </c>
      <c r="I103" s="98">
        <v>3.2954535946282397E-3</v>
      </c>
      <c r="J103" s="98">
        <v>3.8396370614321097E-3</v>
      </c>
      <c r="K103" s="98">
        <v>4.6458087379052174E-3</v>
      </c>
      <c r="L103" s="98">
        <v>1.3619736696845717E-2</v>
      </c>
      <c r="M103" s="98">
        <v>5.604755047813343E-3</v>
      </c>
      <c r="N103" s="98">
        <v>8.6636741110909399E-3</v>
      </c>
      <c r="O103" s="98">
        <v>5.7924329386160539E-3</v>
      </c>
      <c r="P103" s="98">
        <v>8.9254073044245739E-3</v>
      </c>
      <c r="Q103" s="98">
        <v>7.6555113994601163E-3</v>
      </c>
      <c r="R103" s="98">
        <v>7.4800689607008256E-3</v>
      </c>
      <c r="S103" s="98">
        <v>8.1385673479567391E-3</v>
      </c>
      <c r="T103" s="98">
        <v>1.196824088088019E-2</v>
      </c>
      <c r="U103" s="98">
        <v>1.112074470664515E-2</v>
      </c>
      <c r="V103" s="98">
        <v>1.034903877065939E-2</v>
      </c>
      <c r="W103" s="98">
        <v>2.1493936846235101E-2</v>
      </c>
      <c r="DA103" s="63" t="s">
        <v>1632</v>
      </c>
    </row>
    <row r="104" spans="1:105" ht="12" customHeight="1" x14ac:dyDescent="0.25">
      <c r="A104" s="121" t="s">
        <v>55</v>
      </c>
      <c r="B104" s="122">
        <v>4.9829913643856569</v>
      </c>
      <c r="C104" s="122">
        <v>5.2442485709440696</v>
      </c>
      <c r="D104" s="122">
        <v>4.8847678346529246</v>
      </c>
      <c r="E104" s="122">
        <v>5.5894666917487683</v>
      </c>
      <c r="F104" s="122">
        <v>7.0821292344684039</v>
      </c>
      <c r="G104" s="122">
        <v>7.6070383540772593</v>
      </c>
      <c r="H104" s="122">
        <v>8.3617442951633993</v>
      </c>
      <c r="I104" s="122">
        <v>8.4763957352821517</v>
      </c>
      <c r="J104" s="122">
        <v>9.1271537386351458</v>
      </c>
      <c r="K104" s="122">
        <v>9.1628540867297001</v>
      </c>
      <c r="L104" s="122">
        <v>9.2757903402247894</v>
      </c>
      <c r="M104" s="122">
        <v>9.2796545483850679</v>
      </c>
      <c r="N104" s="122">
        <v>8.8844989066722757</v>
      </c>
      <c r="O104" s="122">
        <v>8.0071063590694482</v>
      </c>
      <c r="P104" s="122">
        <v>8.4895147318430642</v>
      </c>
      <c r="Q104" s="122">
        <v>8.8076565167707095</v>
      </c>
      <c r="R104" s="122">
        <v>10.308787998144004</v>
      </c>
      <c r="S104" s="122">
        <v>10.571027698895916</v>
      </c>
      <c r="T104" s="122">
        <v>10.635485139526011</v>
      </c>
      <c r="U104" s="122">
        <v>10.077976270385157</v>
      </c>
      <c r="V104" s="122">
        <v>10.515120845603926</v>
      </c>
      <c r="W104" s="122">
        <v>17.907666865266556</v>
      </c>
      <c r="DA104" s="130" t="s">
        <v>1633</v>
      </c>
    </row>
    <row r="105" spans="1:105" ht="12" customHeight="1" x14ac:dyDescent="0.25">
      <c r="A105" s="97" t="s">
        <v>134</v>
      </c>
      <c r="B105" s="98">
        <v>4.8006062056569494</v>
      </c>
      <c r="C105" s="98">
        <v>5.034023730331322</v>
      </c>
      <c r="D105" s="98">
        <v>4.7321654282008456</v>
      </c>
      <c r="E105" s="98">
        <v>5.4253205949721428</v>
      </c>
      <c r="F105" s="98">
        <v>6.8519204372642948</v>
      </c>
      <c r="G105" s="98">
        <v>7.3764724939419031</v>
      </c>
      <c r="H105" s="98">
        <v>8.0766165189896277</v>
      </c>
      <c r="I105" s="98">
        <v>8.229592708513227</v>
      </c>
      <c r="J105" s="98">
        <v>8.8181539978967294</v>
      </c>
      <c r="K105" s="98">
        <v>8.8341088205763345</v>
      </c>
      <c r="L105" s="98">
        <v>9.0172288119969792</v>
      </c>
      <c r="M105" s="98">
        <v>8.9902462805122045</v>
      </c>
      <c r="N105" s="98">
        <v>8.5864812960982704</v>
      </c>
      <c r="O105" s="98">
        <v>7.7508349752710943</v>
      </c>
      <c r="P105" s="98">
        <v>8.2033315314999466</v>
      </c>
      <c r="Q105" s="98">
        <v>8.5266889042843221</v>
      </c>
      <c r="R105" s="98">
        <v>10.003720422933267</v>
      </c>
      <c r="S105" s="98">
        <v>10.24914765121264</v>
      </c>
      <c r="T105" s="98">
        <v>10.290906229397317</v>
      </c>
      <c r="U105" s="98">
        <v>9.7440463361502552</v>
      </c>
      <c r="V105" s="98">
        <v>10.172982939463255</v>
      </c>
      <c r="W105" s="98">
        <v>17.364143970202122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1637</v>
      </c>
    </row>
    <row r="109" spans="1:105" ht="12" customHeight="1" x14ac:dyDescent="0.25">
      <c r="A109" s="106" t="s">
        <v>122</v>
      </c>
      <c r="B109" s="101">
        <v>0.18238515872870781</v>
      </c>
      <c r="C109" s="101">
        <v>0.21022484061274763</v>
      </c>
      <c r="D109" s="101">
        <v>0.15260240645207918</v>
      </c>
      <c r="E109" s="101">
        <v>0.16414609677662556</v>
      </c>
      <c r="F109" s="101">
        <v>0.23020879720410936</v>
      </c>
      <c r="G109" s="101">
        <v>0.23056586013535618</v>
      </c>
      <c r="H109" s="101">
        <v>0.28512777617377105</v>
      </c>
      <c r="I109" s="101">
        <v>0.24680302676892427</v>
      </c>
      <c r="J109" s="101">
        <v>0.30899974073841724</v>
      </c>
      <c r="K109" s="101">
        <v>0.32874526615336624</v>
      </c>
      <c r="L109" s="101">
        <v>0.25856152822780953</v>
      </c>
      <c r="M109" s="101">
        <v>0.28940826787286245</v>
      </c>
      <c r="N109" s="101">
        <v>0.29801761057400461</v>
      </c>
      <c r="O109" s="101">
        <v>0.25627138379835329</v>
      </c>
      <c r="P109" s="101">
        <v>0.28618320034311734</v>
      </c>
      <c r="Q109" s="101">
        <v>0.28096761248638774</v>
      </c>
      <c r="R109" s="101">
        <v>0.30506757521073724</v>
      </c>
      <c r="S109" s="101">
        <v>0.32188004768327677</v>
      </c>
      <c r="T109" s="101">
        <v>0.34457891012869518</v>
      </c>
      <c r="U109" s="101">
        <v>0.33392993423490286</v>
      </c>
      <c r="V109" s="101">
        <v>0.34213790614067147</v>
      </c>
      <c r="W109" s="101">
        <v>0.54352289506443507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1641</v>
      </c>
    </row>
    <row r="113" spans="1:105" ht="12" customHeight="1" x14ac:dyDescent="0.25">
      <c r="A113" s="121" t="s">
        <v>54</v>
      </c>
      <c r="B113" s="122">
        <v>6.9339380863198867</v>
      </c>
      <c r="C113" s="122">
        <v>6.8712658402138969</v>
      </c>
      <c r="D113" s="122">
        <v>6.4683845547949668</v>
      </c>
      <c r="E113" s="122">
        <v>7.1323881361051473</v>
      </c>
      <c r="F113" s="122">
        <v>7.9703629672645739</v>
      </c>
      <c r="G113" s="122">
        <v>8.3346522644999883</v>
      </c>
      <c r="H113" s="122">
        <v>9.003420086472179</v>
      </c>
      <c r="I113" s="122">
        <v>9.6925860578280858</v>
      </c>
      <c r="J113" s="122">
        <v>10.352555891451498</v>
      </c>
      <c r="K113" s="122">
        <v>9.7042815344100877</v>
      </c>
      <c r="L113" s="122">
        <v>9.0587829636663137</v>
      </c>
      <c r="M113" s="122">
        <v>9.5139836331098468</v>
      </c>
      <c r="N113" s="122">
        <v>8.9172601977285701</v>
      </c>
      <c r="O113" s="122">
        <v>7.607865304638076</v>
      </c>
      <c r="P113" s="122">
        <v>7.4412108513007578</v>
      </c>
      <c r="Q113" s="122">
        <v>6.3889794010032022</v>
      </c>
      <c r="R113" s="122">
        <v>7.4307078675304439</v>
      </c>
      <c r="S113" s="122">
        <v>7.2195727135231866</v>
      </c>
      <c r="T113" s="122">
        <v>9.216106644138387</v>
      </c>
      <c r="U113" s="122">
        <v>9.7777458878199734</v>
      </c>
      <c r="V113" s="122">
        <v>10.046313973367001</v>
      </c>
      <c r="W113" s="122">
        <v>11.800763096280079</v>
      </c>
      <c r="DA113" s="130" t="s">
        <v>1642</v>
      </c>
    </row>
    <row r="114" spans="1:105" ht="12" customHeight="1" x14ac:dyDescent="0.25">
      <c r="A114" s="97" t="s">
        <v>175</v>
      </c>
      <c r="B114" s="98">
        <v>6.7498262447362158</v>
      </c>
      <c r="C114" s="98">
        <v>6.6524017534826383</v>
      </c>
      <c r="D114" s="98">
        <v>6.361434999835156</v>
      </c>
      <c r="E114" s="98">
        <v>6.9896501827640005</v>
      </c>
      <c r="F114" s="98">
        <v>7.7914552045663665</v>
      </c>
      <c r="G114" s="98">
        <v>8.2087065226033094</v>
      </c>
      <c r="H114" s="98">
        <v>8.8429539589964605</v>
      </c>
      <c r="I114" s="98">
        <v>9.4966843791910271</v>
      </c>
      <c r="J114" s="98">
        <v>10.130194372463272</v>
      </c>
      <c r="K114" s="98">
        <v>9.4821301282391239</v>
      </c>
      <c r="L114" s="98">
        <v>8.8868791810251935</v>
      </c>
      <c r="M114" s="98">
        <v>9.3118316433161148</v>
      </c>
      <c r="N114" s="98">
        <v>8.7107610724591051</v>
      </c>
      <c r="O114" s="98">
        <v>7.4198395496819698</v>
      </c>
      <c r="P114" s="98">
        <v>7.2382895680372465</v>
      </c>
      <c r="Q114" s="98">
        <v>6.2179141354334631</v>
      </c>
      <c r="R114" s="98">
        <v>7.2567161968223397</v>
      </c>
      <c r="S114" s="98">
        <v>7.1020463957538169</v>
      </c>
      <c r="T114" s="98">
        <v>8.9580879461851506</v>
      </c>
      <c r="U114" s="98">
        <v>9.5370841288714701</v>
      </c>
      <c r="V114" s="98">
        <v>9.8247175276867971</v>
      </c>
      <c r="W114" s="98">
        <v>11.535789522539826</v>
      </c>
      <c r="DA114" s="63" t="s">
        <v>1643</v>
      </c>
    </row>
    <row r="115" spans="1:105" ht="12" customHeight="1" x14ac:dyDescent="0.25">
      <c r="A115" s="109" t="s">
        <v>120</v>
      </c>
      <c r="B115" s="33">
        <v>0.18411184158367064</v>
      </c>
      <c r="C115" s="33">
        <v>0.21886408673125884</v>
      </c>
      <c r="D115" s="33">
        <v>0.10694955495981109</v>
      </c>
      <c r="E115" s="33">
        <v>0.14273795334114711</v>
      </c>
      <c r="F115" s="33">
        <v>0.17890776269820702</v>
      </c>
      <c r="G115" s="33">
        <v>0.12594574189667901</v>
      </c>
      <c r="H115" s="33">
        <v>0.16046612747571765</v>
      </c>
      <c r="I115" s="33">
        <v>0.19590167863705887</v>
      </c>
      <c r="J115" s="33">
        <v>0.22236151898822684</v>
      </c>
      <c r="K115" s="33">
        <v>0.22215140617096304</v>
      </c>
      <c r="L115" s="33">
        <v>0.17190378264112063</v>
      </c>
      <c r="M115" s="33">
        <v>0.20215198979373203</v>
      </c>
      <c r="N115" s="33">
        <v>0.20649912526946518</v>
      </c>
      <c r="O115" s="33">
        <v>0.18802575495610591</v>
      </c>
      <c r="P115" s="33">
        <v>0.20292128326351117</v>
      </c>
      <c r="Q115" s="33">
        <v>0.17106526556973881</v>
      </c>
      <c r="R115" s="33">
        <v>0.1739916707081042</v>
      </c>
      <c r="S115" s="33">
        <v>0.11752631776936949</v>
      </c>
      <c r="T115" s="33">
        <v>0.25801869795323595</v>
      </c>
      <c r="U115" s="33">
        <v>0.24066175894850358</v>
      </c>
      <c r="V115" s="33">
        <v>0.22159644568020462</v>
      </c>
      <c r="W115" s="33">
        <v>0.26497357374025265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50.358694294717992</v>
      </c>
      <c r="C117" s="117">
        <f t="shared" si="19"/>
        <v>52.588174057454935</v>
      </c>
      <c r="D117" s="117">
        <f t="shared" si="19"/>
        <v>54.594463724434888</v>
      </c>
      <c r="E117" s="117">
        <f t="shared" si="19"/>
        <v>59.420740358795427</v>
      </c>
      <c r="F117" s="117">
        <f t="shared" si="19"/>
        <v>65.651262200122375</v>
      </c>
      <c r="G117" s="117">
        <f t="shared" si="19"/>
        <v>70.889479196569496</v>
      </c>
      <c r="H117" s="117">
        <f t="shared" si="19"/>
        <v>75.296441704235747</v>
      </c>
      <c r="I117" s="117">
        <f t="shared" si="19"/>
        <v>80.717951675634168</v>
      </c>
      <c r="J117" s="117">
        <f t="shared" si="19"/>
        <v>81.549808873247073</v>
      </c>
      <c r="K117" s="117">
        <f t="shared" si="19"/>
        <v>82.745543562861116</v>
      </c>
      <c r="L117" s="117">
        <f t="shared" si="19"/>
        <v>92.13698409872373</v>
      </c>
      <c r="M117" s="117">
        <f t="shared" si="19"/>
        <v>85.916347992862839</v>
      </c>
      <c r="N117" s="117">
        <f t="shared" si="19"/>
        <v>82.226824858264195</v>
      </c>
      <c r="O117" s="117">
        <f t="shared" si="19"/>
        <v>76.626520343284227</v>
      </c>
      <c r="P117" s="117">
        <f t="shared" si="19"/>
        <v>75.637777407371615</v>
      </c>
      <c r="Q117" s="117">
        <f t="shared" si="19"/>
        <v>78.987178766567098</v>
      </c>
      <c r="R117" s="117">
        <f t="shared" ref="R117:V117" si="20">R118+R121+R123+R132</f>
        <v>96.042467099082415</v>
      </c>
      <c r="S117" s="117">
        <f t="shared" si="20"/>
        <v>104.10783127842127</v>
      </c>
      <c r="T117" s="117">
        <f t="shared" si="20"/>
        <v>114.14153382633609</v>
      </c>
      <c r="U117" s="117">
        <f t="shared" si="20"/>
        <v>113.87225245050271</v>
      </c>
      <c r="V117" s="117">
        <f t="shared" si="20"/>
        <v>126.03394766228294</v>
      </c>
      <c r="W117" s="117">
        <f t="shared" ref="W117" si="21">W118+W121+W123+W132</f>
        <v>162.00980128180854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43.963978741213452</v>
      </c>
      <c r="C118" s="122">
        <f t="shared" si="22"/>
        <v>46.066997107098267</v>
      </c>
      <c r="D118" s="122">
        <f t="shared" si="22"/>
        <v>48.465260617401562</v>
      </c>
      <c r="E118" s="122">
        <f t="shared" si="22"/>
        <v>52.507186554232796</v>
      </c>
      <c r="F118" s="122">
        <f t="shared" si="22"/>
        <v>57.429612300890582</v>
      </c>
      <c r="G118" s="122">
        <f t="shared" si="22"/>
        <v>62.126309405425907</v>
      </c>
      <c r="H118" s="122">
        <f t="shared" si="22"/>
        <v>65.666452191002364</v>
      </c>
      <c r="I118" s="122">
        <f t="shared" si="22"/>
        <v>70.548425600735328</v>
      </c>
      <c r="J118" s="122">
        <f t="shared" si="22"/>
        <v>70.560106887774921</v>
      </c>
      <c r="K118" s="122">
        <f t="shared" si="22"/>
        <v>72.016211468904672</v>
      </c>
      <c r="L118" s="122">
        <f t="shared" si="22"/>
        <v>81.599393534040928</v>
      </c>
      <c r="M118" s="122">
        <f t="shared" si="22"/>
        <v>75.033975180456707</v>
      </c>
      <c r="N118" s="122">
        <f t="shared" si="22"/>
        <v>71.794762019520135</v>
      </c>
      <c r="O118" s="122">
        <f t="shared" si="22"/>
        <v>67.371496260670853</v>
      </c>
      <c r="P118" s="122">
        <f t="shared" si="22"/>
        <v>66.087889813191794</v>
      </c>
      <c r="Q118" s="122">
        <f t="shared" si="22"/>
        <v>69.709431843789361</v>
      </c>
      <c r="R118" s="122">
        <f t="shared" ref="R118:V118" si="23">SUM(R119:R120)</f>
        <v>84.980602805819487</v>
      </c>
      <c r="S118" s="122">
        <f t="shared" si="23"/>
        <v>92.745341763403616</v>
      </c>
      <c r="T118" s="122">
        <f t="shared" si="23"/>
        <v>101.24575003848962</v>
      </c>
      <c r="U118" s="122">
        <f t="shared" si="23"/>
        <v>100.76134870131816</v>
      </c>
      <c r="V118" s="122">
        <f t="shared" si="23"/>
        <v>112.15642738896662</v>
      </c>
      <c r="W118" s="122">
        <f t="shared" ref="W118" si="24">SUM(W119:W120)</f>
        <v>141.09608453297579</v>
      </c>
      <c r="DA118" s="130" t="s">
        <v>1796</v>
      </c>
    </row>
    <row r="119" spans="1:105" ht="12" customHeight="1" x14ac:dyDescent="0.25">
      <c r="A119" s="97" t="s">
        <v>217</v>
      </c>
      <c r="B119" s="98">
        <v>42.972749007484452</v>
      </c>
      <c r="C119" s="98">
        <v>45.04728640447118</v>
      </c>
      <c r="D119" s="98">
        <v>47.414308870952063</v>
      </c>
      <c r="E119" s="98">
        <v>51.390967647834742</v>
      </c>
      <c r="F119" s="98">
        <v>56.22773744040682</v>
      </c>
      <c r="G119" s="98">
        <v>60.846326495101543</v>
      </c>
      <c r="H119" s="98">
        <v>64.327418094738078</v>
      </c>
      <c r="I119" s="98">
        <v>69.137597120001459</v>
      </c>
      <c r="J119" s="98">
        <v>69.163679815339307</v>
      </c>
      <c r="K119" s="98">
        <v>70.610127834098549</v>
      </c>
      <c r="L119" s="98">
        <v>80.037004624257392</v>
      </c>
      <c r="M119" s="98">
        <v>73.610731195952113</v>
      </c>
      <c r="N119" s="98">
        <v>70.445326601964183</v>
      </c>
      <c r="O119" s="98">
        <v>66.115631459793789</v>
      </c>
      <c r="P119" s="98">
        <v>64.875268103362004</v>
      </c>
      <c r="Q119" s="98">
        <v>68.451826256105988</v>
      </c>
      <c r="R119" s="98">
        <v>83.473115065744295</v>
      </c>
      <c r="S119" s="98">
        <v>91.121461720671832</v>
      </c>
      <c r="T119" s="98">
        <v>99.476281269431368</v>
      </c>
      <c r="U119" s="98">
        <v>99.004418251917983</v>
      </c>
      <c r="V119" s="98">
        <v>110.22746856613949</v>
      </c>
      <c r="W119" s="98">
        <v>138.69780683237266</v>
      </c>
      <c r="DA119" s="63" t="s">
        <v>1797</v>
      </c>
    </row>
    <row r="120" spans="1:105" ht="12" customHeight="1" x14ac:dyDescent="0.25">
      <c r="A120" s="97" t="s">
        <v>53</v>
      </c>
      <c r="B120" s="98">
        <v>0.99122973372899825</v>
      </c>
      <c r="C120" s="98">
        <v>1.0197107026270864</v>
      </c>
      <c r="D120" s="98">
        <v>1.0509517464494984</v>
      </c>
      <c r="E120" s="98">
        <v>1.1162189063980537</v>
      </c>
      <c r="F120" s="98">
        <v>1.2018748604837608</v>
      </c>
      <c r="G120" s="98">
        <v>1.2799829103243654</v>
      </c>
      <c r="H120" s="98">
        <v>1.3390340962642897</v>
      </c>
      <c r="I120" s="98">
        <v>1.4108284807338627</v>
      </c>
      <c r="J120" s="98">
        <v>1.3964270724356176</v>
      </c>
      <c r="K120" s="98">
        <v>1.4060836348061281</v>
      </c>
      <c r="L120" s="98">
        <v>1.5623889097835293</v>
      </c>
      <c r="M120" s="98">
        <v>1.4232439845045914</v>
      </c>
      <c r="N120" s="98">
        <v>1.3494354175559466</v>
      </c>
      <c r="O120" s="98">
        <v>1.2558648008770594</v>
      </c>
      <c r="P120" s="98">
        <v>1.2126217098297878</v>
      </c>
      <c r="Q120" s="98">
        <v>1.2576055876833729</v>
      </c>
      <c r="R120" s="98">
        <v>1.5074877400751983</v>
      </c>
      <c r="S120" s="98">
        <v>1.6238800427317832</v>
      </c>
      <c r="T120" s="98">
        <v>1.7694687690582453</v>
      </c>
      <c r="U120" s="98">
        <v>1.7569304494001694</v>
      </c>
      <c r="V120" s="98">
        <v>1.9289588228271297</v>
      </c>
      <c r="W120" s="98">
        <v>2.3982777006031384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1.6524560172748566E-4</v>
      </c>
      <c r="C121" s="122">
        <f t="shared" si="25"/>
        <v>2.0475509196321191E-4</v>
      </c>
      <c r="D121" s="122">
        <f t="shared" si="25"/>
        <v>2.6762785361088856E-4</v>
      </c>
      <c r="E121" s="122">
        <f t="shared" si="25"/>
        <v>7.087140805847878E-4</v>
      </c>
      <c r="F121" s="122">
        <f t="shared" si="25"/>
        <v>1.5851123192925295E-3</v>
      </c>
      <c r="G121" s="122">
        <f t="shared" si="25"/>
        <v>3.3421895007727837E-3</v>
      </c>
      <c r="H121" s="122">
        <f t="shared" si="25"/>
        <v>9.3315854962780359E-3</v>
      </c>
      <c r="I121" s="122">
        <f t="shared" si="25"/>
        <v>1.0283103867810159E-2</v>
      </c>
      <c r="J121" s="122">
        <f t="shared" si="25"/>
        <v>1.2187008345555419E-2</v>
      </c>
      <c r="K121" s="122">
        <f t="shared" si="25"/>
        <v>1.5004905297972042E-2</v>
      </c>
      <c r="L121" s="122">
        <f t="shared" si="25"/>
        <v>4.4772831456953419E-2</v>
      </c>
      <c r="M121" s="122">
        <f t="shared" si="25"/>
        <v>1.8748913716303731E-2</v>
      </c>
      <c r="N121" s="122">
        <f t="shared" si="25"/>
        <v>2.9710279331599913E-2</v>
      </c>
      <c r="O121" s="122">
        <f t="shared" si="25"/>
        <v>2.0469944985721533E-2</v>
      </c>
      <c r="P121" s="122">
        <f t="shared" si="25"/>
        <v>3.3246288328246346E-2</v>
      </c>
      <c r="Q121" s="122">
        <f t="shared" si="25"/>
        <v>3.0215267877462541E-2</v>
      </c>
      <c r="R121" s="122">
        <f t="shared" si="25"/>
        <v>3.116666816396272E-2</v>
      </c>
      <c r="S121" s="122">
        <f t="shared" si="25"/>
        <v>3.5156218269941607E-2</v>
      </c>
      <c r="T121" s="122">
        <f t="shared" si="25"/>
        <v>5.2982996340919117E-2</v>
      </c>
      <c r="U121" s="122">
        <f t="shared" si="25"/>
        <v>5.0117567552326034E-2</v>
      </c>
      <c r="V121" s="122">
        <f t="shared" si="25"/>
        <v>4.743353120825311E-2</v>
      </c>
      <c r="W121" s="122">
        <f t="shared" si="25"/>
        <v>9.999599993787113E-2</v>
      </c>
      <c r="DA121" s="130" t="s">
        <v>1799</v>
      </c>
    </row>
    <row r="122" spans="1:105" ht="12" customHeight="1" x14ac:dyDescent="0.25">
      <c r="A122" s="97" t="s">
        <v>53</v>
      </c>
      <c r="B122" s="98">
        <v>1.6524560172748566E-4</v>
      </c>
      <c r="C122" s="98">
        <v>2.0475509196321191E-4</v>
      </c>
      <c r="D122" s="98">
        <v>2.6762785361088856E-4</v>
      </c>
      <c r="E122" s="98">
        <v>7.087140805847878E-4</v>
      </c>
      <c r="F122" s="98">
        <v>1.5851123192925295E-3</v>
      </c>
      <c r="G122" s="98">
        <v>3.3421895007727837E-3</v>
      </c>
      <c r="H122" s="98">
        <v>9.3315854962780359E-3</v>
      </c>
      <c r="I122" s="98">
        <v>1.0283103867810159E-2</v>
      </c>
      <c r="J122" s="98">
        <v>1.2187008345555419E-2</v>
      </c>
      <c r="K122" s="98">
        <v>1.5004905297972042E-2</v>
      </c>
      <c r="L122" s="98">
        <v>4.4772831456953419E-2</v>
      </c>
      <c r="M122" s="98">
        <v>1.8748913716303731E-2</v>
      </c>
      <c r="N122" s="98">
        <v>2.9710279331599913E-2</v>
      </c>
      <c r="O122" s="98">
        <v>2.0469944985721533E-2</v>
      </c>
      <c r="P122" s="98">
        <v>3.3246288328246346E-2</v>
      </c>
      <c r="Q122" s="98">
        <v>3.0215267877462541E-2</v>
      </c>
      <c r="R122" s="98">
        <v>3.116666816396272E-2</v>
      </c>
      <c r="S122" s="98">
        <v>3.5156218269941607E-2</v>
      </c>
      <c r="T122" s="98">
        <v>5.2982996340919117E-2</v>
      </c>
      <c r="U122" s="98">
        <v>5.0117567552326034E-2</v>
      </c>
      <c r="V122" s="98">
        <v>4.743353120825311E-2</v>
      </c>
      <c r="W122" s="98">
        <v>9.999599993787113E-2</v>
      </c>
      <c r="DA122" s="63" t="s">
        <v>1800</v>
      </c>
    </row>
    <row r="123" spans="1:105" ht="12" customHeight="1" x14ac:dyDescent="0.25">
      <c r="A123" s="121" t="s">
        <v>55</v>
      </c>
      <c r="B123" s="122">
        <v>2.4422539032920567</v>
      </c>
      <c r="C123" s="122">
        <v>2.5911439573752899</v>
      </c>
      <c r="D123" s="122">
        <v>2.436860443321974</v>
      </c>
      <c r="E123" s="122">
        <v>2.8262786690400326</v>
      </c>
      <c r="F123" s="122">
        <v>3.6365543460641439</v>
      </c>
      <c r="G123" s="122">
        <v>3.9622425383394106</v>
      </c>
      <c r="H123" s="122">
        <v>4.4171534527627649</v>
      </c>
      <c r="I123" s="122">
        <v>4.5426968037099469</v>
      </c>
      <c r="J123" s="122">
        <v>4.9690621470219023</v>
      </c>
      <c r="K123" s="122">
        <v>5.0703053551209241</v>
      </c>
      <c r="L123" s="122">
        <v>5.2208415079211594</v>
      </c>
      <c r="M123" s="122">
        <v>5.3140360988860094</v>
      </c>
      <c r="N123" s="122">
        <v>5.1904069936572759</v>
      </c>
      <c r="O123" s="122">
        <v>4.7803727363597019</v>
      </c>
      <c r="P123" s="122">
        <v>5.1529481191498849</v>
      </c>
      <c r="Q123" s="122">
        <v>5.4985937593338488</v>
      </c>
      <c r="R123" s="122">
        <v>6.6680821289531886</v>
      </c>
      <c r="S123" s="122">
        <v>7.0863517223463113</v>
      </c>
      <c r="T123" s="122">
        <v>7.3831739403058911</v>
      </c>
      <c r="U123" s="122">
        <v>7.242366595150556</v>
      </c>
      <c r="V123" s="122">
        <v>7.8145344024500636</v>
      </c>
      <c r="W123" s="122">
        <v>13.690076474239449</v>
      </c>
      <c r="DA123" s="130" t="s">
        <v>1801</v>
      </c>
    </row>
    <row r="124" spans="1:105" ht="12" customHeight="1" x14ac:dyDescent="0.25">
      <c r="A124" s="97" t="s">
        <v>134</v>
      </c>
      <c r="B124" s="98">
        <v>2.3356382833779028</v>
      </c>
      <c r="C124" s="98">
        <v>2.4676231931370922</v>
      </c>
      <c r="D124" s="98">
        <v>2.3467332226363542</v>
      </c>
      <c r="E124" s="98">
        <v>2.7287271412487666</v>
      </c>
      <c r="F124" s="98">
        <v>3.498689435864601</v>
      </c>
      <c r="G124" s="98">
        <v>3.8229254584995713</v>
      </c>
      <c r="H124" s="98">
        <v>4.2431137991142993</v>
      </c>
      <c r="I124" s="98">
        <v>4.3912469912637455</v>
      </c>
      <c r="J124" s="98">
        <v>4.7790321430452174</v>
      </c>
      <c r="K124" s="98">
        <v>4.8674242362503222</v>
      </c>
      <c r="L124" s="98">
        <v>5.0606915894960123</v>
      </c>
      <c r="M124" s="98">
        <v>5.1339207377805964</v>
      </c>
      <c r="N124" s="98">
        <v>5.0036401026174122</v>
      </c>
      <c r="O124" s="98">
        <v>4.6179844307377005</v>
      </c>
      <c r="P124" s="98">
        <v>4.9685562056685546</v>
      </c>
      <c r="Q124" s="98">
        <v>5.3142270378750034</v>
      </c>
      <c r="R124" s="98">
        <v>6.4636900306573493</v>
      </c>
      <c r="S124" s="98">
        <v>6.8655686314749085</v>
      </c>
      <c r="T124" s="98">
        <v>7.1413382412919511</v>
      </c>
      <c r="U124" s="98">
        <v>7.0029393512734401</v>
      </c>
      <c r="V124" s="98">
        <v>7.564616020398593</v>
      </c>
      <c r="W124" s="98">
        <v>13.286120695382849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1805</v>
      </c>
    </row>
    <row r="128" spans="1:105" ht="12" customHeight="1" x14ac:dyDescent="0.25">
      <c r="A128" s="106" t="s">
        <v>122</v>
      </c>
      <c r="B128" s="101">
        <v>0.10661561991415386</v>
      </c>
      <c r="C128" s="101">
        <v>0.12352076423819786</v>
      </c>
      <c r="D128" s="101">
        <v>9.0127220685619638E-2</v>
      </c>
      <c r="E128" s="101">
        <v>9.7551527791266038E-2</v>
      </c>
      <c r="F128" s="101">
        <v>0.13786491019954297</v>
      </c>
      <c r="G128" s="101">
        <v>0.13931707983983949</v>
      </c>
      <c r="H128" s="101">
        <v>0.17403965364846521</v>
      </c>
      <c r="I128" s="101">
        <v>0.15144981244620168</v>
      </c>
      <c r="J128" s="101">
        <v>0.19003000397668529</v>
      </c>
      <c r="K128" s="101">
        <v>0.20288111887060145</v>
      </c>
      <c r="L128" s="101">
        <v>0.1601499184251472</v>
      </c>
      <c r="M128" s="101">
        <v>0.18011536110541326</v>
      </c>
      <c r="N128" s="101">
        <v>0.1867668910398638</v>
      </c>
      <c r="O128" s="101">
        <v>0.16238830562200171</v>
      </c>
      <c r="P128" s="101">
        <v>0.18439191348133063</v>
      </c>
      <c r="Q128" s="101">
        <v>0.1843667214588452</v>
      </c>
      <c r="R128" s="101">
        <v>0.20439209829583974</v>
      </c>
      <c r="S128" s="101">
        <v>0.22078309087140299</v>
      </c>
      <c r="T128" s="101">
        <v>0.24183569901393992</v>
      </c>
      <c r="U128" s="101">
        <v>0.23942724387711598</v>
      </c>
      <c r="V128" s="101">
        <v>0.24991838205147063</v>
      </c>
      <c r="W128" s="101">
        <v>0.4039557788566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1809</v>
      </c>
    </row>
    <row r="132" spans="1:105" ht="12" customHeight="1" x14ac:dyDescent="0.25">
      <c r="A132" s="121" t="s">
        <v>54</v>
      </c>
      <c r="B132" s="122">
        <v>3.9522964046107574</v>
      </c>
      <c r="C132" s="122">
        <v>3.9298282378894172</v>
      </c>
      <c r="D132" s="122">
        <v>3.6920750358577443</v>
      </c>
      <c r="E132" s="122">
        <v>4.0865664214420176</v>
      </c>
      <c r="F132" s="122">
        <v>4.5835104408483609</v>
      </c>
      <c r="G132" s="122">
        <v>4.7975850633034014</v>
      </c>
      <c r="H132" s="122">
        <v>5.203504474974336</v>
      </c>
      <c r="I132" s="122">
        <v>5.6165461673210846</v>
      </c>
      <c r="J132" s="122">
        <v>6.0084528301046989</v>
      </c>
      <c r="K132" s="122">
        <v>5.6440218335375434</v>
      </c>
      <c r="L132" s="122">
        <v>5.2719762253046847</v>
      </c>
      <c r="M132" s="122">
        <v>5.5495877998038168</v>
      </c>
      <c r="N132" s="122">
        <v>5.2119455657551894</v>
      </c>
      <c r="O132" s="122">
        <v>4.4541814012679568</v>
      </c>
      <c r="P132" s="122">
        <v>4.3636931867016973</v>
      </c>
      <c r="Q132" s="122">
        <v>3.7489378955664332</v>
      </c>
      <c r="R132" s="122">
        <v>4.3626154961457768</v>
      </c>
      <c r="S132" s="122">
        <v>4.2409815744014043</v>
      </c>
      <c r="T132" s="122">
        <v>5.459626851199662</v>
      </c>
      <c r="U132" s="122">
        <v>5.8184195864816841</v>
      </c>
      <c r="V132" s="122">
        <v>6.0155523396579946</v>
      </c>
      <c r="W132" s="122">
        <v>7.1236442746554101</v>
      </c>
      <c r="DA132" s="130" t="s">
        <v>1810</v>
      </c>
    </row>
    <row r="133" spans="1:105" ht="12" customHeight="1" x14ac:dyDescent="0.25">
      <c r="A133" s="97" t="s">
        <v>175</v>
      </c>
      <c r="B133" s="98">
        <v>3.8180553575458553</v>
      </c>
      <c r="C133" s="98">
        <v>3.769790084315257</v>
      </c>
      <c r="D133" s="98">
        <v>3.6136461923044609</v>
      </c>
      <c r="E133" s="98">
        <v>3.9815919089605947</v>
      </c>
      <c r="F133" s="98">
        <v>4.4515390162843902</v>
      </c>
      <c r="G133" s="98">
        <v>4.704243785873258</v>
      </c>
      <c r="H133" s="98">
        <v>5.0837926096583814</v>
      </c>
      <c r="I133" s="98">
        <v>5.4698283575231272</v>
      </c>
      <c r="J133" s="98">
        <v>5.8416235368882941</v>
      </c>
      <c r="K133" s="98">
        <v>5.476934720098555</v>
      </c>
      <c r="L133" s="98">
        <v>5.1423970360741587</v>
      </c>
      <c r="M133" s="98">
        <v>5.3969027257241979</v>
      </c>
      <c r="N133" s="98">
        <v>5.0556085704991922</v>
      </c>
      <c r="O133" s="98">
        <v>4.3113039637446073</v>
      </c>
      <c r="P133" s="98">
        <v>4.2084506982128245</v>
      </c>
      <c r="Q133" s="98">
        <v>3.6169881990732584</v>
      </c>
      <c r="R133" s="98">
        <v>4.2272698387144247</v>
      </c>
      <c r="S133" s="98">
        <v>4.1486614550696226</v>
      </c>
      <c r="T133" s="98">
        <v>5.2547197972498259</v>
      </c>
      <c r="U133" s="98">
        <v>5.624967397390483</v>
      </c>
      <c r="V133" s="98">
        <v>5.8352128665447855</v>
      </c>
      <c r="W133" s="98">
        <v>6.9046144195352648</v>
      </c>
      <c r="DA133" s="63" t="s">
        <v>1811</v>
      </c>
    </row>
    <row r="134" spans="1:105" ht="12" customHeight="1" x14ac:dyDescent="0.25">
      <c r="A134" s="109" t="s">
        <v>120</v>
      </c>
      <c r="B134" s="33">
        <v>0.13424104706490192</v>
      </c>
      <c r="C134" s="33">
        <v>0.16003815357415996</v>
      </c>
      <c r="D134" s="33">
        <v>7.8428843553283223E-2</v>
      </c>
      <c r="E134" s="33">
        <v>0.10497451248142263</v>
      </c>
      <c r="F134" s="33">
        <v>0.13197142456397093</v>
      </c>
      <c r="G134" s="33">
        <v>9.3341277430143171E-2</v>
      </c>
      <c r="H134" s="33">
        <v>0.11971186531595447</v>
      </c>
      <c r="I134" s="33">
        <v>0.14671780979795712</v>
      </c>
      <c r="J134" s="33">
        <v>0.16682929321640461</v>
      </c>
      <c r="K134" s="33">
        <v>0.16708711343898866</v>
      </c>
      <c r="L134" s="33">
        <v>0.12957918923052578</v>
      </c>
      <c r="M134" s="33">
        <v>0.15268507407961893</v>
      </c>
      <c r="N134" s="33">
        <v>0.15633699525599704</v>
      </c>
      <c r="O134" s="33">
        <v>0.14287743752334972</v>
      </c>
      <c r="P134" s="33">
        <v>0.15524248848887265</v>
      </c>
      <c r="Q134" s="33">
        <v>0.13194969649317492</v>
      </c>
      <c r="R134" s="33">
        <v>0.13534565743135185</v>
      </c>
      <c r="S134" s="33">
        <v>9.2320119331781733E-2</v>
      </c>
      <c r="T134" s="33">
        <v>0.20490705394983566</v>
      </c>
      <c r="U134" s="33">
        <v>0.19345218909120079</v>
      </c>
      <c r="V134" s="33">
        <v>0.18033947311320908</v>
      </c>
      <c r="W134" s="33">
        <v>0.21902985512014528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0.47779063109042191</v>
      </c>
      <c r="C136" s="119">
        <f t="shared" si="26"/>
        <v>0.4827723219029979</v>
      </c>
      <c r="D136" s="119">
        <f t="shared" si="26"/>
        <v>0.48982620763000356</v>
      </c>
      <c r="E136" s="119">
        <f t="shared" si="26"/>
        <v>0.49966474087715346</v>
      </c>
      <c r="F136" s="119">
        <f t="shared" si="26"/>
        <v>0.51037973920481106</v>
      </c>
      <c r="G136" s="119">
        <f t="shared" si="26"/>
        <v>0.52087878739109628</v>
      </c>
      <c r="H136" s="119">
        <f t="shared" si="26"/>
        <v>0.53087353419849426</v>
      </c>
      <c r="I136" s="119">
        <f t="shared" si="26"/>
        <v>0.54150468990112077</v>
      </c>
      <c r="J136" s="119">
        <f t="shared" si="26"/>
        <v>0.5519823591466837</v>
      </c>
      <c r="K136" s="119">
        <f t="shared" si="26"/>
        <v>0.56266325004437134</v>
      </c>
      <c r="L136" s="119">
        <f t="shared" si="26"/>
        <v>0.57445603993694272</v>
      </c>
      <c r="M136" s="119">
        <f t="shared" si="26"/>
        <v>0.58567275602141289</v>
      </c>
      <c r="N136" s="119">
        <f t="shared" si="26"/>
        <v>0.59893567962010874</v>
      </c>
      <c r="O136" s="119">
        <f t="shared" si="26"/>
        <v>0.61360719844361866</v>
      </c>
      <c r="P136" s="119">
        <f t="shared" si="26"/>
        <v>0.6214996004636214</v>
      </c>
      <c r="Q136" s="119">
        <f t="shared" si="26"/>
        <v>0.63496705460589864</v>
      </c>
      <c r="R136" s="119">
        <f t="shared" ref="R136:V136" si="27">IF(R117=0,"",R117/R98)</f>
        <v>0.65131931387397146</v>
      </c>
      <c r="S136" s="119">
        <f t="shared" si="27"/>
        <v>0.66797139189686983</v>
      </c>
      <c r="T136" s="119">
        <f t="shared" si="27"/>
        <v>0.68304146672508315</v>
      </c>
      <c r="U136" s="119">
        <f t="shared" si="27"/>
        <v>0.69774078630449132</v>
      </c>
      <c r="V136" s="119">
        <f t="shared" si="27"/>
        <v>0.71254863789067002</v>
      </c>
      <c r="W136" s="119">
        <f t="shared" ref="W136" si="28">IF(W117=0,"",W117/W98)</f>
        <v>0.72606664496910922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0.47029316755339123</v>
      </c>
      <c r="C137" s="124">
        <f t="shared" si="29"/>
        <v>0.47583021334647735</v>
      </c>
      <c r="D137" s="124">
        <f t="shared" si="29"/>
        <v>0.48415138841454508</v>
      </c>
      <c r="E137" s="124">
        <f t="shared" si="29"/>
        <v>0.4944221494170562</v>
      </c>
      <c r="F137" s="124">
        <f t="shared" si="29"/>
        <v>0.50563522997414001</v>
      </c>
      <c r="G137" s="124">
        <f t="shared" si="29"/>
        <v>0.51705955719348606</v>
      </c>
      <c r="H137" s="124">
        <f t="shared" si="29"/>
        <v>0.52758226190743618</v>
      </c>
      <c r="I137" s="124">
        <f t="shared" si="29"/>
        <v>0.53898996316250569</v>
      </c>
      <c r="J137" s="124">
        <f t="shared" si="29"/>
        <v>0.55014910467460509</v>
      </c>
      <c r="K137" s="124">
        <f t="shared" si="29"/>
        <v>0.56179832047383271</v>
      </c>
      <c r="L137" s="124">
        <f t="shared" si="29"/>
        <v>0.57447462425461804</v>
      </c>
      <c r="M137" s="124">
        <f t="shared" si="29"/>
        <v>0.58667224000748253</v>
      </c>
      <c r="N137" s="124">
        <f t="shared" si="29"/>
        <v>0.60090453743355821</v>
      </c>
      <c r="O137" s="124">
        <f t="shared" si="29"/>
        <v>0.61662747297170417</v>
      </c>
      <c r="P137" s="124">
        <f t="shared" si="29"/>
        <v>0.624871300809275</v>
      </c>
      <c r="Q137" s="124">
        <f t="shared" si="29"/>
        <v>0.63841491911651804</v>
      </c>
      <c r="R137" s="124">
        <f t="shared" ref="R137:V137" si="30">IF(R118=0,"",R118/R99)</f>
        <v>0.65515154465864289</v>
      </c>
      <c r="S137" s="124">
        <f t="shared" si="30"/>
        <v>0.67178543383220968</v>
      </c>
      <c r="T137" s="124">
        <f t="shared" si="30"/>
        <v>0.68760430422126639</v>
      </c>
      <c r="U137" s="124">
        <f t="shared" si="30"/>
        <v>0.70298029734787515</v>
      </c>
      <c r="V137" s="124">
        <f t="shared" si="30"/>
        <v>0.71754445909039355</v>
      </c>
      <c r="W137" s="124">
        <f t="shared" ref="W137" si="31">IF(W118=0,"",W118/W99)</f>
        <v>0.72954222344114905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0.46461626850267262</v>
      </c>
      <c r="C138" s="111">
        <f t="shared" si="32"/>
        <v>0.47025052913572934</v>
      </c>
      <c r="D138" s="111">
        <f t="shared" si="32"/>
        <v>0.4786782141051566</v>
      </c>
      <c r="E138" s="111">
        <f t="shared" si="32"/>
        <v>0.4890517640833506</v>
      </c>
      <c r="F138" s="111">
        <f t="shared" si="32"/>
        <v>0.50034799850400224</v>
      </c>
      <c r="G138" s="111">
        <f t="shared" si="32"/>
        <v>0.51185942850712274</v>
      </c>
      <c r="H138" s="111">
        <f t="shared" si="32"/>
        <v>0.52244464176958794</v>
      </c>
      <c r="I138" s="111">
        <f t="shared" si="32"/>
        <v>0.53396671649691663</v>
      </c>
      <c r="J138" s="111">
        <f t="shared" si="32"/>
        <v>0.54519731188295995</v>
      </c>
      <c r="K138" s="111">
        <f t="shared" si="32"/>
        <v>0.55693844222457012</v>
      </c>
      <c r="L138" s="111">
        <f t="shared" si="32"/>
        <v>0.56974200005169617</v>
      </c>
      <c r="M138" s="111">
        <f t="shared" si="32"/>
        <v>0.58202097126604391</v>
      </c>
      <c r="N138" s="111">
        <f t="shared" si="32"/>
        <v>0.59634548441406965</v>
      </c>
      <c r="O138" s="111">
        <f t="shared" si="32"/>
        <v>0.61216956132035671</v>
      </c>
      <c r="P138" s="111">
        <f t="shared" si="32"/>
        <v>0.6205203667119592</v>
      </c>
      <c r="Q138" s="111">
        <f t="shared" si="32"/>
        <v>0.63420186115322108</v>
      </c>
      <c r="R138" s="111">
        <f t="shared" ref="R138:V138" si="33">IF(R119=0,"",R119/R100)</f>
        <v>0.65109663758868053</v>
      </c>
      <c r="S138" s="111">
        <f t="shared" si="33"/>
        <v>0.66787892458284859</v>
      </c>
      <c r="T138" s="111">
        <f t="shared" si="33"/>
        <v>0.68380450752413591</v>
      </c>
      <c r="U138" s="111">
        <f t="shared" si="33"/>
        <v>0.69929438255025456</v>
      </c>
      <c r="V138" s="111">
        <f t="shared" si="33"/>
        <v>0.71401514228620122</v>
      </c>
      <c r="W138" s="111">
        <f t="shared" ref="W138" si="34">IF(W119=0,"",W119/W100)</f>
        <v>0.72614633434692688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1.9787424596204706</v>
      </c>
      <c r="C140" s="124">
        <f t="shared" si="38"/>
        <v>2.0150958092649147</v>
      </c>
      <c r="D140" s="124">
        <f t="shared" si="38"/>
        <v>2.1102813062207191</v>
      </c>
      <c r="E140" s="124">
        <f t="shared" si="38"/>
        <v>2.6621202497023284</v>
      </c>
      <c r="F140" s="124">
        <f t="shared" si="38"/>
        <v>2.8326839757672824</v>
      </c>
      <c r="G140" s="124">
        <f t="shared" si="38"/>
        <v>2.955849095139766</v>
      </c>
      <c r="H140" s="124">
        <f t="shared" si="38"/>
        <v>3.0404214480976761</v>
      </c>
      <c r="I140" s="124">
        <f t="shared" si="38"/>
        <v>3.1203910395133927</v>
      </c>
      <c r="J140" s="124">
        <f t="shared" si="38"/>
        <v>3.1740000814061062</v>
      </c>
      <c r="K140" s="124">
        <f t="shared" si="38"/>
        <v>3.2297724991446191</v>
      </c>
      <c r="L140" s="124">
        <f t="shared" si="38"/>
        <v>3.2873492677228224</v>
      </c>
      <c r="M140" s="124">
        <f t="shared" si="38"/>
        <v>3.3451798618065371</v>
      </c>
      <c r="N140" s="124">
        <f t="shared" si="38"/>
        <v>3.4292932710344943</v>
      </c>
      <c r="O140" s="124">
        <f t="shared" si="38"/>
        <v>3.533911432837801</v>
      </c>
      <c r="P140" s="124">
        <f t="shared" si="38"/>
        <v>3.7249043314544572</v>
      </c>
      <c r="Q140" s="124">
        <f t="shared" si="38"/>
        <v>3.9468647227921818</v>
      </c>
      <c r="R140" s="124">
        <f t="shared" ref="R140:V140" si="39">IF(R121=0,"",R121/R102)</f>
        <v>4.1666284532546127</v>
      </c>
      <c r="S140" s="124">
        <f t="shared" si="39"/>
        <v>4.3197060080565519</v>
      </c>
      <c r="T140" s="124">
        <f t="shared" si="39"/>
        <v>4.4269660736492922</v>
      </c>
      <c r="U140" s="124">
        <f t="shared" si="39"/>
        <v>4.5066736872737048</v>
      </c>
      <c r="V140" s="124">
        <f t="shared" si="39"/>
        <v>4.583375544280706</v>
      </c>
      <c r="W140" s="124">
        <f t="shared" ref="W140" si="40">IF(W121=0,"",W121/W102)</f>
        <v>4.6522887199878662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1.9787424596204706</v>
      </c>
      <c r="C141" s="111">
        <f t="shared" si="41"/>
        <v>2.0150958092649147</v>
      </c>
      <c r="D141" s="111">
        <f t="shared" si="41"/>
        <v>2.1102813062207191</v>
      </c>
      <c r="E141" s="111">
        <f t="shared" si="41"/>
        <v>2.6621202497023284</v>
      </c>
      <c r="F141" s="111">
        <f t="shared" si="41"/>
        <v>2.8326839757672824</v>
      </c>
      <c r="G141" s="111">
        <f t="shared" si="41"/>
        <v>2.955849095139766</v>
      </c>
      <c r="H141" s="111">
        <f t="shared" si="41"/>
        <v>3.0404214480976761</v>
      </c>
      <c r="I141" s="111">
        <f t="shared" si="41"/>
        <v>3.1203910395133927</v>
      </c>
      <c r="J141" s="111">
        <f t="shared" si="41"/>
        <v>3.1740000814061062</v>
      </c>
      <c r="K141" s="111">
        <f t="shared" si="41"/>
        <v>3.2297724991446191</v>
      </c>
      <c r="L141" s="111">
        <f t="shared" si="41"/>
        <v>3.2873492677228224</v>
      </c>
      <c r="M141" s="111">
        <f t="shared" si="41"/>
        <v>3.3451798618065371</v>
      </c>
      <c r="N141" s="111">
        <f t="shared" si="41"/>
        <v>3.4292932710344943</v>
      </c>
      <c r="O141" s="111">
        <f t="shared" si="41"/>
        <v>3.533911432837801</v>
      </c>
      <c r="P141" s="111">
        <f t="shared" si="41"/>
        <v>3.7249043314544572</v>
      </c>
      <c r="Q141" s="111">
        <f t="shared" si="41"/>
        <v>3.9468647227921818</v>
      </c>
      <c r="R141" s="111">
        <f t="shared" ref="R141:V141" si="42">IF(R122=0,"",R122/R103)</f>
        <v>4.1666284532546127</v>
      </c>
      <c r="S141" s="111">
        <f t="shared" si="42"/>
        <v>4.3197060080565519</v>
      </c>
      <c r="T141" s="111">
        <f t="shared" si="42"/>
        <v>4.4269660736492922</v>
      </c>
      <c r="U141" s="111">
        <f t="shared" si="42"/>
        <v>4.5066736872737048</v>
      </c>
      <c r="V141" s="111">
        <f t="shared" si="42"/>
        <v>4.583375544280706</v>
      </c>
      <c r="W141" s="111">
        <f t="shared" ref="W141" si="43">IF(W122=0,"",W122/W103)</f>
        <v>4.6522887199878662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0.49011802844919383</v>
      </c>
      <c r="C142" s="124">
        <f t="shared" si="44"/>
        <v>0.4940925134120468</v>
      </c>
      <c r="D142" s="124">
        <f t="shared" si="44"/>
        <v>0.49886924533745403</v>
      </c>
      <c r="E142" s="124">
        <f t="shared" si="44"/>
        <v>0.50564370894493671</v>
      </c>
      <c r="F142" s="124">
        <f t="shared" si="44"/>
        <v>0.51348319490771188</v>
      </c>
      <c r="G142" s="124">
        <f t="shared" si="44"/>
        <v>0.52086532943740294</v>
      </c>
      <c r="H142" s="124">
        <f t="shared" si="44"/>
        <v>0.52825741817024174</v>
      </c>
      <c r="I142" s="124">
        <f t="shared" si="44"/>
        <v>0.53592316186954614</v>
      </c>
      <c r="J142" s="124">
        <f t="shared" si="44"/>
        <v>0.544426257003639</v>
      </c>
      <c r="K142" s="124">
        <f t="shared" si="44"/>
        <v>0.55335437049729985</v>
      </c>
      <c r="L142" s="124">
        <f t="shared" si="44"/>
        <v>0.56284600194991441</v>
      </c>
      <c r="M142" s="124">
        <f t="shared" si="44"/>
        <v>0.57265451759848185</v>
      </c>
      <c r="N142" s="124">
        <f t="shared" si="44"/>
        <v>0.58420931199161608</v>
      </c>
      <c r="O142" s="124">
        <f t="shared" si="44"/>
        <v>0.59701626555079956</v>
      </c>
      <c r="P142" s="124">
        <f t="shared" si="44"/>
        <v>0.60697793477191897</v>
      </c>
      <c r="Q142" s="124">
        <f t="shared" si="44"/>
        <v>0.62429702485149652</v>
      </c>
      <c r="R142" s="124">
        <f t="shared" ref="R142:V142" si="45">IF(R123=0,"",R123/R104)</f>
        <v>0.64683473267213487</v>
      </c>
      <c r="S142" s="124">
        <f t="shared" si="45"/>
        <v>0.67035598848032918</v>
      </c>
      <c r="T142" s="124">
        <f t="shared" si="45"/>
        <v>0.69420189520709863</v>
      </c>
      <c r="U142" s="124">
        <f t="shared" si="45"/>
        <v>0.71863302719145705</v>
      </c>
      <c r="V142" s="124">
        <f t="shared" si="45"/>
        <v>0.7431711453622617</v>
      </c>
      <c r="W142" s="124">
        <f t="shared" ref="W142" si="46">IF(W123=0,"",W123/W104)</f>
        <v>0.76448130162575878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0.48652986379629054</v>
      </c>
      <c r="C143" s="111">
        <f t="shared" si="47"/>
        <v>0.49018902677574028</v>
      </c>
      <c r="D143" s="111">
        <f t="shared" si="47"/>
        <v>0.49591107036352589</v>
      </c>
      <c r="E143" s="111">
        <f t="shared" si="47"/>
        <v>0.50296145517696866</v>
      </c>
      <c r="F143" s="111">
        <f t="shared" si="47"/>
        <v>0.5106144281589895</v>
      </c>
      <c r="G143" s="111">
        <f t="shared" si="47"/>
        <v>0.51825929828101935</v>
      </c>
      <c r="H143" s="111">
        <f t="shared" si="47"/>
        <v>0.5253578387853316</v>
      </c>
      <c r="I143" s="111">
        <f t="shared" si="47"/>
        <v>0.53359226231465295</v>
      </c>
      <c r="J143" s="111">
        <f t="shared" si="47"/>
        <v>0.54195380849382913</v>
      </c>
      <c r="K143" s="111">
        <f t="shared" si="47"/>
        <v>0.55098078766170022</v>
      </c>
      <c r="L143" s="111">
        <f t="shared" si="47"/>
        <v>0.56122470606080344</v>
      </c>
      <c r="M143" s="111">
        <f t="shared" si="47"/>
        <v>0.57105451592679835</v>
      </c>
      <c r="N143" s="111">
        <f t="shared" si="47"/>
        <v>0.58273464182482815</v>
      </c>
      <c r="O143" s="111">
        <f t="shared" si="47"/>
        <v>0.59580476754714817</v>
      </c>
      <c r="P143" s="111">
        <f t="shared" si="47"/>
        <v>0.60567541206762299</v>
      </c>
      <c r="Q143" s="111">
        <f t="shared" si="47"/>
        <v>0.62324626798625382</v>
      </c>
      <c r="R143" s="111">
        <f t="shared" ref="R143:V143" si="48">IF(R124=0,"",R124/R105)</f>
        <v>0.64612861589369386</v>
      </c>
      <c r="S143" s="111">
        <f t="shared" si="48"/>
        <v>0.66986727727184225</v>
      </c>
      <c r="T143" s="111">
        <f t="shared" si="48"/>
        <v>0.69394648849212004</v>
      </c>
      <c r="U143" s="111">
        <f t="shared" si="48"/>
        <v>0.71868904453919191</v>
      </c>
      <c r="V143" s="111">
        <f t="shared" si="48"/>
        <v>0.74359861462597876</v>
      </c>
      <c r="W143" s="111">
        <f t="shared" ref="W143" si="49">IF(W124=0,"",W124/W105)</f>
        <v>0.76514688649107043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0.58456302397247817</v>
      </c>
      <c r="C147" s="112">
        <f t="shared" si="59"/>
        <v>0.58756502741621197</v>
      </c>
      <c r="D147" s="112">
        <f t="shared" si="59"/>
        <v>0.59060156901209648</v>
      </c>
      <c r="E147" s="112">
        <f t="shared" si="59"/>
        <v>0.59429696902276508</v>
      </c>
      <c r="F147" s="112">
        <f t="shared" si="59"/>
        <v>0.59886899142828243</v>
      </c>
      <c r="G147" s="112">
        <f t="shared" si="59"/>
        <v>0.60423984608151393</v>
      </c>
      <c r="H147" s="112">
        <f t="shared" si="59"/>
        <v>0.61039178989842358</v>
      </c>
      <c r="I147" s="112">
        <f t="shared" si="59"/>
        <v>0.61364649546215044</v>
      </c>
      <c r="J147" s="112">
        <f t="shared" si="59"/>
        <v>0.61498434763268817</v>
      </c>
      <c r="K147" s="112">
        <f t="shared" si="59"/>
        <v>0.61713776518976049</v>
      </c>
      <c r="L147" s="112">
        <f t="shared" si="59"/>
        <v>0.61938804091552513</v>
      </c>
      <c r="M147" s="112">
        <f t="shared" si="59"/>
        <v>0.62235734462340331</v>
      </c>
      <c r="N147" s="112">
        <f t="shared" si="59"/>
        <v>0.62669749844694256</v>
      </c>
      <c r="O147" s="112">
        <f t="shared" si="59"/>
        <v>0.63365758289180141</v>
      </c>
      <c r="P147" s="112">
        <f t="shared" si="59"/>
        <v>0.64431424786729352</v>
      </c>
      <c r="Q147" s="112">
        <f t="shared" si="59"/>
        <v>0.65618495963757162</v>
      </c>
      <c r="R147" s="112">
        <f t="shared" ref="R147:V147" si="60">IF(R128=0,"",R128/R109)</f>
        <v>0.66998958560131461</v>
      </c>
      <c r="S147" s="112">
        <f t="shared" si="60"/>
        <v>0.68591729266999779</v>
      </c>
      <c r="T147" s="112">
        <f t="shared" si="60"/>
        <v>0.70182965905724704</v>
      </c>
      <c r="U147" s="112">
        <f t="shared" si="60"/>
        <v>0.71699844587365147</v>
      </c>
      <c r="V147" s="112">
        <f t="shared" si="60"/>
        <v>0.73046095614063766</v>
      </c>
      <c r="W147" s="112">
        <f t="shared" ref="W147" si="61">IF(W128=0,"",W128/W109)</f>
        <v>0.74321759492525286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0.56999303359923659</v>
      </c>
      <c r="C151" s="124">
        <f t="shared" si="71"/>
        <v>0.57192201979585833</v>
      </c>
      <c r="D151" s="124">
        <f t="shared" si="71"/>
        <v>0.57078780715361699</v>
      </c>
      <c r="E151" s="124">
        <f t="shared" si="71"/>
        <v>0.57295906272335995</v>
      </c>
      <c r="F151" s="124">
        <f t="shared" si="71"/>
        <v>0.5750692232804826</v>
      </c>
      <c r="G151" s="124">
        <f t="shared" si="71"/>
        <v>0.57561910335934308</v>
      </c>
      <c r="H151" s="124">
        <f t="shared" si="71"/>
        <v>0.57794753826856382</v>
      </c>
      <c r="I151" s="124">
        <f t="shared" si="71"/>
        <v>0.57946827955011626</v>
      </c>
      <c r="J151" s="124">
        <f t="shared" si="71"/>
        <v>0.58038352007991656</v>
      </c>
      <c r="K151" s="124">
        <f t="shared" si="71"/>
        <v>0.58160120494490963</v>
      </c>
      <c r="L151" s="124">
        <f t="shared" si="71"/>
        <v>0.58197400759571627</v>
      </c>
      <c r="M151" s="124">
        <f t="shared" si="71"/>
        <v>0.58330852919386578</v>
      </c>
      <c r="N151" s="124">
        <f t="shared" si="71"/>
        <v>0.58447835435852713</v>
      </c>
      <c r="O151" s="124">
        <f t="shared" si="71"/>
        <v>0.58547059167208171</v>
      </c>
      <c r="P151" s="124">
        <f t="shared" si="71"/>
        <v>0.5864224618684073</v>
      </c>
      <c r="Q151" s="124">
        <f t="shared" si="71"/>
        <v>0.5867819662993079</v>
      </c>
      <c r="R151" s="124">
        <f t="shared" ref="R151:V151" si="72">IF(R132=0,"",R132/R113)</f>
        <v>0.58710631260432911</v>
      </c>
      <c r="S151" s="124">
        <f t="shared" si="72"/>
        <v>0.58742833443002818</v>
      </c>
      <c r="T151" s="124">
        <f t="shared" si="72"/>
        <v>0.5924005723905208</v>
      </c>
      <c r="U151" s="124">
        <f t="shared" si="72"/>
        <v>0.59506758032335683</v>
      </c>
      <c r="V151" s="124">
        <f t="shared" si="72"/>
        <v>0.59878203643698136</v>
      </c>
      <c r="W151" s="124">
        <f t="shared" ref="W151" si="73">IF(W132=0,"",W132/W113)</f>
        <v>0.60365962917270799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0.56565239150020008</v>
      </c>
      <c r="C152" s="111">
        <f t="shared" si="74"/>
        <v>0.56668106106816407</v>
      </c>
      <c r="D152" s="111">
        <f t="shared" si="74"/>
        <v>0.5680551938985624</v>
      </c>
      <c r="E152" s="111">
        <f t="shared" si="74"/>
        <v>0.56964108429616811</v>
      </c>
      <c r="F152" s="111">
        <f t="shared" si="74"/>
        <v>0.57133602124484528</v>
      </c>
      <c r="G152" s="111">
        <f t="shared" si="74"/>
        <v>0.57307978704315454</v>
      </c>
      <c r="H152" s="111">
        <f t="shared" si="74"/>
        <v>0.57489755496084405</v>
      </c>
      <c r="I152" s="111">
        <f t="shared" si="74"/>
        <v>0.57597242775684132</v>
      </c>
      <c r="J152" s="111">
        <f t="shared" si="74"/>
        <v>0.57665463485749846</v>
      </c>
      <c r="K152" s="111">
        <f t="shared" si="74"/>
        <v>0.57760594360411377</v>
      </c>
      <c r="L152" s="111">
        <f t="shared" si="74"/>
        <v>0.57865049488395659</v>
      </c>
      <c r="M152" s="111">
        <f t="shared" si="74"/>
        <v>0.57957477459313922</v>
      </c>
      <c r="N152" s="111">
        <f t="shared" si="74"/>
        <v>0.58038655043398646</v>
      </c>
      <c r="O152" s="111">
        <f t="shared" si="74"/>
        <v>0.58105083470833263</v>
      </c>
      <c r="P152" s="111">
        <f t="shared" si="74"/>
        <v>0.58141507861145147</v>
      </c>
      <c r="Q152" s="111">
        <f t="shared" si="74"/>
        <v>0.58170443018205353</v>
      </c>
      <c r="R152" s="111">
        <f t="shared" ref="R152:V152" si="75">IF(R133=0,"",R133/R114)</f>
        <v>0.58253206051595541</v>
      </c>
      <c r="S152" s="111">
        <f t="shared" si="75"/>
        <v>0.58415014826572109</v>
      </c>
      <c r="T152" s="111">
        <f t="shared" si="75"/>
        <v>0.58658944060574625</v>
      </c>
      <c r="U152" s="111">
        <f t="shared" si="75"/>
        <v>0.5897994944138224</v>
      </c>
      <c r="V152" s="111">
        <f t="shared" si="75"/>
        <v>0.59393187133377767</v>
      </c>
      <c r="W152" s="111">
        <f t="shared" ref="W152" si="76">IF(W133=0,"",W133/W114)</f>
        <v>0.59853852274647612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0.72912771883765737</v>
      </c>
      <c r="C153" s="45">
        <f t="shared" si="77"/>
        <v>0.73122162692077164</v>
      </c>
      <c r="D153" s="45">
        <f t="shared" si="77"/>
        <v>0.73332557188063829</v>
      </c>
      <c r="E153" s="45">
        <f t="shared" si="77"/>
        <v>0.73543518051243906</v>
      </c>
      <c r="F153" s="45">
        <f t="shared" si="77"/>
        <v>0.73765063390004326</v>
      </c>
      <c r="G153" s="45">
        <f t="shared" si="77"/>
        <v>0.74112293138672947</v>
      </c>
      <c r="H153" s="45">
        <f t="shared" si="77"/>
        <v>0.74602576381155417</v>
      </c>
      <c r="I153" s="45">
        <f t="shared" si="77"/>
        <v>0.74893595000672142</v>
      </c>
      <c r="J153" s="45">
        <f t="shared" si="77"/>
        <v>0.75026152895293696</v>
      </c>
      <c r="K153" s="45">
        <f t="shared" si="77"/>
        <v>0.75213169396011803</v>
      </c>
      <c r="L153" s="45">
        <f t="shared" si="77"/>
        <v>0.75378905129182128</v>
      </c>
      <c r="M153" s="45">
        <f t="shared" si="77"/>
        <v>0.75529839817759303</v>
      </c>
      <c r="N153" s="45">
        <f t="shared" si="77"/>
        <v>0.75708308716557282</v>
      </c>
      <c r="O153" s="45">
        <f t="shared" si="77"/>
        <v>0.75988227015338439</v>
      </c>
      <c r="P153" s="45">
        <f t="shared" si="77"/>
        <v>0.76503797922111794</v>
      </c>
      <c r="Q153" s="45">
        <f t="shared" si="77"/>
        <v>0.77134125419156174</v>
      </c>
      <c r="R153" s="45">
        <f t="shared" ref="R153:V153" si="78">IF(R134=0,"",R134/R115)</f>
        <v>0.77788584292873109</v>
      </c>
      <c r="S153" s="45">
        <f t="shared" si="78"/>
        <v>0.78552720006890941</v>
      </c>
      <c r="T153" s="45">
        <f t="shared" si="78"/>
        <v>0.79415583279539537</v>
      </c>
      <c r="U153" s="45">
        <f t="shared" si="78"/>
        <v>0.80383435214813415</v>
      </c>
      <c r="V153" s="45">
        <f t="shared" si="78"/>
        <v>0.81381933974457676</v>
      </c>
      <c r="W153" s="45">
        <f t="shared" ref="W153" si="79">IF(W134=0,"",W134/W115)</f>
        <v>0.82661018617220705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244.37159999999997</v>
      </c>
      <c r="C155" s="117">
        <f t="shared" si="80"/>
        <v>252.4500000000001</v>
      </c>
      <c r="D155" s="117">
        <f t="shared" si="80"/>
        <v>258.71075999999999</v>
      </c>
      <c r="E155" s="117">
        <f t="shared" si="80"/>
        <v>275.97833999999983</v>
      </c>
      <c r="F155" s="117">
        <f t="shared" si="80"/>
        <v>298.34540999999996</v>
      </c>
      <c r="G155" s="117">
        <f t="shared" si="80"/>
        <v>315.81494999999995</v>
      </c>
      <c r="H155" s="117">
        <f t="shared" si="80"/>
        <v>328.94234999999986</v>
      </c>
      <c r="I155" s="117">
        <f t="shared" si="80"/>
        <v>345.75552000000005</v>
      </c>
      <c r="J155" s="117">
        <f t="shared" si="80"/>
        <v>342.47366999999997</v>
      </c>
      <c r="K155" s="117">
        <f t="shared" si="80"/>
        <v>340.80749999999995</v>
      </c>
      <c r="L155" s="117">
        <f t="shared" si="80"/>
        <v>372.01031999999981</v>
      </c>
      <c r="M155" s="117">
        <f t="shared" si="80"/>
        <v>340.0501499999998</v>
      </c>
      <c r="N155" s="117">
        <f t="shared" si="80"/>
        <v>318.08700000000005</v>
      </c>
      <c r="O155" s="117">
        <f t="shared" si="80"/>
        <v>289.30770000000018</v>
      </c>
      <c r="P155" s="117">
        <f t="shared" si="80"/>
        <v>281.8351799999997</v>
      </c>
      <c r="Q155" s="117">
        <f t="shared" si="80"/>
        <v>288.14642999999967</v>
      </c>
      <c r="R155" s="117">
        <f t="shared" ref="R155:V155" si="81">R156+R159+R161+R170</f>
        <v>341.66582999999991</v>
      </c>
      <c r="S155" s="117">
        <f t="shared" si="81"/>
        <v>361.21010508000052</v>
      </c>
      <c r="T155" s="117">
        <f t="shared" si="81"/>
        <v>386.90224452000012</v>
      </c>
      <c r="U155" s="117">
        <f t="shared" si="81"/>
        <v>377.82414252000041</v>
      </c>
      <c r="V155" s="117">
        <f t="shared" si="81"/>
        <v>409.57023492000019</v>
      </c>
      <c r="W155" s="117">
        <f t="shared" ref="W155" si="82">W156+W159+W161+W170</f>
        <v>516.51229608000028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217.24200432276524</v>
      </c>
      <c r="C156" s="122">
        <f t="shared" si="83"/>
        <v>225.00098459303038</v>
      </c>
      <c r="D156" s="122">
        <f t="shared" si="83"/>
        <v>232.65416900135128</v>
      </c>
      <c r="E156" s="122">
        <f t="shared" si="83"/>
        <v>246.81812119510124</v>
      </c>
      <c r="F156" s="122">
        <f t="shared" si="83"/>
        <v>263.95112543802145</v>
      </c>
      <c r="G156" s="122">
        <f t="shared" si="83"/>
        <v>279.20856256886947</v>
      </c>
      <c r="H156" s="122">
        <f t="shared" si="83"/>
        <v>289.20175084307266</v>
      </c>
      <c r="I156" s="122">
        <f t="shared" si="83"/>
        <v>304.12013255304117</v>
      </c>
      <c r="J156" s="122">
        <f t="shared" si="83"/>
        <v>297.96788787910992</v>
      </c>
      <c r="K156" s="122">
        <f t="shared" si="83"/>
        <v>297.78641320146477</v>
      </c>
      <c r="L156" s="122">
        <f t="shared" si="83"/>
        <v>329.9572442473509</v>
      </c>
      <c r="M156" s="122">
        <f t="shared" si="83"/>
        <v>297.062324543317</v>
      </c>
      <c r="N156" s="122">
        <f t="shared" si="83"/>
        <v>277.45932707039276</v>
      </c>
      <c r="O156" s="122">
        <f t="shared" si="83"/>
        <v>253.67489856329792</v>
      </c>
      <c r="P156" s="122">
        <f t="shared" si="83"/>
        <v>245.56598065783643</v>
      </c>
      <c r="Q156" s="122">
        <f t="shared" si="83"/>
        <v>253.51438305224633</v>
      </c>
      <c r="R156" s="122">
        <f t="shared" ref="R156:V156" si="84">SUM(R157:R158)</f>
        <v>301.12460622178838</v>
      </c>
      <c r="S156" s="122">
        <f t="shared" si="84"/>
        <v>320.45571072869473</v>
      </c>
      <c r="T156" s="122">
        <f t="shared" si="84"/>
        <v>341.69030709516176</v>
      </c>
      <c r="U156" s="122">
        <f t="shared" si="84"/>
        <v>332.53672354563577</v>
      </c>
      <c r="V156" s="122">
        <f t="shared" si="84"/>
        <v>362.59974005080056</v>
      </c>
      <c r="W156" s="122">
        <f t="shared" ref="W156" si="85">SUM(W157:W158)</f>
        <v>448.63228257190212</v>
      </c>
      <c r="DA156" s="130" t="s">
        <v>2132</v>
      </c>
    </row>
    <row r="157" spans="1:105" ht="12" customHeight="1" x14ac:dyDescent="0.25">
      <c r="A157" s="97" t="s">
        <v>217</v>
      </c>
      <c r="B157" s="98">
        <v>217.24200432276524</v>
      </c>
      <c r="C157" s="98">
        <v>225.00098459303038</v>
      </c>
      <c r="D157" s="98">
        <v>232.65416900135128</v>
      </c>
      <c r="E157" s="98">
        <v>246.81812119510124</v>
      </c>
      <c r="F157" s="98">
        <v>263.95112543802145</v>
      </c>
      <c r="G157" s="98">
        <v>279.20856256886947</v>
      </c>
      <c r="H157" s="98">
        <v>289.20175084307266</v>
      </c>
      <c r="I157" s="98">
        <v>304.12013255304117</v>
      </c>
      <c r="J157" s="98">
        <v>297.96788787910992</v>
      </c>
      <c r="K157" s="98">
        <v>297.78641320146477</v>
      </c>
      <c r="L157" s="98">
        <v>329.9572442473509</v>
      </c>
      <c r="M157" s="98">
        <v>297.062324543317</v>
      </c>
      <c r="N157" s="98">
        <v>277.45932707039276</v>
      </c>
      <c r="O157" s="98">
        <v>253.67489856329792</v>
      </c>
      <c r="P157" s="98">
        <v>245.56598065783643</v>
      </c>
      <c r="Q157" s="98">
        <v>253.51438305224633</v>
      </c>
      <c r="R157" s="98">
        <v>301.12460622178838</v>
      </c>
      <c r="S157" s="98">
        <v>320.45571072869473</v>
      </c>
      <c r="T157" s="98">
        <v>341.69030709516176</v>
      </c>
      <c r="U157" s="98">
        <v>332.53672354563577</v>
      </c>
      <c r="V157" s="98">
        <v>362.59974005080056</v>
      </c>
      <c r="W157" s="98">
        <v>448.63228257190212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11.275638892694774</v>
      </c>
      <c r="C161" s="122">
        <v>11.823888760878813</v>
      </c>
      <c r="D161" s="122">
        <v>11.114885550497924</v>
      </c>
      <c r="E161" s="122">
        <v>12.742964801803478</v>
      </c>
      <c r="F161" s="122">
        <v>16.093755093060103</v>
      </c>
      <c r="G161" s="122">
        <v>17.325820236113774</v>
      </c>
      <c r="H161" s="122">
        <v>18.970314881396941</v>
      </c>
      <c r="I161" s="122">
        <v>19.329624559873785</v>
      </c>
      <c r="J161" s="122">
        <v>20.712034255859052</v>
      </c>
      <c r="K161" s="122">
        <v>20.749508860403829</v>
      </c>
      <c r="L161" s="122">
        <v>21.179620144028686</v>
      </c>
      <c r="M161" s="122">
        <v>21.11624371438641</v>
      </c>
      <c r="N161" s="122">
        <v>20.167882618572879</v>
      </c>
      <c r="O161" s="122">
        <v>18.205120885574878</v>
      </c>
      <c r="P161" s="122">
        <v>19.267942443863113</v>
      </c>
      <c r="Q161" s="122">
        <v>20.027442559600715</v>
      </c>
      <c r="R161" s="122">
        <v>23.49668651003946</v>
      </c>
      <c r="S161" s="122">
        <v>24.073144707600466</v>
      </c>
      <c r="T161" s="122">
        <v>24.171227038896028</v>
      </c>
      <c r="U161" s="122">
        <v>22.886765365308776</v>
      </c>
      <c r="V161" s="122">
        <v>23.894249428700011</v>
      </c>
      <c r="W161" s="122">
        <v>40.784811063662104</v>
      </c>
      <c r="DA161" s="130" t="s">
        <v>2137</v>
      </c>
    </row>
    <row r="162" spans="1:105" ht="12" customHeight="1" x14ac:dyDescent="0.25">
      <c r="A162" s="97" t="s">
        <v>134</v>
      </c>
      <c r="B162" s="98">
        <v>11.275638892694774</v>
      </c>
      <c r="C162" s="98">
        <v>11.823888760878813</v>
      </c>
      <c r="D162" s="98">
        <v>11.114885550497924</v>
      </c>
      <c r="E162" s="98">
        <v>12.742964801803478</v>
      </c>
      <c r="F162" s="98">
        <v>16.093755093060103</v>
      </c>
      <c r="G162" s="98">
        <v>17.325820236113774</v>
      </c>
      <c r="H162" s="98">
        <v>18.970314881396941</v>
      </c>
      <c r="I162" s="98">
        <v>19.329624559873785</v>
      </c>
      <c r="J162" s="98">
        <v>20.712034255859052</v>
      </c>
      <c r="K162" s="98">
        <v>20.749508860403829</v>
      </c>
      <c r="L162" s="98">
        <v>21.179620144028686</v>
      </c>
      <c r="M162" s="98">
        <v>21.11624371438641</v>
      </c>
      <c r="N162" s="98">
        <v>20.167882618572879</v>
      </c>
      <c r="O162" s="98">
        <v>18.205120885574878</v>
      </c>
      <c r="P162" s="98">
        <v>19.267942443863113</v>
      </c>
      <c r="Q162" s="98">
        <v>20.027442559600715</v>
      </c>
      <c r="R162" s="98">
        <v>23.49668651003946</v>
      </c>
      <c r="S162" s="98">
        <v>24.073144707600466</v>
      </c>
      <c r="T162" s="98">
        <v>24.171227038896028</v>
      </c>
      <c r="U162" s="98">
        <v>22.886765365308776</v>
      </c>
      <c r="V162" s="98">
        <v>23.894249428700011</v>
      </c>
      <c r="W162" s="98">
        <v>40.784811063662104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15.853956784539953</v>
      </c>
      <c r="C170" s="122">
        <v>15.625126646090905</v>
      </c>
      <c r="D170" s="122">
        <v>14.94170544815082</v>
      </c>
      <c r="E170" s="122">
        <v>16.417254003095135</v>
      </c>
      <c r="F170" s="122">
        <v>18.30052946891842</v>
      </c>
      <c r="G170" s="122">
        <v>19.280567195016737</v>
      </c>
      <c r="H170" s="122">
        <v>20.770284275530301</v>
      </c>
      <c r="I170" s="122">
        <v>22.305762887085116</v>
      </c>
      <c r="J170" s="122">
        <v>23.793747865031001</v>
      </c>
      <c r="K170" s="122">
        <v>22.27157793813139</v>
      </c>
      <c r="L170" s="122">
        <v>20.873455608620237</v>
      </c>
      <c r="M170" s="122">
        <v>21.87158174229635</v>
      </c>
      <c r="N170" s="122">
        <v>20.459790311034372</v>
      </c>
      <c r="O170" s="122">
        <v>17.427680551127356</v>
      </c>
      <c r="P170" s="122">
        <v>17.001256898300134</v>
      </c>
      <c r="Q170" s="122">
        <v>14.604604388152616</v>
      </c>
      <c r="R170" s="122">
        <v>17.044537268172089</v>
      </c>
      <c r="S170" s="122">
        <v>16.681249643705311</v>
      </c>
      <c r="T170" s="122">
        <v>21.040710385942365</v>
      </c>
      <c r="U170" s="122">
        <v>22.400653609055841</v>
      </c>
      <c r="V170" s="122">
        <v>23.076245440499608</v>
      </c>
      <c r="W170" s="122">
        <v>27.09520244443603</v>
      </c>
      <c r="DA170" s="130" t="s">
        <v>2146</v>
      </c>
    </row>
    <row r="171" spans="1:105" ht="12" customHeight="1" x14ac:dyDescent="0.25">
      <c r="A171" s="97" t="s">
        <v>175</v>
      </c>
      <c r="B171" s="98">
        <v>15.853956784539953</v>
      </c>
      <c r="C171" s="98">
        <v>15.625126646090905</v>
      </c>
      <c r="D171" s="98">
        <v>14.94170544815082</v>
      </c>
      <c r="E171" s="98">
        <v>16.417254003095135</v>
      </c>
      <c r="F171" s="98">
        <v>18.30052946891842</v>
      </c>
      <c r="G171" s="98">
        <v>19.280567195016737</v>
      </c>
      <c r="H171" s="98">
        <v>20.770284275530301</v>
      </c>
      <c r="I171" s="98">
        <v>22.305762887085116</v>
      </c>
      <c r="J171" s="98">
        <v>23.793747865031001</v>
      </c>
      <c r="K171" s="98">
        <v>22.27157793813139</v>
      </c>
      <c r="L171" s="98">
        <v>20.873455608620237</v>
      </c>
      <c r="M171" s="98">
        <v>21.87158174229635</v>
      </c>
      <c r="N171" s="98">
        <v>20.459790311034372</v>
      </c>
      <c r="O171" s="98">
        <v>17.427680551127356</v>
      </c>
      <c r="P171" s="98">
        <v>17.001256898300134</v>
      </c>
      <c r="Q171" s="98">
        <v>14.604604388152616</v>
      </c>
      <c r="R171" s="98">
        <v>17.044537268172089</v>
      </c>
      <c r="S171" s="98">
        <v>16.681249643705311</v>
      </c>
      <c r="T171" s="98">
        <v>21.040710385942365</v>
      </c>
      <c r="U171" s="98">
        <v>22.400653609055841</v>
      </c>
      <c r="V171" s="98">
        <v>23.076245440499608</v>
      </c>
      <c r="W171" s="98">
        <v>27.09520244443603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12110.408555227468</v>
      </c>
      <c r="C174" s="117">
        <f t="shared" si="87"/>
        <v>12562.230742199283</v>
      </c>
      <c r="D174" s="117">
        <f t="shared" si="87"/>
        <v>12524.688468524379</v>
      </c>
      <c r="E174" s="117">
        <f t="shared" si="87"/>
        <v>12805.105025018716</v>
      </c>
      <c r="F174" s="117">
        <f t="shared" si="87"/>
        <v>13211.161882869266</v>
      </c>
      <c r="G174" s="117">
        <f t="shared" si="87"/>
        <v>13431.620414479725</v>
      </c>
      <c r="H174" s="117">
        <f t="shared" si="87"/>
        <v>13703.579026394955</v>
      </c>
      <c r="I174" s="117">
        <f t="shared" si="87"/>
        <v>13969.563708360425</v>
      </c>
      <c r="J174" s="117">
        <f t="shared" si="87"/>
        <v>13635.543474978742</v>
      </c>
      <c r="K174" s="117">
        <f t="shared" si="87"/>
        <v>13434.244849010673</v>
      </c>
      <c r="L174" s="117">
        <f t="shared" si="87"/>
        <v>14481.51739118666</v>
      </c>
      <c r="M174" s="117">
        <f t="shared" si="87"/>
        <v>13572.883869573543</v>
      </c>
      <c r="N174" s="117">
        <f t="shared" si="87"/>
        <v>13170.62932197698</v>
      </c>
      <c r="O174" s="117">
        <f t="shared" si="87"/>
        <v>12242.811556740324</v>
      </c>
      <c r="P174" s="117">
        <f t="shared" si="87"/>
        <v>11628.476298629737</v>
      </c>
      <c r="Q174" s="117">
        <f t="shared" si="87"/>
        <v>11152.652859652517</v>
      </c>
      <c r="R174" s="117">
        <f t="shared" ref="R174:V174" si="88">R175+R178+R180+R189</f>
        <v>12190.364903675885</v>
      </c>
      <c r="S174" s="117">
        <f t="shared" si="88"/>
        <v>12138.471502099028</v>
      </c>
      <c r="T174" s="117">
        <f t="shared" si="88"/>
        <v>12343.916989688874</v>
      </c>
      <c r="U174" s="117">
        <f t="shared" si="88"/>
        <v>11373.292607359481</v>
      </c>
      <c r="V174" s="117">
        <f t="shared" si="88"/>
        <v>11440.975422369633</v>
      </c>
      <c r="W174" s="117">
        <f t="shared" ref="W174" si="89">W175+W178+W180+W189</f>
        <v>13443.031278883836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10741.137667264669</v>
      </c>
      <c r="C175" s="122">
        <f t="shared" si="90"/>
        <v>11165.005127568736</v>
      </c>
      <c r="D175" s="122">
        <f t="shared" si="90"/>
        <v>11248.891210523683</v>
      </c>
      <c r="E175" s="122">
        <f t="shared" si="90"/>
        <v>11435.222536630037</v>
      </c>
      <c r="F175" s="122">
        <f t="shared" si="90"/>
        <v>11665.139008565535</v>
      </c>
      <c r="G175" s="122">
        <f t="shared" si="90"/>
        <v>11858.186618279302</v>
      </c>
      <c r="H175" s="122">
        <f t="shared" si="90"/>
        <v>12025.523679567466</v>
      </c>
      <c r="I175" s="122">
        <f t="shared" si="90"/>
        <v>12266.525912592744</v>
      </c>
      <c r="J175" s="122">
        <f t="shared" si="90"/>
        <v>11837.323667210056</v>
      </c>
      <c r="K175" s="122">
        <f t="shared" si="90"/>
        <v>11710.273299018705</v>
      </c>
      <c r="L175" s="122">
        <f t="shared" si="90"/>
        <v>12824.869628143699</v>
      </c>
      <c r="M175" s="122">
        <f t="shared" si="90"/>
        <v>11833.514942844464</v>
      </c>
      <c r="N175" s="122">
        <f t="shared" si="90"/>
        <v>11462.001708830836</v>
      </c>
      <c r="O175" s="122">
        <f t="shared" si="90"/>
        <v>10711.389915610114</v>
      </c>
      <c r="P175" s="122">
        <f t="shared" si="90"/>
        <v>10105.462931511373</v>
      </c>
      <c r="Q175" s="122">
        <f t="shared" si="90"/>
        <v>9789.5175734878048</v>
      </c>
      <c r="R175" s="122">
        <f t="shared" ref="R175:V175" si="91">SUM(R176:R177)</f>
        <v>10723.224371121101</v>
      </c>
      <c r="S175" s="122">
        <f t="shared" si="91"/>
        <v>10752.265738044793</v>
      </c>
      <c r="T175" s="122">
        <f t="shared" si="91"/>
        <v>10876.635477741936</v>
      </c>
      <c r="U175" s="122">
        <f t="shared" si="91"/>
        <v>9988.7979975331691</v>
      </c>
      <c r="V175" s="122">
        <f t="shared" si="91"/>
        <v>10110.331116109706</v>
      </c>
      <c r="W175" s="122">
        <f t="shared" ref="W175" si="92">SUM(W176:W177)</f>
        <v>11651.9050100364</v>
      </c>
      <c r="DA175" s="130" t="s">
        <v>2300</v>
      </c>
    </row>
    <row r="176" spans="1:105" ht="12" customHeight="1" x14ac:dyDescent="0.25">
      <c r="A176" s="97" t="s">
        <v>217</v>
      </c>
      <c r="B176" s="98">
        <v>10627.244863580856</v>
      </c>
      <c r="C176" s="98">
        <v>11047.407647534297</v>
      </c>
      <c r="D176" s="98">
        <v>11130.793053016483</v>
      </c>
      <c r="E176" s="98">
        <v>11315.031200049327</v>
      </c>
      <c r="F176" s="98">
        <v>11541.700515604523</v>
      </c>
      <c r="G176" s="98">
        <v>11731.862153559277</v>
      </c>
      <c r="H176" s="98">
        <v>11896.151091532329</v>
      </c>
      <c r="I176" s="98">
        <v>12134.308348804972</v>
      </c>
      <c r="J176" s="98">
        <v>11708.441460619893</v>
      </c>
      <c r="K176" s="98">
        <v>11581.82500216225</v>
      </c>
      <c r="L176" s="98">
        <v>12683.802434950865</v>
      </c>
      <c r="M176" s="98">
        <v>11701.831642077639</v>
      </c>
      <c r="N176" s="98">
        <v>11332.544780982089</v>
      </c>
      <c r="O176" s="98">
        <v>10588.26799132411</v>
      </c>
      <c r="P176" s="98">
        <v>9989.5984703361937</v>
      </c>
      <c r="Q176" s="98">
        <v>9676.7673963003417</v>
      </c>
      <c r="R176" s="98">
        <v>10598.600526814344</v>
      </c>
      <c r="S176" s="98">
        <v>10625.794313415985</v>
      </c>
      <c r="T176" s="98">
        <v>10745.928353359479</v>
      </c>
      <c r="U176" s="98">
        <v>9866.3597848326626</v>
      </c>
      <c r="V176" s="98">
        <v>9985.5603090491968</v>
      </c>
      <c r="W176" s="98">
        <v>11507.416978239806</v>
      </c>
      <c r="DA176" s="63" t="s">
        <v>2301</v>
      </c>
    </row>
    <row r="177" spans="1:105" ht="12" customHeight="1" x14ac:dyDescent="0.25">
      <c r="A177" s="97" t="s">
        <v>53</v>
      </c>
      <c r="B177" s="98">
        <v>113.89280368381365</v>
      </c>
      <c r="C177" s="98">
        <v>117.59748003443879</v>
      </c>
      <c r="D177" s="98">
        <v>118.09815750720001</v>
      </c>
      <c r="E177" s="98">
        <v>120.19133658071036</v>
      </c>
      <c r="F177" s="98">
        <v>123.4384929610122</v>
      </c>
      <c r="G177" s="98">
        <v>126.32446472002418</v>
      </c>
      <c r="H177" s="98">
        <v>129.37258803513819</v>
      </c>
      <c r="I177" s="98">
        <v>132.21756378777113</v>
      </c>
      <c r="J177" s="98">
        <v>128.88220659016136</v>
      </c>
      <c r="K177" s="98">
        <v>128.44829685645487</v>
      </c>
      <c r="L177" s="98">
        <v>141.06719319283312</v>
      </c>
      <c r="M177" s="98">
        <v>131.68330076682523</v>
      </c>
      <c r="N177" s="98">
        <v>129.45692784874626</v>
      </c>
      <c r="O177" s="98">
        <v>123.12192428600501</v>
      </c>
      <c r="P177" s="98">
        <v>115.86446117517896</v>
      </c>
      <c r="Q177" s="98">
        <v>112.75017718746243</v>
      </c>
      <c r="R177" s="98">
        <v>124.62384430675685</v>
      </c>
      <c r="S177" s="98">
        <v>126.47142462880798</v>
      </c>
      <c r="T177" s="98">
        <v>130.70712438245837</v>
      </c>
      <c r="U177" s="98">
        <v>122.43821270050614</v>
      </c>
      <c r="V177" s="98">
        <v>124.77080706050901</v>
      </c>
      <c r="W177" s="98">
        <v>144.48803179659396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9.5953892904906465E-3</v>
      </c>
      <c r="C178" s="122">
        <f t="shared" si="93"/>
        <v>1.1718176872435078E-2</v>
      </c>
      <c r="D178" s="122">
        <f t="shared" si="93"/>
        <v>1.4251195738388562E-2</v>
      </c>
      <c r="E178" s="122">
        <f t="shared" si="93"/>
        <v>2.8666005697027826E-2</v>
      </c>
      <c r="F178" s="122">
        <f t="shared" si="93"/>
        <v>5.7471598302770412E-2</v>
      </c>
      <c r="G178" s="122">
        <f t="shared" si="93"/>
        <v>0.11159175499641916</v>
      </c>
      <c r="H178" s="122">
        <f t="shared" si="93"/>
        <v>0.29653248854432834</v>
      </c>
      <c r="I178" s="122">
        <f t="shared" si="93"/>
        <v>0.30883757438094434</v>
      </c>
      <c r="J178" s="122">
        <f t="shared" si="93"/>
        <v>0.3543764703154943</v>
      </c>
      <c r="K178" s="122">
        <f t="shared" si="93"/>
        <v>0.4244030761278586</v>
      </c>
      <c r="L178" s="122">
        <f t="shared" si="93"/>
        <v>1.2297181680044382</v>
      </c>
      <c r="M178" s="122">
        <f t="shared" si="93"/>
        <v>0.51857071079944939</v>
      </c>
      <c r="N178" s="122">
        <f t="shared" si="93"/>
        <v>0.83114213523156699</v>
      </c>
      <c r="O178" s="122">
        <f t="shared" si="93"/>
        <v>0.56787600799225058</v>
      </c>
      <c r="P178" s="122">
        <f t="shared" si="93"/>
        <v>0.8528113093417391</v>
      </c>
      <c r="Q178" s="122">
        <f t="shared" si="93"/>
        <v>0.68635212438884641</v>
      </c>
      <c r="R178" s="122">
        <f t="shared" si="93"/>
        <v>0.61837647151656672</v>
      </c>
      <c r="S178" s="122">
        <f t="shared" si="93"/>
        <v>0.63384990260859908</v>
      </c>
      <c r="T178" s="122">
        <f t="shared" si="93"/>
        <v>0.88407005357263646</v>
      </c>
      <c r="U178" s="122">
        <f t="shared" si="93"/>
        <v>0.774990328299626</v>
      </c>
      <c r="V178" s="122">
        <f t="shared" si="93"/>
        <v>0.66940667910327423</v>
      </c>
      <c r="W178" s="122">
        <f t="shared" si="93"/>
        <v>1.2949362076342428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9.5953892904906465E-3</v>
      </c>
      <c r="C179" s="98">
        <f>RES_hhdet_fech!C67</f>
        <v>1.1718176872435078E-2</v>
      </c>
      <c r="D179" s="98">
        <f>RES_hhdet_fech!D67</f>
        <v>1.4251195738388562E-2</v>
      </c>
      <c r="E179" s="98">
        <f>RES_hhdet_fech!E67</f>
        <v>2.8666005697027826E-2</v>
      </c>
      <c r="F179" s="98">
        <f>RES_hhdet_fech!F67</f>
        <v>5.7471598302770412E-2</v>
      </c>
      <c r="G179" s="98">
        <f>RES_hhdet_fech!G67</f>
        <v>0.11159175499641916</v>
      </c>
      <c r="H179" s="98">
        <f>RES_hhdet_fech!H67</f>
        <v>0.29653248854432834</v>
      </c>
      <c r="I179" s="98">
        <f>RES_hhdet_fech!I67</f>
        <v>0.30883757438094434</v>
      </c>
      <c r="J179" s="98">
        <f>RES_hhdet_fech!J67</f>
        <v>0.3543764703154943</v>
      </c>
      <c r="K179" s="98">
        <f>RES_hhdet_fech!K67</f>
        <v>0.4244030761278586</v>
      </c>
      <c r="L179" s="98">
        <f>RES_hhdet_fech!L67</f>
        <v>1.2297181680044382</v>
      </c>
      <c r="M179" s="98">
        <f>RES_hhdet_fech!M67</f>
        <v>0.51857071079944939</v>
      </c>
      <c r="N179" s="98">
        <f>RES_hhdet_fech!N67</f>
        <v>0.83114213523156699</v>
      </c>
      <c r="O179" s="98">
        <f>RES_hhdet_fech!O67</f>
        <v>0.56787600799225058</v>
      </c>
      <c r="P179" s="98">
        <f>RES_hhdet_fech!P67</f>
        <v>0.8528113093417391</v>
      </c>
      <c r="Q179" s="98">
        <f>RES_hhdet_fech!Q67</f>
        <v>0.68635212438884641</v>
      </c>
      <c r="R179" s="98">
        <f>RES_hhdet_fech!R67</f>
        <v>0.61837647151656672</v>
      </c>
      <c r="S179" s="98">
        <f>RES_hhdet_fech!S67</f>
        <v>0.63384990260859908</v>
      </c>
      <c r="T179" s="98">
        <f>RES_hhdet_fech!T67</f>
        <v>0.88407005357263646</v>
      </c>
      <c r="U179" s="98">
        <f>RES_hhdet_fech!U67</f>
        <v>0.774990328299626</v>
      </c>
      <c r="V179" s="98">
        <f>RES_hhdet_fech!V67</f>
        <v>0.66940667910327423</v>
      </c>
      <c r="W179" s="98">
        <f>RES_hhdet_fech!W67</f>
        <v>1.2949362076342428</v>
      </c>
      <c r="DA179" s="63" t="s">
        <v>2304</v>
      </c>
    </row>
    <row r="180" spans="1:105" ht="12" customHeight="1" x14ac:dyDescent="0.25">
      <c r="A180" s="121" t="s">
        <v>55</v>
      </c>
      <c r="B180" s="122">
        <v>572.54825789686799</v>
      </c>
      <c r="C180" s="122">
        <v>604.78958887887995</v>
      </c>
      <c r="D180" s="122">
        <v>548.9139563941593</v>
      </c>
      <c r="E180" s="122">
        <v>601.8581737004497</v>
      </c>
      <c r="F180" s="122">
        <v>727.36970245474129</v>
      </c>
      <c r="G180" s="122">
        <v>750.75615497083811</v>
      </c>
      <c r="H180" s="122">
        <v>807.88122047926299</v>
      </c>
      <c r="I180" s="122">
        <v>794.37607698215459</v>
      </c>
      <c r="J180" s="122">
        <v>842.383921754835</v>
      </c>
      <c r="K180" s="122">
        <v>837.04338252035518</v>
      </c>
      <c r="L180" s="122">
        <v>837.50575784744979</v>
      </c>
      <c r="M180" s="122">
        <v>858.58472209357615</v>
      </c>
      <c r="N180" s="122">
        <v>852.32677234488926</v>
      </c>
      <c r="O180" s="122">
        <v>784.99719253445812</v>
      </c>
      <c r="P180" s="122">
        <v>811.16232875445576</v>
      </c>
      <c r="Q180" s="122">
        <v>789.64728099015838</v>
      </c>
      <c r="R180" s="122">
        <v>852.22636066544476</v>
      </c>
      <c r="S180" s="122">
        <v>823.2953775458019</v>
      </c>
      <c r="T180" s="122">
        <v>785.62204844094379</v>
      </c>
      <c r="U180" s="122">
        <v>702.32114344955733</v>
      </c>
      <c r="V180" s="122">
        <v>680.14936281631628</v>
      </c>
      <c r="W180" s="122">
        <v>1078.8757026681001</v>
      </c>
      <c r="DA180" s="130" t="s">
        <v>2305</v>
      </c>
    </row>
    <row r="181" spans="1:105" ht="12" customHeight="1" x14ac:dyDescent="0.25">
      <c r="A181" s="97" t="s">
        <v>134</v>
      </c>
      <c r="B181" s="98">
        <v>577.44709856432496</v>
      </c>
      <c r="C181" s="98">
        <v>607.41501254088575</v>
      </c>
      <c r="D181" s="98">
        <v>554.81152395233516</v>
      </c>
      <c r="E181" s="98">
        <v>607.64343033885496</v>
      </c>
      <c r="F181" s="98">
        <v>730.33731416065962</v>
      </c>
      <c r="G181" s="98">
        <v>754.6412778260601</v>
      </c>
      <c r="H181" s="98">
        <v>809.35970665755644</v>
      </c>
      <c r="I181" s="98">
        <v>800.39943133359668</v>
      </c>
      <c r="J181" s="98">
        <v>844.79827173497449</v>
      </c>
      <c r="K181" s="98">
        <v>837.46890759131702</v>
      </c>
      <c r="L181" s="98">
        <v>844.1901943516242</v>
      </c>
      <c r="M181" s="98">
        <v>862.46444149432432</v>
      </c>
      <c r="N181" s="98">
        <v>854.07300080927519</v>
      </c>
      <c r="O181" s="98">
        <v>787.59838851573443</v>
      </c>
      <c r="P181" s="98">
        <v>811.6789664058565</v>
      </c>
      <c r="Q181" s="98">
        <v>790.31991995877002</v>
      </c>
      <c r="R181" s="98">
        <v>854.09614381883375</v>
      </c>
      <c r="S181" s="98">
        <v>824.46316943063164</v>
      </c>
      <c r="T181" s="98">
        <v>785.73039467893977</v>
      </c>
      <c r="U181" s="98">
        <v>702.03976514327508</v>
      </c>
      <c r="V181" s="98">
        <v>679.4529977140819</v>
      </c>
      <c r="W181" s="98">
        <v>1079.2272037914208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2309</v>
      </c>
    </row>
    <row r="185" spans="1:105" ht="12" customHeight="1" x14ac:dyDescent="0.25">
      <c r="A185" s="106" t="s">
        <v>122</v>
      </c>
      <c r="B185" s="101">
        <v>468.03605384264597</v>
      </c>
      <c r="C185" s="101">
        <v>548.06431211079473</v>
      </c>
      <c r="D185" s="101">
        <v>412.83228356307995</v>
      </c>
      <c r="E185" s="101">
        <v>457.79834664560076</v>
      </c>
      <c r="F185" s="101">
        <v>648.89198048565004</v>
      </c>
      <c r="G185" s="101">
        <v>644.58676763802691</v>
      </c>
      <c r="H185" s="101">
        <v>768.13436110747216</v>
      </c>
      <c r="I185" s="101">
        <v>635.02637197402419</v>
      </c>
      <c r="J185" s="101">
        <v>778.86150515556835</v>
      </c>
      <c r="K185" s="101">
        <v>825.76834673080987</v>
      </c>
      <c r="L185" s="101">
        <v>656.2790426210006</v>
      </c>
      <c r="M185" s="101">
        <v>753.31650746673904</v>
      </c>
      <c r="N185" s="101">
        <v>804.91054597670075</v>
      </c>
      <c r="O185" s="101">
        <v>713.70598505144858</v>
      </c>
      <c r="P185" s="101">
        <v>796.62772139551328</v>
      </c>
      <c r="Q185" s="101">
        <v>769.7652139497502</v>
      </c>
      <c r="R185" s="101">
        <v>795.14475564788745</v>
      </c>
      <c r="S185" s="101">
        <v>787.76619414067943</v>
      </c>
      <c r="T185" s="101">
        <v>782.39998531759568</v>
      </c>
      <c r="U185" s="101">
        <v>710.63222967098272</v>
      </c>
      <c r="V185" s="101">
        <v>701.52747680112998</v>
      </c>
      <c r="W185" s="101">
        <v>1067.7654171620575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2313</v>
      </c>
    </row>
    <row r="189" spans="1:105" ht="12" customHeight="1" x14ac:dyDescent="0.25">
      <c r="A189" s="121" t="s">
        <v>54</v>
      </c>
      <c r="B189" s="122">
        <v>796.71303467664143</v>
      </c>
      <c r="C189" s="122">
        <v>792.42430757479337</v>
      </c>
      <c r="D189" s="122">
        <v>726.86905041079717</v>
      </c>
      <c r="E189" s="122">
        <v>767.99564868253151</v>
      </c>
      <c r="F189" s="122">
        <v>818.5957002506866</v>
      </c>
      <c r="G189" s="122">
        <v>822.56604947458754</v>
      </c>
      <c r="H189" s="122">
        <v>869.8775938596815</v>
      </c>
      <c r="I189" s="122">
        <v>908.35288121114479</v>
      </c>
      <c r="J189" s="122">
        <v>955.48150954353548</v>
      </c>
      <c r="K189" s="122">
        <v>886.50376439548597</v>
      </c>
      <c r="L189" s="122">
        <v>817.91228702750789</v>
      </c>
      <c r="M189" s="122">
        <v>880.26563392470462</v>
      </c>
      <c r="N189" s="122">
        <v>855.46969866602274</v>
      </c>
      <c r="O189" s="122">
        <v>745.8565725877603</v>
      </c>
      <c r="P189" s="122">
        <v>710.99822705456722</v>
      </c>
      <c r="Q189" s="122">
        <v>572.80165305016374</v>
      </c>
      <c r="R189" s="122">
        <v>614.29579541782107</v>
      </c>
      <c r="S189" s="122">
        <v>562.27653660582519</v>
      </c>
      <c r="T189" s="122">
        <v>680.77539345242053</v>
      </c>
      <c r="U189" s="122">
        <v>681.3984760484542</v>
      </c>
      <c r="V189" s="122">
        <v>649.82553676450618</v>
      </c>
      <c r="W189" s="122">
        <v>710.9556299717018</v>
      </c>
      <c r="DA189" s="130" t="s">
        <v>2314</v>
      </c>
    </row>
    <row r="190" spans="1:105" ht="12" customHeight="1" x14ac:dyDescent="0.25">
      <c r="A190" s="97" t="s">
        <v>175</v>
      </c>
      <c r="B190" s="98">
        <v>804.65445403024023</v>
      </c>
      <c r="C190" s="98">
        <v>795.87117088604248</v>
      </c>
      <c r="D190" s="98">
        <v>740.0865198975938</v>
      </c>
      <c r="E190" s="98">
        <v>776.42751583660777</v>
      </c>
      <c r="F190" s="98">
        <v>821.77463818827789</v>
      </c>
      <c r="G190" s="98">
        <v>829.59459195040267</v>
      </c>
      <c r="H190" s="98">
        <v>874.49771301011742</v>
      </c>
      <c r="I190" s="98">
        <v>912.03428046467468</v>
      </c>
      <c r="J190" s="98">
        <v>959.44558000999939</v>
      </c>
      <c r="K190" s="98">
        <v>890.10011373863745</v>
      </c>
      <c r="L190" s="98">
        <v>825.38256568697489</v>
      </c>
      <c r="M190" s="98">
        <v>887.2334489457437</v>
      </c>
      <c r="N190" s="98">
        <v>861.3809425528608</v>
      </c>
      <c r="O190" s="98">
        <v>750.24764571767537</v>
      </c>
      <c r="P190" s="98">
        <v>714.7273981055788</v>
      </c>
      <c r="Q190" s="98">
        <v>577.20332520586169</v>
      </c>
      <c r="R190" s="98">
        <v>621.10855517809091</v>
      </c>
      <c r="S190" s="98">
        <v>572.55907487655463</v>
      </c>
      <c r="T190" s="98">
        <v>684.84389791444789</v>
      </c>
      <c r="U190" s="98">
        <v>687.61841492064832</v>
      </c>
      <c r="V190" s="98">
        <v>656.15091878899875</v>
      </c>
      <c r="W190" s="98">
        <v>716.65410724680532</v>
      </c>
      <c r="DA190" s="63" t="s">
        <v>2315</v>
      </c>
    </row>
    <row r="191" spans="1:105" ht="12" customHeight="1" x14ac:dyDescent="0.25">
      <c r="A191" s="109" t="s">
        <v>120</v>
      </c>
      <c r="B191" s="33">
        <v>585.03298295576224</v>
      </c>
      <c r="C191" s="33">
        <v>700.24465713467418</v>
      </c>
      <c r="D191" s="33">
        <v>352.45772858673934</v>
      </c>
      <c r="E191" s="33">
        <v>501.37191101103622</v>
      </c>
      <c r="F191" s="33">
        <v>700.57147480813046</v>
      </c>
      <c r="G191" s="33">
        <v>529.9381252743766</v>
      </c>
      <c r="H191" s="33">
        <v>673.72601535833792</v>
      </c>
      <c r="I191" s="33">
        <v>759.69874042980814</v>
      </c>
      <c r="J191" s="33">
        <v>804.12452295804667</v>
      </c>
      <c r="K191" s="33">
        <v>756.10794666909578</v>
      </c>
      <c r="L191" s="33">
        <v>557.20206023306378</v>
      </c>
      <c r="M191" s="33">
        <v>646.41947794916234</v>
      </c>
      <c r="N191" s="33">
        <v>663.42122289609938</v>
      </c>
      <c r="O191" s="33">
        <v>605.91286509822999</v>
      </c>
      <c r="P191" s="33">
        <v>599.43472805553336</v>
      </c>
      <c r="Q191" s="33">
        <v>448.48715928225027</v>
      </c>
      <c r="R191" s="33">
        <v>421.4795105884715</v>
      </c>
      <c r="S191" s="33">
        <v>269.64511257797733</v>
      </c>
      <c r="T191" s="33">
        <v>564.37040759754268</v>
      </c>
      <c r="U191" s="33">
        <v>501.59431121345824</v>
      </c>
      <c r="V191" s="33">
        <v>455.24936641243238</v>
      </c>
      <c r="W191" s="33">
        <v>528.13070481561931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5786.2397463649759</v>
      </c>
      <c r="C193" s="117">
        <f t="shared" si="94"/>
        <v>6064.6973036927684</v>
      </c>
      <c r="D193" s="117">
        <f t="shared" si="94"/>
        <v>6134.9206542845341</v>
      </c>
      <c r="E193" s="117">
        <f t="shared" si="94"/>
        <v>6398.2594842307135</v>
      </c>
      <c r="F193" s="117">
        <f t="shared" si="94"/>
        <v>6742.709356371357</v>
      </c>
      <c r="G193" s="117">
        <f t="shared" si="94"/>
        <v>6996.2461541916937</v>
      </c>
      <c r="H193" s="117">
        <f t="shared" si="94"/>
        <v>7274.8674289106493</v>
      </c>
      <c r="I193" s="117">
        <f t="shared" si="94"/>
        <v>7564.5842639496623</v>
      </c>
      <c r="J193" s="117">
        <f t="shared" si="94"/>
        <v>7526.5794555659349</v>
      </c>
      <c r="K193" s="117">
        <f t="shared" si="94"/>
        <v>7558.9558686362016</v>
      </c>
      <c r="L193" s="117">
        <f t="shared" si="94"/>
        <v>8318.9951328190564</v>
      </c>
      <c r="M193" s="117">
        <f t="shared" si="94"/>
        <v>7949.2683030517182</v>
      </c>
      <c r="N193" s="117">
        <f t="shared" si="94"/>
        <v>7888.3598239828143</v>
      </c>
      <c r="O193" s="117">
        <f t="shared" si="94"/>
        <v>7512.2773004045885</v>
      </c>
      <c r="P193" s="117">
        <f t="shared" si="94"/>
        <v>7227.093373599072</v>
      </c>
      <c r="Q193" s="117">
        <f t="shared" si="94"/>
        <v>7081.5671373356099</v>
      </c>
      <c r="R193" s="117">
        <f t="shared" ref="R193:V193" si="95">R194+R197+R199+R208</f>
        <v>7939.8201049355175</v>
      </c>
      <c r="S193" s="117">
        <f t="shared" si="95"/>
        <v>8108.1517047575753</v>
      </c>
      <c r="T193" s="117">
        <f t="shared" si="95"/>
        <v>8431.4071657697623</v>
      </c>
      <c r="U193" s="117">
        <f t="shared" si="95"/>
        <v>7935.6101267300628</v>
      </c>
      <c r="V193" s="117">
        <f t="shared" si="95"/>
        <v>8152.2514533501153</v>
      </c>
      <c r="W193" s="117">
        <f t="shared" ref="W193" si="96">W194+W197+W199+W208</f>
        <v>9760.5366188739808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5051.4836566649446</v>
      </c>
      <c r="C194" s="122">
        <f t="shared" si="97"/>
        <v>5312.6467718655458</v>
      </c>
      <c r="D194" s="122">
        <f t="shared" si="97"/>
        <v>5446.1662976992147</v>
      </c>
      <c r="E194" s="122">
        <f t="shared" si="97"/>
        <v>5653.8273056229864</v>
      </c>
      <c r="F194" s="122">
        <f t="shared" si="97"/>
        <v>5898.3052452763459</v>
      </c>
      <c r="G194" s="122">
        <f t="shared" si="97"/>
        <v>6131.3887219652197</v>
      </c>
      <c r="H194" s="122">
        <f t="shared" si="97"/>
        <v>6344.4529834876384</v>
      </c>
      <c r="I194" s="122">
        <f t="shared" si="97"/>
        <v>6611.5343497602835</v>
      </c>
      <c r="J194" s="122">
        <f t="shared" si="97"/>
        <v>6512.293017259125</v>
      </c>
      <c r="K194" s="122">
        <f t="shared" si="97"/>
        <v>6578.8118716782774</v>
      </c>
      <c r="L194" s="122">
        <f t="shared" si="97"/>
        <v>7367.5621607423136</v>
      </c>
      <c r="M194" s="122">
        <f t="shared" si="97"/>
        <v>6942.3947186805799</v>
      </c>
      <c r="N194" s="122">
        <f t="shared" si="97"/>
        <v>6887.5688349076463</v>
      </c>
      <c r="O194" s="122">
        <f t="shared" si="97"/>
        <v>6604.9372956772595</v>
      </c>
      <c r="P194" s="122">
        <f t="shared" si="97"/>
        <v>6314.6137672934201</v>
      </c>
      <c r="Q194" s="122">
        <f t="shared" si="97"/>
        <v>6249.7740698679481</v>
      </c>
      <c r="R194" s="122">
        <f t="shared" ref="R194:V194" si="98">SUM(R195:R196)</f>
        <v>7025.337010461194</v>
      </c>
      <c r="S194" s="122">
        <f t="shared" si="98"/>
        <v>7223.2155035116248</v>
      </c>
      <c r="T194" s="122">
        <f t="shared" si="98"/>
        <v>7478.8213699410844</v>
      </c>
      <c r="U194" s="122">
        <f t="shared" si="98"/>
        <v>7021.928186453727</v>
      </c>
      <c r="V194" s="122">
        <f t="shared" si="98"/>
        <v>7254.6120719337159</v>
      </c>
      <c r="W194" s="122">
        <f t="shared" ref="W194" si="99">SUM(W195:W196)</f>
        <v>8500.5566883470201</v>
      </c>
      <c r="DA194" s="130" t="s">
        <v>2468</v>
      </c>
    </row>
    <row r="195" spans="1:105" ht="12" customHeight="1" x14ac:dyDescent="0.25">
      <c r="A195" s="97" t="s">
        <v>217</v>
      </c>
      <c r="B195" s="98">
        <v>4937.5908529811313</v>
      </c>
      <c r="C195" s="98">
        <v>5195.0492918311074</v>
      </c>
      <c r="D195" s="98">
        <v>5328.0681401920147</v>
      </c>
      <c r="E195" s="98">
        <v>5533.635969042276</v>
      </c>
      <c r="F195" s="98">
        <v>5774.8667523153335</v>
      </c>
      <c r="G195" s="98">
        <v>6005.0642572451952</v>
      </c>
      <c r="H195" s="98">
        <v>6215.0803954524999</v>
      </c>
      <c r="I195" s="98">
        <v>6479.3167859725127</v>
      </c>
      <c r="J195" s="98">
        <v>6383.4108106689637</v>
      </c>
      <c r="K195" s="98">
        <v>6450.3635748218221</v>
      </c>
      <c r="L195" s="98">
        <v>7226.4949675494809</v>
      </c>
      <c r="M195" s="98">
        <v>6810.7114179137543</v>
      </c>
      <c r="N195" s="98">
        <v>6758.1119070589002</v>
      </c>
      <c r="O195" s="98">
        <v>6481.8153713912543</v>
      </c>
      <c r="P195" s="98">
        <v>6198.7493061182413</v>
      </c>
      <c r="Q195" s="98">
        <v>6137.0238926804859</v>
      </c>
      <c r="R195" s="98">
        <v>6900.7131661544372</v>
      </c>
      <c r="S195" s="98">
        <v>7096.7440788828171</v>
      </c>
      <c r="T195" s="98">
        <v>7348.114245558626</v>
      </c>
      <c r="U195" s="98">
        <v>6899.4899737532205</v>
      </c>
      <c r="V195" s="98">
        <v>7129.8412648732065</v>
      </c>
      <c r="W195" s="98">
        <v>8356.0686565504257</v>
      </c>
      <c r="DA195" s="63" t="s">
        <v>2469</v>
      </c>
    </row>
    <row r="196" spans="1:105" ht="12" customHeight="1" x14ac:dyDescent="0.25">
      <c r="A196" s="97" t="s">
        <v>53</v>
      </c>
      <c r="B196" s="98">
        <v>113.89280368381365</v>
      </c>
      <c r="C196" s="98">
        <v>117.59748003443879</v>
      </c>
      <c r="D196" s="98">
        <v>118.09815750720001</v>
      </c>
      <c r="E196" s="98">
        <v>120.19133658071036</v>
      </c>
      <c r="F196" s="98">
        <v>123.4384929610122</v>
      </c>
      <c r="G196" s="98">
        <v>126.32446472002418</v>
      </c>
      <c r="H196" s="98">
        <v>129.37258803513819</v>
      </c>
      <c r="I196" s="98">
        <v>132.21756378777113</v>
      </c>
      <c r="J196" s="98">
        <v>128.88220659016136</v>
      </c>
      <c r="K196" s="98">
        <v>128.44829685645487</v>
      </c>
      <c r="L196" s="98">
        <v>141.06719319283312</v>
      </c>
      <c r="M196" s="98">
        <v>131.68330076682523</v>
      </c>
      <c r="N196" s="98">
        <v>129.45692784874626</v>
      </c>
      <c r="O196" s="98">
        <v>123.12192428600501</v>
      </c>
      <c r="P196" s="98">
        <v>115.86446117517896</v>
      </c>
      <c r="Q196" s="98">
        <v>112.75017718746243</v>
      </c>
      <c r="R196" s="98">
        <v>124.62384430675685</v>
      </c>
      <c r="S196" s="98">
        <v>126.47142462880798</v>
      </c>
      <c r="T196" s="98">
        <v>130.70712438245837</v>
      </c>
      <c r="U196" s="98">
        <v>122.43821270050614</v>
      </c>
      <c r="V196" s="98">
        <v>124.77080706050901</v>
      </c>
      <c r="W196" s="98">
        <v>144.48803179659396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1.8986804205681385E-2</v>
      </c>
      <c r="C197" s="122">
        <f t="shared" si="100"/>
        <v>2.3613249107868974E-2</v>
      </c>
      <c r="D197" s="122">
        <f t="shared" si="100"/>
        <v>3.0074031958013763E-2</v>
      </c>
      <c r="E197" s="122">
        <f t="shared" si="100"/>
        <v>7.6312354244140096E-2</v>
      </c>
      <c r="F197" s="122">
        <f t="shared" si="100"/>
        <v>0.16279887557399189</v>
      </c>
      <c r="G197" s="122">
        <f t="shared" si="100"/>
        <v>0.32984838803122407</v>
      </c>
      <c r="H197" s="122">
        <f t="shared" si="100"/>
        <v>0.90158373822795446</v>
      </c>
      <c r="I197" s="122">
        <f t="shared" si="100"/>
        <v>0.96369399976334957</v>
      </c>
      <c r="J197" s="122">
        <f t="shared" si="100"/>
        <v>1.1247909456297873</v>
      </c>
      <c r="K197" s="122">
        <f t="shared" si="100"/>
        <v>1.3707253838301379</v>
      </c>
      <c r="L197" s="122">
        <f t="shared" si="100"/>
        <v>4.0425131190948411</v>
      </c>
      <c r="M197" s="122">
        <f t="shared" si="100"/>
        <v>1.7347122986890195</v>
      </c>
      <c r="N197" s="122">
        <f t="shared" si="100"/>
        <v>2.8502301316228542</v>
      </c>
      <c r="O197" s="122">
        <f t="shared" si="100"/>
        <v>2.006823517078105</v>
      </c>
      <c r="P197" s="122">
        <f t="shared" si="100"/>
        <v>3.1766405400803905</v>
      </c>
      <c r="Q197" s="122">
        <f t="shared" si="100"/>
        <v>2.7089389871638097</v>
      </c>
      <c r="R197" s="122">
        <f t="shared" si="100"/>
        <v>2.5765450010441171</v>
      </c>
      <c r="S197" s="122">
        <f t="shared" si="100"/>
        <v>2.7380452325044256</v>
      </c>
      <c r="T197" s="122">
        <f t="shared" si="100"/>
        <v>3.9137481338953735</v>
      </c>
      <c r="U197" s="122">
        <f t="shared" si="100"/>
        <v>3.4926285204395349</v>
      </c>
      <c r="V197" s="122">
        <f t="shared" si="100"/>
        <v>3.0681422021801095</v>
      </c>
      <c r="W197" s="122">
        <f t="shared" si="100"/>
        <v>6.0244171118806529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1.8986804205681385E-2</v>
      </c>
      <c r="C198" s="98">
        <f>RES_hhdet_tesh!C67</f>
        <v>2.3613249107868974E-2</v>
      </c>
      <c r="D198" s="98">
        <f>RES_hhdet_tesh!D67</f>
        <v>3.0074031958013763E-2</v>
      </c>
      <c r="E198" s="98">
        <f>RES_hhdet_tesh!E67</f>
        <v>7.6312354244140096E-2</v>
      </c>
      <c r="F198" s="98">
        <f>RES_hhdet_tesh!F67</f>
        <v>0.16279887557399189</v>
      </c>
      <c r="G198" s="98">
        <f>RES_hhdet_tesh!G67</f>
        <v>0.32984838803122407</v>
      </c>
      <c r="H198" s="98">
        <f>RES_hhdet_tesh!H67</f>
        <v>0.90158373822795446</v>
      </c>
      <c r="I198" s="98">
        <f>RES_hhdet_tesh!I67</f>
        <v>0.96369399976334957</v>
      </c>
      <c r="J198" s="98">
        <f>RES_hhdet_tesh!J67</f>
        <v>1.1247909456297873</v>
      </c>
      <c r="K198" s="98">
        <f>RES_hhdet_tesh!K67</f>
        <v>1.3707253838301379</v>
      </c>
      <c r="L198" s="98">
        <f>RES_hhdet_tesh!L67</f>
        <v>4.0425131190948411</v>
      </c>
      <c r="M198" s="98">
        <f>RES_hhdet_tesh!M67</f>
        <v>1.7347122986890195</v>
      </c>
      <c r="N198" s="98">
        <f>RES_hhdet_tesh!N67</f>
        <v>2.8502301316228542</v>
      </c>
      <c r="O198" s="98">
        <f>RES_hhdet_tesh!O67</f>
        <v>2.006823517078105</v>
      </c>
      <c r="P198" s="98">
        <f>RES_hhdet_tesh!P67</f>
        <v>3.1766405400803905</v>
      </c>
      <c r="Q198" s="98">
        <f>RES_hhdet_tesh!Q67</f>
        <v>2.7089389871638097</v>
      </c>
      <c r="R198" s="98">
        <f>RES_hhdet_tesh!R67</f>
        <v>2.5765450010441171</v>
      </c>
      <c r="S198" s="98">
        <f>RES_hhdet_tesh!S67</f>
        <v>2.7380452325044256</v>
      </c>
      <c r="T198" s="98">
        <f>RES_hhdet_tesh!T67</f>
        <v>3.9137481338953735</v>
      </c>
      <c r="U198" s="98">
        <f>RES_hhdet_tesh!U67</f>
        <v>3.4926285204395349</v>
      </c>
      <c r="V198" s="98">
        <f>RES_hhdet_tesh!V67</f>
        <v>3.0681422021801095</v>
      </c>
      <c r="W198" s="98">
        <f>RES_hhdet_tesh!W67</f>
        <v>6.0244171118806529</v>
      </c>
      <c r="DA198" s="63" t="s">
        <v>2472</v>
      </c>
    </row>
    <row r="199" spans="1:105" ht="12" customHeight="1" x14ac:dyDescent="0.25">
      <c r="A199" s="121" t="s">
        <v>55</v>
      </c>
      <c r="B199" s="122">
        <v>280.61622335243356</v>
      </c>
      <c r="C199" s="122">
        <v>298.82200805460423</v>
      </c>
      <c r="D199" s="122">
        <v>273.83629118155039</v>
      </c>
      <c r="E199" s="122">
        <v>304.32579920872138</v>
      </c>
      <c r="F199" s="122">
        <v>373.49211869553238</v>
      </c>
      <c r="G199" s="122">
        <v>391.04285198604344</v>
      </c>
      <c r="H199" s="122">
        <v>426.76924771859939</v>
      </c>
      <c r="I199" s="122">
        <v>425.72453888980226</v>
      </c>
      <c r="J199" s="122">
        <v>458.61592548103113</v>
      </c>
      <c r="K199" s="122">
        <v>463.18161401348158</v>
      </c>
      <c r="L199" s="122">
        <v>471.38676741447023</v>
      </c>
      <c r="M199" s="122">
        <v>491.67241984792349</v>
      </c>
      <c r="N199" s="122">
        <v>497.93723726364254</v>
      </c>
      <c r="O199" s="122">
        <v>468.65609235478411</v>
      </c>
      <c r="P199" s="122">
        <v>492.35763507215995</v>
      </c>
      <c r="Q199" s="122">
        <v>492.97444820422959</v>
      </c>
      <c r="R199" s="122">
        <v>551.24961017717931</v>
      </c>
      <c r="S199" s="122">
        <v>551.9009866260019</v>
      </c>
      <c r="T199" s="122">
        <v>545.38031494418635</v>
      </c>
      <c r="U199" s="122">
        <v>504.71116937772098</v>
      </c>
      <c r="V199" s="122">
        <v>505.46738098161421</v>
      </c>
      <c r="W199" s="122">
        <v>824.78030146811432</v>
      </c>
      <c r="DA199" s="130" t="s">
        <v>2473</v>
      </c>
    </row>
    <row r="200" spans="1:105" ht="12" customHeight="1" x14ac:dyDescent="0.25">
      <c r="A200" s="97" t="s">
        <v>134</v>
      </c>
      <c r="B200" s="98">
        <v>280.94525821406415</v>
      </c>
      <c r="C200" s="98">
        <v>297.7481738463909</v>
      </c>
      <c r="D200" s="98">
        <v>275.13717669322148</v>
      </c>
      <c r="E200" s="98">
        <v>305.62122395195547</v>
      </c>
      <c r="F200" s="98">
        <v>372.92077003331758</v>
      </c>
      <c r="G200" s="98">
        <v>391.09985910002564</v>
      </c>
      <c r="H200" s="98">
        <v>425.20346628954388</v>
      </c>
      <c r="I200" s="98">
        <v>427.08694332065562</v>
      </c>
      <c r="J200" s="98">
        <v>457.84164077577412</v>
      </c>
      <c r="K200" s="98">
        <v>461.42927834684741</v>
      </c>
      <c r="L200" s="98">
        <v>473.78039368440284</v>
      </c>
      <c r="M200" s="98">
        <v>492.51421414161786</v>
      </c>
      <c r="N200" s="98">
        <v>497.69792421884921</v>
      </c>
      <c r="O200" s="98">
        <v>469.2548747901256</v>
      </c>
      <c r="P200" s="98">
        <v>491.61399244448944</v>
      </c>
      <c r="Q200" s="98">
        <v>492.56394062949823</v>
      </c>
      <c r="R200" s="98">
        <v>551.85595924580434</v>
      </c>
      <c r="S200" s="98">
        <v>552.28089851741083</v>
      </c>
      <c r="T200" s="98">
        <v>545.25484828897777</v>
      </c>
      <c r="U200" s="98">
        <v>504.54828803933907</v>
      </c>
      <c r="V200" s="98">
        <v>505.24030780365956</v>
      </c>
      <c r="W200" s="98">
        <v>825.76733479746974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2477</v>
      </c>
    </row>
    <row r="204" spans="1:105" ht="12" customHeight="1" x14ac:dyDescent="0.25">
      <c r="A204" s="106" t="s">
        <v>122</v>
      </c>
      <c r="B204" s="101">
        <v>273.59657096240272</v>
      </c>
      <c r="C204" s="101">
        <v>322.02342257122643</v>
      </c>
      <c r="D204" s="101">
        <v>243.81939441120176</v>
      </c>
      <c r="E204" s="101">
        <v>272.06816983511362</v>
      </c>
      <c r="F204" s="101">
        <v>388.60128589934186</v>
      </c>
      <c r="G204" s="101">
        <v>389.48500926378199</v>
      </c>
      <c r="H204" s="101">
        <v>468.862907558872</v>
      </c>
      <c r="I204" s="101">
        <v>389.68170768790384</v>
      </c>
      <c r="J204" s="101">
        <v>478.98763464431079</v>
      </c>
      <c r="K204" s="101">
        <v>509.61283206589525</v>
      </c>
      <c r="L204" s="101">
        <v>406.49139050293803</v>
      </c>
      <c r="M204" s="101">
        <v>468.8320612479759</v>
      </c>
      <c r="N204" s="101">
        <v>504.43542563716119</v>
      </c>
      <c r="O204" s="101">
        <v>452.24520938311298</v>
      </c>
      <c r="P204" s="101">
        <v>513.2785911411861</v>
      </c>
      <c r="Q204" s="101">
        <v>505.10835584602347</v>
      </c>
      <c r="R204" s="101">
        <v>532.73870532958676</v>
      </c>
      <c r="S204" s="101">
        <v>540.34245514192276</v>
      </c>
      <c r="T204" s="101">
        <v>549.11151494184332</v>
      </c>
      <c r="U204" s="101">
        <v>509.52220426182225</v>
      </c>
      <c r="V204" s="101">
        <v>512.43843146308245</v>
      </c>
      <c r="W204" s="101">
        <v>793.58204528754356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2481</v>
      </c>
    </row>
    <row r="208" spans="1:105" ht="12" customHeight="1" x14ac:dyDescent="0.25">
      <c r="A208" s="121" t="s">
        <v>54</v>
      </c>
      <c r="B208" s="122">
        <v>454.1208795433925</v>
      </c>
      <c r="C208" s="122">
        <v>453.20491052351031</v>
      </c>
      <c r="D208" s="122">
        <v>414.88799137181093</v>
      </c>
      <c r="E208" s="122">
        <v>440.03006704476212</v>
      </c>
      <c r="F208" s="122">
        <v>470.74919352390509</v>
      </c>
      <c r="G208" s="122">
        <v>473.48473185239908</v>
      </c>
      <c r="H208" s="122">
        <v>502.74361396618451</v>
      </c>
      <c r="I208" s="122">
        <v>526.36168129981309</v>
      </c>
      <c r="J208" s="122">
        <v>554.54572188014959</v>
      </c>
      <c r="K208" s="122">
        <v>515.59165756061282</v>
      </c>
      <c r="L208" s="122">
        <v>476.00369154317656</v>
      </c>
      <c r="M208" s="122">
        <v>513.46645222452537</v>
      </c>
      <c r="N208" s="122">
        <v>500.00352167990212</v>
      </c>
      <c r="O208" s="122">
        <v>436.67708885546693</v>
      </c>
      <c r="P208" s="122">
        <v>416.94533069341213</v>
      </c>
      <c r="Q208" s="122">
        <v>336.10968027626899</v>
      </c>
      <c r="R208" s="122">
        <v>360.65693929610029</v>
      </c>
      <c r="S208" s="122">
        <v>330.29716938744463</v>
      </c>
      <c r="T208" s="122">
        <v>403.29173275059588</v>
      </c>
      <c r="U208" s="122">
        <v>405.47814237817641</v>
      </c>
      <c r="V208" s="122">
        <v>389.1038582326056</v>
      </c>
      <c r="W208" s="122">
        <v>429.1752119469665</v>
      </c>
      <c r="DA208" s="130" t="s">
        <v>2482</v>
      </c>
    </row>
    <row r="209" spans="1:105" ht="12" customHeight="1" x14ac:dyDescent="0.25">
      <c r="A209" s="97" t="s">
        <v>175</v>
      </c>
      <c r="B209" s="98">
        <v>455.15471625349335</v>
      </c>
      <c r="C209" s="98">
        <v>451.0051195912647</v>
      </c>
      <c r="D209" s="98">
        <v>420.40999156213991</v>
      </c>
      <c r="E209" s="98">
        <v>442.28501199854549</v>
      </c>
      <c r="F209" s="98">
        <v>469.50945214241301</v>
      </c>
      <c r="G209" s="98">
        <v>475.42389208708943</v>
      </c>
      <c r="H209" s="98">
        <v>502.74659702836647</v>
      </c>
      <c r="I209" s="98">
        <v>525.30659871670264</v>
      </c>
      <c r="J209" s="98">
        <v>553.26874060630701</v>
      </c>
      <c r="K209" s="98">
        <v>514.12711609813459</v>
      </c>
      <c r="L209" s="98">
        <v>477.60803010335786</v>
      </c>
      <c r="M209" s="98">
        <v>514.2181261842228</v>
      </c>
      <c r="N209" s="98">
        <v>499.93391385783065</v>
      </c>
      <c r="O209" s="98">
        <v>435.93202078221674</v>
      </c>
      <c r="P209" s="98">
        <v>415.55328635531328</v>
      </c>
      <c r="Q209" s="98">
        <v>335.76173138806234</v>
      </c>
      <c r="R209" s="98">
        <v>361.81564645198125</v>
      </c>
      <c r="S209" s="98">
        <v>334.46046848002345</v>
      </c>
      <c r="T209" s="98">
        <v>401.72219897989476</v>
      </c>
      <c r="U209" s="98">
        <v>405.55699346983238</v>
      </c>
      <c r="V209" s="98">
        <v>389.7089430737276</v>
      </c>
      <c r="W209" s="98">
        <v>428.94509067169753</v>
      </c>
      <c r="DA209" s="63" t="s">
        <v>2483</v>
      </c>
    </row>
    <row r="210" spans="1:105" ht="12" customHeight="1" x14ac:dyDescent="0.25">
      <c r="A210" s="109" t="s">
        <v>120</v>
      </c>
      <c r="B210" s="33">
        <v>426.5637643073249</v>
      </c>
      <c r="C210" s="33">
        <v>512.03403743259435</v>
      </c>
      <c r="D210" s="33">
        <v>258.4662653796214</v>
      </c>
      <c r="E210" s="33">
        <v>368.72654187826794</v>
      </c>
      <c r="F210" s="33">
        <v>516.77699248450574</v>
      </c>
      <c r="G210" s="33">
        <v>392.74929685693382</v>
      </c>
      <c r="H210" s="33">
        <v>502.6169652074189</v>
      </c>
      <c r="I210" s="33">
        <v>568.96569788270801</v>
      </c>
      <c r="J210" s="33">
        <v>603.30369406305522</v>
      </c>
      <c r="K210" s="33">
        <v>568.69275074493362</v>
      </c>
      <c r="L210" s="33">
        <v>420.01281236092944</v>
      </c>
      <c r="M210" s="33">
        <v>488.23959624579823</v>
      </c>
      <c r="N210" s="33">
        <v>502.26498752133858</v>
      </c>
      <c r="O210" s="33">
        <v>460.4224434459843</v>
      </c>
      <c r="P210" s="33">
        <v>458.59033302656565</v>
      </c>
      <c r="Q210" s="33">
        <v>345.93664792958162</v>
      </c>
      <c r="R210" s="33">
        <v>327.86294437130226</v>
      </c>
      <c r="S210" s="33">
        <v>211.81357029564444</v>
      </c>
      <c r="T210" s="33">
        <v>448.19805105070316</v>
      </c>
      <c r="U210" s="33">
        <v>403.19873819545973</v>
      </c>
      <c r="V210" s="33">
        <v>370.49073879290262</v>
      </c>
      <c r="W210" s="33">
        <v>436.55822023089797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2414.3097077594894</v>
      </c>
      <c r="C212" s="117">
        <f t="shared" si="101"/>
        <v>2503.3218967534667</v>
      </c>
      <c r="D212" s="117">
        <f t="shared" si="101"/>
        <v>2499.7416300304362</v>
      </c>
      <c r="E212" s="117">
        <f t="shared" si="101"/>
        <v>2555.1657284645567</v>
      </c>
      <c r="F212" s="117">
        <f t="shared" si="101"/>
        <v>2634.6989941450233</v>
      </c>
      <c r="G212" s="117">
        <f t="shared" si="101"/>
        <v>2680.0090800315679</v>
      </c>
      <c r="H212" s="117">
        <f t="shared" si="101"/>
        <v>2732.6921319565008</v>
      </c>
      <c r="I212" s="117">
        <f t="shared" si="101"/>
        <v>2786.1490112652909</v>
      </c>
      <c r="J212" s="117">
        <f t="shared" si="101"/>
        <v>2717.8292992619631</v>
      </c>
      <c r="K212" s="117">
        <f t="shared" si="101"/>
        <v>2676.9892388657604</v>
      </c>
      <c r="L212" s="117">
        <f t="shared" si="101"/>
        <v>2888.0994969256553</v>
      </c>
      <c r="M212" s="117">
        <f t="shared" si="101"/>
        <v>2705.2948336489026</v>
      </c>
      <c r="N212" s="117">
        <f t="shared" si="101"/>
        <v>2623.8523785562861</v>
      </c>
      <c r="O212" s="117">
        <f t="shared" si="101"/>
        <v>2438.7808948983388</v>
      </c>
      <c r="P212" s="117">
        <f t="shared" si="101"/>
        <v>2315.4765934372867</v>
      </c>
      <c r="Q212" s="117">
        <f t="shared" si="101"/>
        <v>2221.2953283996271</v>
      </c>
      <c r="R212" s="117">
        <f t="shared" ref="R212:V212" si="102">R213+R216+R218+R227</f>
        <v>2428.6737986920671</v>
      </c>
      <c r="S212" s="117">
        <f t="shared" si="102"/>
        <v>2418.9040573770526</v>
      </c>
      <c r="T212" s="117">
        <f t="shared" si="102"/>
        <v>2457.4115363655428</v>
      </c>
      <c r="U212" s="117">
        <f t="shared" si="102"/>
        <v>2263.9790425742299</v>
      </c>
      <c r="V212" s="117">
        <f t="shared" si="102"/>
        <v>2277.9212175750845</v>
      </c>
      <c r="W212" s="117">
        <f t="shared" ref="W212" si="103">W213+W216+W218+W227</f>
        <v>2675.674969332782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2146.2783726487901</v>
      </c>
      <c r="C213" s="122">
        <f t="shared" si="104"/>
        <v>2231.1344484960277</v>
      </c>
      <c r="D213" s="122">
        <f t="shared" si="104"/>
        <v>2247.9749649872097</v>
      </c>
      <c r="E213" s="122">
        <f t="shared" si="104"/>
        <v>2285.1837011619623</v>
      </c>
      <c r="F213" s="122">
        <f t="shared" si="104"/>
        <v>2330.9618361314892</v>
      </c>
      <c r="G213" s="122">
        <f t="shared" si="104"/>
        <v>2369.3668805328321</v>
      </c>
      <c r="H213" s="122">
        <f t="shared" si="104"/>
        <v>2402.5466744458695</v>
      </c>
      <c r="I213" s="122">
        <f t="shared" si="104"/>
        <v>2450.6449141246526</v>
      </c>
      <c r="J213" s="122">
        <f t="shared" si="104"/>
        <v>2364.636837386794</v>
      </c>
      <c r="K213" s="122">
        <f t="shared" si="104"/>
        <v>2339.0653774366883</v>
      </c>
      <c r="L213" s="122">
        <f t="shared" si="104"/>
        <v>2561.6207397626767</v>
      </c>
      <c r="M213" s="122">
        <f t="shared" si="104"/>
        <v>2363.3019184340005</v>
      </c>
      <c r="N213" s="122">
        <f t="shared" si="104"/>
        <v>2288.7207439671429</v>
      </c>
      <c r="O213" s="122">
        <f t="shared" si="104"/>
        <v>2138.4066035278174</v>
      </c>
      <c r="P213" s="122">
        <f t="shared" si="104"/>
        <v>2017.4993070690978</v>
      </c>
      <c r="Q213" s="122">
        <f t="shared" si="104"/>
        <v>1954.3199433568172</v>
      </c>
      <c r="R213" s="122">
        <f t="shared" ref="R213:V213" si="105">SUM(R214:R215)</f>
        <v>2140.4933623954253</v>
      </c>
      <c r="S213" s="122">
        <f t="shared" si="105"/>
        <v>2145.9854195374928</v>
      </c>
      <c r="T213" s="122">
        <f t="shared" si="105"/>
        <v>2170.2476902444805</v>
      </c>
      <c r="U213" s="122">
        <f t="shared" si="105"/>
        <v>1992.6100221448048</v>
      </c>
      <c r="V213" s="122">
        <f t="shared" si="105"/>
        <v>2016.6837600155759</v>
      </c>
      <c r="W213" s="122">
        <f t="shared" ref="W213" si="106">SUM(W214:W215)</f>
        <v>2324.0379329253115</v>
      </c>
      <c r="DA213" s="130" t="s">
        <v>2636</v>
      </c>
    </row>
    <row r="214" spans="1:105" ht="12" customHeight="1" x14ac:dyDescent="0.25">
      <c r="A214" s="97" t="s">
        <v>217</v>
      </c>
      <c r="B214" s="98">
        <v>2146.2783726487901</v>
      </c>
      <c r="C214" s="98">
        <v>2231.1344484960277</v>
      </c>
      <c r="D214" s="98">
        <v>2247.9749649872097</v>
      </c>
      <c r="E214" s="98">
        <v>2285.1837011619623</v>
      </c>
      <c r="F214" s="98">
        <v>2330.9618361314892</v>
      </c>
      <c r="G214" s="98">
        <v>2369.3668805328321</v>
      </c>
      <c r="H214" s="98">
        <v>2402.5466744458695</v>
      </c>
      <c r="I214" s="98">
        <v>2450.6449141246526</v>
      </c>
      <c r="J214" s="98">
        <v>2364.636837386794</v>
      </c>
      <c r="K214" s="98">
        <v>2339.0653774366883</v>
      </c>
      <c r="L214" s="98">
        <v>2561.6207397626767</v>
      </c>
      <c r="M214" s="98">
        <v>2363.3019184340005</v>
      </c>
      <c r="N214" s="98">
        <v>2288.7207439671429</v>
      </c>
      <c r="O214" s="98">
        <v>2138.4066035278174</v>
      </c>
      <c r="P214" s="98">
        <v>2017.4993070690978</v>
      </c>
      <c r="Q214" s="98">
        <v>1954.3199433568172</v>
      </c>
      <c r="R214" s="98">
        <v>2140.4933623954253</v>
      </c>
      <c r="S214" s="98">
        <v>2145.9854195374928</v>
      </c>
      <c r="T214" s="98">
        <v>2170.2476902444805</v>
      </c>
      <c r="U214" s="98">
        <v>1992.6100221448048</v>
      </c>
      <c r="V214" s="98">
        <v>2016.6837600155759</v>
      </c>
      <c r="W214" s="98">
        <v>2324.0379329253115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111.39954249930618</v>
      </c>
      <c r="C218" s="122">
        <v>117.24697817344082</v>
      </c>
      <c r="D218" s="122">
        <v>107.39538673846971</v>
      </c>
      <c r="E218" s="122">
        <v>117.98167544814714</v>
      </c>
      <c r="F218" s="122">
        <v>142.12452725752274</v>
      </c>
      <c r="G218" s="122">
        <v>147.02709783618414</v>
      </c>
      <c r="H218" s="122">
        <v>157.59609614612032</v>
      </c>
      <c r="I218" s="122">
        <v>155.76096762134591</v>
      </c>
      <c r="J218" s="122">
        <v>164.36817915926554</v>
      </c>
      <c r="K218" s="122">
        <v>162.98412426678053</v>
      </c>
      <c r="L218" s="122">
        <v>164.42783168769554</v>
      </c>
      <c r="M218" s="122">
        <v>167.99188304019484</v>
      </c>
      <c r="N218" s="122">
        <v>166.36186571342566</v>
      </c>
      <c r="O218" s="122">
        <v>153.46394515270322</v>
      </c>
      <c r="P218" s="122">
        <v>158.29986069326733</v>
      </c>
      <c r="Q218" s="122">
        <v>154.38978229726115</v>
      </c>
      <c r="R218" s="122">
        <v>167.02222426812241</v>
      </c>
      <c r="S218" s="122">
        <v>161.20985151880737</v>
      </c>
      <c r="T218" s="122">
        <v>153.52366913039023</v>
      </c>
      <c r="U218" s="122">
        <v>137.14093756364429</v>
      </c>
      <c r="V218" s="122">
        <v>132.89348959232487</v>
      </c>
      <c r="W218" s="122">
        <v>211.27647670773987</v>
      </c>
      <c r="DA218" s="130" t="s">
        <v>2641</v>
      </c>
    </row>
    <row r="219" spans="1:105" ht="12" customHeight="1" x14ac:dyDescent="0.25">
      <c r="A219" s="97" t="s">
        <v>134</v>
      </c>
      <c r="B219" s="98">
        <v>116.62121602605106</v>
      </c>
      <c r="C219" s="98">
        <v>122.6735359327573</v>
      </c>
      <c r="D219" s="98">
        <v>112.04973537741364</v>
      </c>
      <c r="E219" s="98">
        <v>122.71966719123516</v>
      </c>
      <c r="F219" s="98">
        <v>147.49892396788687</v>
      </c>
      <c r="G219" s="98">
        <v>152.40735246975112</v>
      </c>
      <c r="H219" s="98">
        <v>163.45828635656014</v>
      </c>
      <c r="I219" s="98">
        <v>161.64866915213321</v>
      </c>
      <c r="J219" s="98">
        <v>170.61545895959546</v>
      </c>
      <c r="K219" s="98">
        <v>169.13522057714238</v>
      </c>
      <c r="L219" s="98">
        <v>170.49265165125405</v>
      </c>
      <c r="M219" s="98">
        <v>174.18331860419377</v>
      </c>
      <c r="N219" s="98">
        <v>172.48858324344124</v>
      </c>
      <c r="O219" s="98">
        <v>159.06337054463773</v>
      </c>
      <c r="P219" s="98">
        <v>163.9266840553268</v>
      </c>
      <c r="Q219" s="98">
        <v>159.61301103487321</v>
      </c>
      <c r="R219" s="98">
        <v>172.49325720565167</v>
      </c>
      <c r="S219" s="98">
        <v>166.50858169821041</v>
      </c>
      <c r="T219" s="98">
        <v>158.68611050935871</v>
      </c>
      <c r="U219" s="98">
        <v>141.78395096833586</v>
      </c>
      <c r="V219" s="98">
        <v>137.22232741833599</v>
      </c>
      <c r="W219" s="98">
        <v>217.96072607771541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156.63179261139277</v>
      </c>
      <c r="C227" s="122">
        <v>154.94047008399841</v>
      </c>
      <c r="D227" s="122">
        <v>144.37127830475694</v>
      </c>
      <c r="E227" s="122">
        <v>152.00035185444722</v>
      </c>
      <c r="F227" s="122">
        <v>161.61263075601101</v>
      </c>
      <c r="G227" s="122">
        <v>163.61510166255155</v>
      </c>
      <c r="H227" s="122">
        <v>172.54936136451116</v>
      </c>
      <c r="I227" s="122">
        <v>179.74312951929215</v>
      </c>
      <c r="J227" s="122">
        <v>188.82428271590351</v>
      </c>
      <c r="K227" s="122">
        <v>174.93973716229195</v>
      </c>
      <c r="L227" s="122">
        <v>162.0509254752829</v>
      </c>
      <c r="M227" s="122">
        <v>174.00103217470723</v>
      </c>
      <c r="N227" s="122">
        <v>168.7697688757176</v>
      </c>
      <c r="O227" s="122">
        <v>146.91034621781836</v>
      </c>
      <c r="P227" s="122">
        <v>139.67742567492181</v>
      </c>
      <c r="Q227" s="122">
        <v>112.585602745549</v>
      </c>
      <c r="R227" s="122">
        <v>121.15821202851926</v>
      </c>
      <c r="S227" s="122">
        <v>111.70878632075237</v>
      </c>
      <c r="T227" s="122">
        <v>133.64017699067196</v>
      </c>
      <c r="U227" s="122">
        <v>134.22808286578086</v>
      </c>
      <c r="V227" s="122">
        <v>128.34396796718357</v>
      </c>
      <c r="W227" s="122">
        <v>140.36055969973077</v>
      </c>
      <c r="DA227" s="130" t="s">
        <v>2650</v>
      </c>
    </row>
    <row r="228" spans="1:105" ht="12" customHeight="1" x14ac:dyDescent="0.25">
      <c r="A228" s="97" t="s">
        <v>175</v>
      </c>
      <c r="B228" s="98">
        <v>162.50801353594736</v>
      </c>
      <c r="C228" s="98">
        <v>160.73414167214517</v>
      </c>
      <c r="D228" s="98">
        <v>149.46787355851811</v>
      </c>
      <c r="E228" s="98">
        <v>156.80730109836131</v>
      </c>
      <c r="F228" s="98">
        <v>165.96560592850463</v>
      </c>
      <c r="G228" s="98">
        <v>167.54492379030336</v>
      </c>
      <c r="H228" s="98">
        <v>176.61355811952333</v>
      </c>
      <c r="I228" s="98">
        <v>184.19444328264575</v>
      </c>
      <c r="J228" s="98">
        <v>193.7696293388195</v>
      </c>
      <c r="K228" s="98">
        <v>179.76461897065522</v>
      </c>
      <c r="L228" s="98">
        <v>166.69426296614148</v>
      </c>
      <c r="M228" s="98">
        <v>179.18566734908242</v>
      </c>
      <c r="N228" s="98">
        <v>173.96449515797576</v>
      </c>
      <c r="O228" s="98">
        <v>151.52001452914175</v>
      </c>
      <c r="P228" s="98">
        <v>144.34634532140271</v>
      </c>
      <c r="Q228" s="98">
        <v>116.57198355857584</v>
      </c>
      <c r="R228" s="98">
        <v>125.43908380376725</v>
      </c>
      <c r="S228" s="98">
        <v>115.63403076206899</v>
      </c>
      <c r="T228" s="98">
        <v>138.31107362280193</v>
      </c>
      <c r="U228" s="98">
        <v>138.87141507737417</v>
      </c>
      <c r="V228" s="98">
        <v>132.51623955862621</v>
      </c>
      <c r="W228" s="98">
        <v>144.73546349956479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199.95901347516781</v>
      </c>
      <c r="C231" s="118">
        <f t="shared" si="108"/>
        <v>207.41920099576797</v>
      </c>
      <c r="D231" s="118">
        <f t="shared" si="108"/>
        <v>206.87328886455472</v>
      </c>
      <c r="E231" s="118">
        <f t="shared" si="108"/>
        <v>211.20260727939717</v>
      </c>
      <c r="F231" s="118">
        <f t="shared" si="108"/>
        <v>217.18803312992819</v>
      </c>
      <c r="G231" s="118">
        <f t="shared" si="108"/>
        <v>219.00718374429911</v>
      </c>
      <c r="H231" s="118">
        <f t="shared" si="108"/>
        <v>221.76050990622232</v>
      </c>
      <c r="I231" s="118">
        <f t="shared" si="108"/>
        <v>225.10766136661027</v>
      </c>
      <c r="J231" s="118">
        <f t="shared" si="108"/>
        <v>217.67757242450793</v>
      </c>
      <c r="K231" s="118">
        <f t="shared" si="108"/>
        <v>213.5514766239861</v>
      </c>
      <c r="L231" s="118">
        <f t="shared" si="108"/>
        <v>229.92803421035626</v>
      </c>
      <c r="M231" s="118">
        <f t="shared" si="108"/>
        <v>215.10117067469957</v>
      </c>
      <c r="N231" s="118">
        <f t="shared" si="108"/>
        <v>207.01928978607424</v>
      </c>
      <c r="O231" s="118">
        <f t="shared" si="108"/>
        <v>189.07448008501851</v>
      </c>
      <c r="P231" s="118">
        <f t="shared" si="108"/>
        <v>177.45965320337956</v>
      </c>
      <c r="Q231" s="118">
        <f t="shared" si="108"/>
        <v>167.84601850788815</v>
      </c>
      <c r="R231" s="118">
        <f t="shared" ref="R231:V231" si="109">R232+R235+R237+R246</f>
        <v>180.92810827045255</v>
      </c>
      <c r="S231" s="118">
        <f t="shared" si="109"/>
        <v>178.02376090569734</v>
      </c>
      <c r="T231" s="118">
        <f t="shared" si="109"/>
        <v>179.15699549621004</v>
      </c>
      <c r="U231" s="118">
        <f t="shared" si="109"/>
        <v>163.88029693601555</v>
      </c>
      <c r="V231" s="118">
        <f t="shared" si="109"/>
        <v>164.14598884317979</v>
      </c>
      <c r="W231" s="118">
        <f t="shared" ref="W231" si="110">W232+W235+W237+W246</f>
        <v>192.04330398405483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177.35052304408956</v>
      </c>
      <c r="C232" s="123">
        <f t="shared" si="111"/>
        <v>184.34914070592239</v>
      </c>
      <c r="D232" s="123">
        <f t="shared" si="111"/>
        <v>185.80063900581698</v>
      </c>
      <c r="E232" s="123">
        <f t="shared" si="111"/>
        <v>188.60827848249966</v>
      </c>
      <c r="F232" s="123">
        <f t="shared" si="111"/>
        <v>191.77182294183689</v>
      </c>
      <c r="G232" s="123">
        <f t="shared" si="111"/>
        <v>193.35180532529068</v>
      </c>
      <c r="H232" s="123">
        <f t="shared" si="111"/>
        <v>194.60509243122834</v>
      </c>
      <c r="I232" s="123">
        <f t="shared" si="111"/>
        <v>197.66465287846583</v>
      </c>
      <c r="J232" s="123">
        <f t="shared" si="111"/>
        <v>188.9708235399452</v>
      </c>
      <c r="K232" s="123">
        <f t="shared" si="111"/>
        <v>186.14713240543938</v>
      </c>
      <c r="L232" s="123">
        <f t="shared" si="111"/>
        <v>203.6248676811864</v>
      </c>
      <c r="M232" s="123">
        <f t="shared" si="111"/>
        <v>187.53589449832748</v>
      </c>
      <c r="N232" s="123">
        <f t="shared" si="111"/>
        <v>180.16264791003556</v>
      </c>
      <c r="O232" s="123">
        <f t="shared" si="111"/>
        <v>165.42364226515301</v>
      </c>
      <c r="P232" s="123">
        <f t="shared" si="111"/>
        <v>154.21727672927656</v>
      </c>
      <c r="Q232" s="123">
        <f t="shared" si="111"/>
        <v>147.33100442562557</v>
      </c>
      <c r="R232" s="123">
        <f t="shared" ref="R232:V232" si="112">SUM(R233:R234)</f>
        <v>159.15296345571466</v>
      </c>
      <c r="S232" s="123">
        <f t="shared" si="112"/>
        <v>157.69356006752614</v>
      </c>
      <c r="T232" s="123">
        <f t="shared" si="112"/>
        <v>157.86118255068124</v>
      </c>
      <c r="U232" s="123">
        <f t="shared" si="112"/>
        <v>143.93080688088136</v>
      </c>
      <c r="V232" s="123">
        <f t="shared" si="112"/>
        <v>145.05496579784369</v>
      </c>
      <c r="W232" s="123">
        <f t="shared" ref="W232" si="113">SUM(W233:W234)</f>
        <v>166.45578585766287</v>
      </c>
      <c r="DA232" s="130" t="s">
        <v>2804</v>
      </c>
    </row>
    <row r="233" spans="1:105" ht="12" customHeight="1" x14ac:dyDescent="0.25">
      <c r="A233" s="97" t="s">
        <v>217</v>
      </c>
      <c r="B233" s="99">
        <v>175.47000080054346</v>
      </c>
      <c r="C233" s="99">
        <v>182.40744930982973</v>
      </c>
      <c r="D233" s="99">
        <v>183.84998336166609</v>
      </c>
      <c r="E233" s="99">
        <v>186.62588758381943</v>
      </c>
      <c r="F233" s="99">
        <v>189.74252652291344</v>
      </c>
      <c r="G233" s="99">
        <v>191.29204154381026</v>
      </c>
      <c r="H233" s="99">
        <v>192.51149841208198</v>
      </c>
      <c r="I233" s="99">
        <v>195.53407906834437</v>
      </c>
      <c r="J233" s="99">
        <v>186.9133502965251</v>
      </c>
      <c r="K233" s="99">
        <v>184.10531138968261</v>
      </c>
      <c r="L233" s="99">
        <v>201.3850953185098</v>
      </c>
      <c r="M233" s="99">
        <v>185.44899591248239</v>
      </c>
      <c r="N233" s="99">
        <v>178.12781110717947</v>
      </c>
      <c r="O233" s="99">
        <v>163.52218248089071</v>
      </c>
      <c r="P233" s="99">
        <v>152.44909433196915</v>
      </c>
      <c r="Q233" s="99">
        <v>145.63412848362981</v>
      </c>
      <c r="R233" s="99">
        <v>157.30330952213848</v>
      </c>
      <c r="S233" s="99">
        <v>155.83872038234597</v>
      </c>
      <c r="T233" s="99">
        <v>155.96412704440462</v>
      </c>
      <c r="U233" s="99">
        <v>142.16656750479339</v>
      </c>
      <c r="V233" s="99">
        <v>143.26485378836725</v>
      </c>
      <c r="W233" s="99">
        <v>164.39167111771152</v>
      </c>
      <c r="DA233" s="63" t="s">
        <v>2805</v>
      </c>
    </row>
    <row r="234" spans="1:105" ht="12" customHeight="1" x14ac:dyDescent="0.25">
      <c r="A234" s="97" t="s">
        <v>53</v>
      </c>
      <c r="B234" s="99">
        <v>1.8805222435461078</v>
      </c>
      <c r="C234" s="99">
        <v>1.9416913960926607</v>
      </c>
      <c r="D234" s="99">
        <v>1.9506556441508922</v>
      </c>
      <c r="E234" s="99">
        <v>1.9823908986802325</v>
      </c>
      <c r="F234" s="99">
        <v>2.0292964189234608</v>
      </c>
      <c r="G234" s="99">
        <v>2.0597637814804353</v>
      </c>
      <c r="H234" s="99">
        <v>2.0935940191463529</v>
      </c>
      <c r="I234" s="99">
        <v>2.1305738101214478</v>
      </c>
      <c r="J234" s="99">
        <v>2.0574732434200969</v>
      </c>
      <c r="K234" s="99">
        <v>2.0418210157567644</v>
      </c>
      <c r="L234" s="99">
        <v>2.2397723626766175</v>
      </c>
      <c r="M234" s="99">
        <v>2.0868985858450908</v>
      </c>
      <c r="N234" s="99">
        <v>2.0348368028561055</v>
      </c>
      <c r="O234" s="99">
        <v>1.9014597842622962</v>
      </c>
      <c r="P234" s="99">
        <v>1.7681823973074249</v>
      </c>
      <c r="Q234" s="99">
        <v>1.6968759419957526</v>
      </c>
      <c r="R234" s="99">
        <v>1.8496539335761653</v>
      </c>
      <c r="S234" s="99">
        <v>1.8548396851801703</v>
      </c>
      <c r="T234" s="99">
        <v>1.897055506276609</v>
      </c>
      <c r="U234" s="99">
        <v>1.7642393760879846</v>
      </c>
      <c r="V234" s="99">
        <v>1.7901120094764564</v>
      </c>
      <c r="W234" s="99">
        <v>2.0641147399513424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1.5843268769066409E-4</v>
      </c>
      <c r="C235" s="123">
        <f t="shared" si="114"/>
        <v>1.9348274473599165E-4</v>
      </c>
      <c r="D235" s="123">
        <f t="shared" si="114"/>
        <v>2.3539042428576395E-4</v>
      </c>
      <c r="E235" s="123">
        <f t="shared" si="114"/>
        <v>4.7280636368614878E-4</v>
      </c>
      <c r="F235" s="123">
        <f t="shared" si="114"/>
        <v>9.4481798852207326E-4</v>
      </c>
      <c r="G235" s="123">
        <f t="shared" si="114"/>
        <v>1.8195418897114686E-3</v>
      </c>
      <c r="H235" s="123">
        <f t="shared" si="114"/>
        <v>4.7986876812758277E-3</v>
      </c>
      <c r="I235" s="123">
        <f t="shared" si="114"/>
        <v>4.9766553603548813E-3</v>
      </c>
      <c r="J235" s="123">
        <f t="shared" si="114"/>
        <v>5.6572596408932477E-3</v>
      </c>
      <c r="K235" s="123">
        <f t="shared" si="114"/>
        <v>6.7463340596729199E-3</v>
      </c>
      <c r="L235" s="123">
        <f t="shared" si="114"/>
        <v>1.9524658456999716E-2</v>
      </c>
      <c r="M235" s="123">
        <f t="shared" si="114"/>
        <v>8.2182363042701961E-3</v>
      </c>
      <c r="N235" s="123">
        <f t="shared" si="114"/>
        <v>1.3064102735000731E-2</v>
      </c>
      <c r="O235" s="123">
        <f t="shared" si="114"/>
        <v>8.770114647789146E-3</v>
      </c>
      <c r="P235" s="123">
        <f t="shared" si="114"/>
        <v>1.3014568316361318E-2</v>
      </c>
      <c r="Q235" s="123">
        <f t="shared" si="114"/>
        <v>1.0329512881179018E-2</v>
      </c>
      <c r="R235" s="123">
        <f t="shared" si="114"/>
        <v>9.1778782730870517E-3</v>
      </c>
      <c r="S235" s="123">
        <f t="shared" si="114"/>
        <v>9.2960916448648415E-3</v>
      </c>
      <c r="T235" s="123">
        <f t="shared" si="114"/>
        <v>1.2831205421954085E-2</v>
      </c>
      <c r="U235" s="123">
        <f t="shared" si="114"/>
        <v>1.116700761238654E-2</v>
      </c>
      <c r="V235" s="123">
        <f t="shared" si="114"/>
        <v>9.6041130430885822E-3</v>
      </c>
      <c r="W235" s="123">
        <f t="shared" si="114"/>
        <v>1.8499088680489183E-2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1.5843268769066409E-4</v>
      </c>
      <c r="C236" s="99">
        <f>RES_hhdet_fecs!C67</f>
        <v>1.9348274473599165E-4</v>
      </c>
      <c r="D236" s="99">
        <f>RES_hhdet_fecs!D67</f>
        <v>2.3539042428576395E-4</v>
      </c>
      <c r="E236" s="99">
        <f>RES_hhdet_fecs!E67</f>
        <v>4.7280636368614878E-4</v>
      </c>
      <c r="F236" s="99">
        <f>RES_hhdet_fecs!F67</f>
        <v>9.4481798852207326E-4</v>
      </c>
      <c r="G236" s="99">
        <f>RES_hhdet_fecs!G67</f>
        <v>1.8195418897114686E-3</v>
      </c>
      <c r="H236" s="99">
        <f>RES_hhdet_fecs!H67</f>
        <v>4.7986876812758277E-3</v>
      </c>
      <c r="I236" s="99">
        <f>RES_hhdet_fecs!I67</f>
        <v>4.9766553603548813E-3</v>
      </c>
      <c r="J236" s="99">
        <f>RES_hhdet_fecs!J67</f>
        <v>5.6572596408932477E-3</v>
      </c>
      <c r="K236" s="99">
        <f>RES_hhdet_fecs!K67</f>
        <v>6.7463340596729199E-3</v>
      </c>
      <c r="L236" s="99">
        <f>RES_hhdet_fecs!L67</f>
        <v>1.9524658456999716E-2</v>
      </c>
      <c r="M236" s="99">
        <f>RES_hhdet_fecs!M67</f>
        <v>8.2182363042701961E-3</v>
      </c>
      <c r="N236" s="99">
        <f>RES_hhdet_fecs!N67</f>
        <v>1.3064102735000731E-2</v>
      </c>
      <c r="O236" s="99">
        <f>RES_hhdet_fecs!O67</f>
        <v>8.770114647789146E-3</v>
      </c>
      <c r="P236" s="99">
        <f>RES_hhdet_fecs!P67</f>
        <v>1.3014568316361318E-2</v>
      </c>
      <c r="Q236" s="99">
        <f>RES_hhdet_fecs!Q67</f>
        <v>1.0329512881179018E-2</v>
      </c>
      <c r="R236" s="99">
        <f>RES_hhdet_fecs!R67</f>
        <v>9.1778782730870517E-3</v>
      </c>
      <c r="S236" s="99">
        <f>RES_hhdet_fecs!S67</f>
        <v>9.2960916448648415E-3</v>
      </c>
      <c r="T236" s="99">
        <f>RES_hhdet_fecs!T67</f>
        <v>1.2831205421954085E-2</v>
      </c>
      <c r="U236" s="99">
        <f>RES_hhdet_fecs!U67</f>
        <v>1.116700761238654E-2</v>
      </c>
      <c r="V236" s="99">
        <f>RES_hhdet_fecs!V67</f>
        <v>9.6041130430885822E-3</v>
      </c>
      <c r="W236" s="99">
        <f>RES_hhdet_fecs!W67</f>
        <v>1.8499088680489183E-2</v>
      </c>
      <c r="DA236" s="63" t="s">
        <v>2808</v>
      </c>
    </row>
    <row r="237" spans="1:105" ht="12" customHeight="1" x14ac:dyDescent="0.25">
      <c r="A237" s="121" t="s">
        <v>55</v>
      </c>
      <c r="B237" s="123">
        <v>9.4535361291808453</v>
      </c>
      <c r="C237" s="123">
        <v>9.9858835480882497</v>
      </c>
      <c r="D237" s="123">
        <v>9.0665437107110183</v>
      </c>
      <c r="E237" s="123">
        <v>9.9268233450326981</v>
      </c>
      <c r="F237" s="123">
        <v>11.957766957597553</v>
      </c>
      <c r="G237" s="123">
        <v>12.241336942608253</v>
      </c>
      <c r="H237" s="123">
        <v>13.073675939115137</v>
      </c>
      <c r="I237" s="123">
        <v>12.800696189818435</v>
      </c>
      <c r="J237" s="123">
        <v>13.447801877021629</v>
      </c>
      <c r="K237" s="123">
        <v>13.305686500772804</v>
      </c>
      <c r="L237" s="123">
        <v>13.297367074179189</v>
      </c>
      <c r="M237" s="123">
        <v>13.606730936506754</v>
      </c>
      <c r="N237" s="123">
        <v>13.397088230405851</v>
      </c>
      <c r="O237" s="123">
        <v>12.123272122483746</v>
      </c>
      <c r="P237" s="123">
        <v>12.378972262202053</v>
      </c>
      <c r="Q237" s="123">
        <v>11.884091956208096</v>
      </c>
      <c r="R237" s="123">
        <v>12.648653627006389</v>
      </c>
      <c r="S237" s="123">
        <v>12.07451361743815</v>
      </c>
      <c r="T237" s="123">
        <v>11.402351936733581</v>
      </c>
      <c r="U237" s="123">
        <v>10.119901202443188</v>
      </c>
      <c r="V237" s="123">
        <v>9.7582404995167327</v>
      </c>
      <c r="W237" s="123">
        <v>15.412510038115716</v>
      </c>
      <c r="DA237" s="130" t="s">
        <v>2809</v>
      </c>
    </row>
    <row r="238" spans="1:105" ht="12" customHeight="1" x14ac:dyDescent="0.25">
      <c r="A238" s="97" t="s">
        <v>134</v>
      </c>
      <c r="B238" s="99">
        <v>9.5344225288897881</v>
      </c>
      <c r="C238" s="99">
        <v>10.029232797869128</v>
      </c>
      <c r="D238" s="99">
        <v>9.1639552511359028</v>
      </c>
      <c r="E238" s="99">
        <v>10.022243201677711</v>
      </c>
      <c r="F238" s="99">
        <v>12.006553714978635</v>
      </c>
      <c r="G238" s="99">
        <v>12.304685205049136</v>
      </c>
      <c r="H238" s="99">
        <v>13.09760179440857</v>
      </c>
      <c r="I238" s="99">
        <v>12.897757432384232</v>
      </c>
      <c r="J238" s="99">
        <v>13.486344516970254</v>
      </c>
      <c r="K238" s="99">
        <v>13.312450670122532</v>
      </c>
      <c r="L238" s="99">
        <v>13.403498172439937</v>
      </c>
      <c r="M238" s="99">
        <v>13.668216188499592</v>
      </c>
      <c r="N238" s="99">
        <v>13.424535891991633</v>
      </c>
      <c r="O238" s="99">
        <v>12.163444249243982</v>
      </c>
      <c r="P238" s="99">
        <v>12.38685655728035</v>
      </c>
      <c r="Q238" s="99">
        <v>11.894215087824893</v>
      </c>
      <c r="R238" s="99">
        <v>12.676404751069676</v>
      </c>
      <c r="S238" s="99">
        <v>12.091640543448282</v>
      </c>
      <c r="T238" s="99">
        <v>11.403924451073145</v>
      </c>
      <c r="U238" s="99">
        <v>10.115846759989553</v>
      </c>
      <c r="V238" s="99">
        <v>9.7482496085234125</v>
      </c>
      <c r="W238" s="99">
        <v>15.417531482734583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2813</v>
      </c>
    </row>
    <row r="242" spans="1:105" ht="12" customHeight="1" x14ac:dyDescent="0.25">
      <c r="A242" s="106" t="s">
        <v>122</v>
      </c>
      <c r="B242" s="102">
        <v>7.727900109264989</v>
      </c>
      <c r="C242" s="102">
        <v>9.0492734965011721</v>
      </c>
      <c r="D242" s="102">
        <v>6.8188500228797198</v>
      </c>
      <c r="E242" s="102">
        <v>7.5507545022737395</v>
      </c>
      <c r="F242" s="102">
        <v>10.667613810576809</v>
      </c>
      <c r="G242" s="102">
        <v>10.510208619881803</v>
      </c>
      <c r="H242" s="102">
        <v>12.430465593519893</v>
      </c>
      <c r="I242" s="102">
        <v>10.232910954523529</v>
      </c>
      <c r="J242" s="102">
        <v>12.433731153310472</v>
      </c>
      <c r="K242" s="102">
        <v>13.126457927160569</v>
      </c>
      <c r="L242" s="102">
        <v>10.419968162668921</v>
      </c>
      <c r="M242" s="102">
        <v>11.938454951929304</v>
      </c>
      <c r="N242" s="102">
        <v>12.651787966682031</v>
      </c>
      <c r="O242" s="102">
        <v>11.022271104293434</v>
      </c>
      <c r="P242" s="102">
        <v>12.157162773570326</v>
      </c>
      <c r="Q242" s="102">
        <v>11.584869355591493</v>
      </c>
      <c r="R242" s="102">
        <v>11.801454474686215</v>
      </c>
      <c r="S242" s="102">
        <v>11.553439868523846</v>
      </c>
      <c r="T242" s="102">
        <v>11.35558759532069</v>
      </c>
      <c r="U242" s="102">
        <v>10.239657488054505</v>
      </c>
      <c r="V242" s="102">
        <v>10.064956625554231</v>
      </c>
      <c r="W242" s="102">
        <v>15.253791673743677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2817</v>
      </c>
    </row>
    <row r="246" spans="1:105" ht="12" customHeight="1" x14ac:dyDescent="0.25">
      <c r="A246" s="121" t="s">
        <v>54</v>
      </c>
      <c r="B246" s="123">
        <v>13.154795869209721</v>
      </c>
      <c r="C246" s="123">
        <v>13.083983259012557</v>
      </c>
      <c r="D246" s="123">
        <v>12.00587075760245</v>
      </c>
      <c r="E246" s="123">
        <v>12.667032645501127</v>
      </c>
      <c r="F246" s="123">
        <v>13.457498412505242</v>
      </c>
      <c r="G246" s="123">
        <v>13.412221934510445</v>
      </c>
      <c r="H246" s="123">
        <v>14.076942848197572</v>
      </c>
      <c r="I246" s="123">
        <v>14.637335642965628</v>
      </c>
      <c r="J246" s="123">
        <v>15.253289747900233</v>
      </c>
      <c r="K246" s="123">
        <v>14.091911383714271</v>
      </c>
      <c r="L246" s="123">
        <v>12.986274796533685</v>
      </c>
      <c r="M246" s="123">
        <v>13.950327003561087</v>
      </c>
      <c r="N246" s="123">
        <v>13.446489542897829</v>
      </c>
      <c r="O246" s="123">
        <v>11.518795582733951</v>
      </c>
      <c r="P246" s="123">
        <v>10.850389643584615</v>
      </c>
      <c r="Q246" s="123">
        <v>8.6205926131733133</v>
      </c>
      <c r="R246" s="123">
        <v>9.1173133094584511</v>
      </c>
      <c r="S246" s="123">
        <v>8.2463911290881704</v>
      </c>
      <c r="T246" s="123">
        <v>9.8806298033733011</v>
      </c>
      <c r="U246" s="123">
        <v>9.8184218450785892</v>
      </c>
      <c r="V246" s="123">
        <v>9.3231784327762721</v>
      </c>
      <c r="W246" s="123">
        <v>10.15650899959574</v>
      </c>
      <c r="DA246" s="130" t="s">
        <v>2818</v>
      </c>
    </row>
    <row r="247" spans="1:105" ht="12" customHeight="1" x14ac:dyDescent="0.25">
      <c r="A247" s="97" t="s">
        <v>175</v>
      </c>
      <c r="B247" s="99">
        <v>13.285919305078677</v>
      </c>
      <c r="C247" s="99">
        <v>13.140895574080872</v>
      </c>
      <c r="D247" s="99">
        <v>12.224186877007108</v>
      </c>
      <c r="E247" s="99">
        <v>12.806104704941093</v>
      </c>
      <c r="F247" s="99">
        <v>13.509759317657181</v>
      </c>
      <c r="G247" s="99">
        <v>13.526824733424865</v>
      </c>
      <c r="H247" s="99">
        <v>14.151708716052585</v>
      </c>
      <c r="I247" s="99">
        <v>14.696658267051799</v>
      </c>
      <c r="J247" s="99">
        <v>15.316572098005526</v>
      </c>
      <c r="K247" s="99">
        <v>14.149079145752065</v>
      </c>
      <c r="L247" s="99">
        <v>13.104882981075187</v>
      </c>
      <c r="M247" s="99">
        <v>14.060751964274861</v>
      </c>
      <c r="N247" s="99">
        <v>13.539403972519162</v>
      </c>
      <c r="O247" s="99">
        <v>11.586610060250505</v>
      </c>
      <c r="P247" s="99">
        <v>10.90729971369643</v>
      </c>
      <c r="Q247" s="99">
        <v>8.6868372237971894</v>
      </c>
      <c r="R247" s="99">
        <v>9.2184275702099896</v>
      </c>
      <c r="S247" s="99">
        <v>8.3971956298274506</v>
      </c>
      <c r="T247" s="99">
        <v>9.9396792150137561</v>
      </c>
      <c r="U247" s="99">
        <v>9.908046324505019</v>
      </c>
      <c r="V247" s="99">
        <v>9.4139299682783175</v>
      </c>
      <c r="W247" s="99">
        <v>10.237915817811505</v>
      </c>
      <c r="DA247" s="63" t="s">
        <v>2819</v>
      </c>
    </row>
    <row r="248" spans="1:105" ht="12" customHeight="1" x14ac:dyDescent="0.25">
      <c r="A248" s="109" t="s">
        <v>120</v>
      </c>
      <c r="B248" s="110">
        <v>9.6596756078698292</v>
      </c>
      <c r="C248" s="110">
        <v>11.561974164072833</v>
      </c>
      <c r="D248" s="110">
        <v>5.8216289915480735</v>
      </c>
      <c r="E248" s="110">
        <v>8.2694405563479538</v>
      </c>
      <c r="F248" s="110">
        <v>11.517211130219302</v>
      </c>
      <c r="G248" s="110">
        <v>8.6408231318060515</v>
      </c>
      <c r="H248" s="110">
        <v>10.90268640149967</v>
      </c>
      <c r="I248" s="110">
        <v>12.241900346462939</v>
      </c>
      <c r="J248" s="110">
        <v>12.837029518164917</v>
      </c>
      <c r="K248" s="110">
        <v>12.019132471759765</v>
      </c>
      <c r="L248" s="110">
        <v>8.846888824324413</v>
      </c>
      <c r="M248" s="110">
        <v>10.244365736119846</v>
      </c>
      <c r="N248" s="110">
        <v>10.427822925954443</v>
      </c>
      <c r="O248" s="110">
        <v>9.3575449899168692</v>
      </c>
      <c r="P248" s="110">
        <v>9.1478432966606356</v>
      </c>
      <c r="Q248" s="110">
        <v>6.749675165607564</v>
      </c>
      <c r="R248" s="110">
        <v>6.2555543765989849</v>
      </c>
      <c r="S248" s="110">
        <v>3.9546360546853676</v>
      </c>
      <c r="T248" s="110">
        <v>8.19115250504416</v>
      </c>
      <c r="U248" s="110">
        <v>7.2275837350642389</v>
      </c>
      <c r="V248" s="110">
        <v>6.5315547548412107</v>
      </c>
      <c r="W248" s="110">
        <v>7.5447243545088476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95.538543240518607</v>
      </c>
      <c r="C250" s="118">
        <f t="shared" si="115"/>
        <v>100.1362492719915</v>
      </c>
      <c r="D250" s="118">
        <f t="shared" si="115"/>
        <v>101.33195854447112</v>
      </c>
      <c r="E250" s="118">
        <f t="shared" si="115"/>
        <v>105.53049603883923</v>
      </c>
      <c r="F250" s="118">
        <f t="shared" si="115"/>
        <v>110.84837170725862</v>
      </c>
      <c r="G250" s="118">
        <f t="shared" si="115"/>
        <v>114.07619629866954</v>
      </c>
      <c r="H250" s="118">
        <f t="shared" si="115"/>
        <v>117.72678563957641</v>
      </c>
      <c r="I250" s="118">
        <f t="shared" si="115"/>
        <v>121.89685436269279</v>
      </c>
      <c r="J250" s="118">
        <f t="shared" si="115"/>
        <v>120.15417996020301</v>
      </c>
      <c r="K250" s="118">
        <f t="shared" si="115"/>
        <v>120.15756788902664</v>
      </c>
      <c r="L250" s="118">
        <f t="shared" si="115"/>
        <v>132.08354800296718</v>
      </c>
      <c r="M250" s="118">
        <f t="shared" si="115"/>
        <v>125.97889545248364</v>
      </c>
      <c r="N250" s="118">
        <f t="shared" si="115"/>
        <v>123.99123902249463</v>
      </c>
      <c r="O250" s="118">
        <f t="shared" si="115"/>
        <v>116.01746202215196</v>
      </c>
      <c r="P250" s="118">
        <f t="shared" si="115"/>
        <v>110.29110356431325</v>
      </c>
      <c r="Q250" s="118">
        <f t="shared" si="115"/>
        <v>106.57669199928088</v>
      </c>
      <c r="R250" s="118">
        <f t="shared" ref="R250:V250" si="116">R251+R254+R256+R265</f>
        <v>117.84197133922679</v>
      </c>
      <c r="S250" s="118">
        <f t="shared" si="116"/>
        <v>118.91477936289419</v>
      </c>
      <c r="T250" s="118">
        <f t="shared" si="116"/>
        <v>122.37165697779044</v>
      </c>
      <c r="U250" s="118">
        <f t="shared" si="116"/>
        <v>114.34596724394903</v>
      </c>
      <c r="V250" s="118">
        <f t="shared" si="116"/>
        <v>116.9620007654249</v>
      </c>
      <c r="W250" s="118">
        <f t="shared" ref="W250" si="117">W251+W254+W256+W265</f>
        <v>139.43623741248547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83.406739249655587</v>
      </c>
      <c r="C251" s="123">
        <f t="shared" si="118"/>
        <v>87.718890952338839</v>
      </c>
      <c r="D251" s="123">
        <f t="shared" si="118"/>
        <v>89.95563734297599</v>
      </c>
      <c r="E251" s="123">
        <f t="shared" si="118"/>
        <v>93.252110445168228</v>
      </c>
      <c r="F251" s="123">
        <f t="shared" si="118"/>
        <v>96.966589795755752</v>
      </c>
      <c r="G251" s="123">
        <f t="shared" si="118"/>
        <v>99.974398844055955</v>
      </c>
      <c r="H251" s="123">
        <f t="shared" si="118"/>
        <v>102.67019484357311</v>
      </c>
      <c r="I251" s="123">
        <f t="shared" si="118"/>
        <v>106.53926397349376</v>
      </c>
      <c r="J251" s="123">
        <f t="shared" si="118"/>
        <v>103.96212938012364</v>
      </c>
      <c r="K251" s="123">
        <f t="shared" si="118"/>
        <v>104.57714634639601</v>
      </c>
      <c r="L251" s="123">
        <f t="shared" si="118"/>
        <v>116.97731935004587</v>
      </c>
      <c r="M251" s="123">
        <f t="shared" si="118"/>
        <v>110.02210330714072</v>
      </c>
      <c r="N251" s="123">
        <f t="shared" si="118"/>
        <v>108.26055260518494</v>
      </c>
      <c r="O251" s="123">
        <f t="shared" si="118"/>
        <v>102.00476249973647</v>
      </c>
      <c r="P251" s="123">
        <f t="shared" si="118"/>
        <v>96.365950317086984</v>
      </c>
      <c r="Q251" s="123">
        <f t="shared" si="118"/>
        <v>94.058311273741097</v>
      </c>
      <c r="R251" s="123">
        <f t="shared" ref="R251:V251" si="119">SUM(R252:R253)</f>
        <v>104.269309845012</v>
      </c>
      <c r="S251" s="123">
        <f t="shared" si="119"/>
        <v>105.93623666250865</v>
      </c>
      <c r="T251" s="123">
        <f t="shared" si="119"/>
        <v>108.54602859130746</v>
      </c>
      <c r="U251" s="123">
        <f t="shared" si="119"/>
        <v>101.18052141864159</v>
      </c>
      <c r="V251" s="123">
        <f t="shared" si="119"/>
        <v>104.08338697178932</v>
      </c>
      <c r="W251" s="123">
        <f t="shared" ref="W251" si="120">SUM(W252:W253)</f>
        <v>121.43652411924313</v>
      </c>
      <c r="DA251" s="130" t="s">
        <v>2972</v>
      </c>
    </row>
    <row r="252" spans="1:105" ht="12" customHeight="1" x14ac:dyDescent="0.25">
      <c r="A252" s="97" t="s">
        <v>217</v>
      </c>
      <c r="B252" s="99">
        <v>81.526217006109476</v>
      </c>
      <c r="C252" s="99">
        <v>85.777199556246174</v>
      </c>
      <c r="D252" s="99">
        <v>88.004981698825091</v>
      </c>
      <c r="E252" s="99">
        <v>91.269719546487991</v>
      </c>
      <c r="F252" s="99">
        <v>94.937293376832287</v>
      </c>
      <c r="G252" s="99">
        <v>97.914635062575513</v>
      </c>
      <c r="H252" s="99">
        <v>100.57660082442676</v>
      </c>
      <c r="I252" s="99">
        <v>104.40869016337231</v>
      </c>
      <c r="J252" s="99">
        <v>101.90465613670355</v>
      </c>
      <c r="K252" s="99">
        <v>102.53532533063924</v>
      </c>
      <c r="L252" s="99">
        <v>114.73754698736926</v>
      </c>
      <c r="M252" s="99">
        <v>107.93520472129563</v>
      </c>
      <c r="N252" s="99">
        <v>106.22571580232884</v>
      </c>
      <c r="O252" s="99">
        <v>100.10330271547417</v>
      </c>
      <c r="P252" s="99">
        <v>94.597767919779557</v>
      </c>
      <c r="Q252" s="99">
        <v>92.361435331745341</v>
      </c>
      <c r="R252" s="99">
        <v>102.41965591143584</v>
      </c>
      <c r="S252" s="99">
        <v>104.08139697732848</v>
      </c>
      <c r="T252" s="99">
        <v>106.64897308503085</v>
      </c>
      <c r="U252" s="99">
        <v>99.416282042553604</v>
      </c>
      <c r="V252" s="99">
        <v>102.29327496231286</v>
      </c>
      <c r="W252" s="99">
        <v>119.3724093792918</v>
      </c>
      <c r="DA252" s="63" t="s">
        <v>2973</v>
      </c>
    </row>
    <row r="253" spans="1:105" ht="12" customHeight="1" x14ac:dyDescent="0.25">
      <c r="A253" s="97" t="s">
        <v>53</v>
      </c>
      <c r="B253" s="99">
        <v>1.8805222435461078</v>
      </c>
      <c r="C253" s="99">
        <v>1.9416913960926607</v>
      </c>
      <c r="D253" s="99">
        <v>1.9506556441508922</v>
      </c>
      <c r="E253" s="99">
        <v>1.9823908986802325</v>
      </c>
      <c r="F253" s="99">
        <v>2.0292964189234608</v>
      </c>
      <c r="G253" s="99">
        <v>2.0597637814804353</v>
      </c>
      <c r="H253" s="99">
        <v>2.0935940191463529</v>
      </c>
      <c r="I253" s="99">
        <v>2.1305738101214478</v>
      </c>
      <c r="J253" s="99">
        <v>2.0574732434200969</v>
      </c>
      <c r="K253" s="99">
        <v>2.0418210157567644</v>
      </c>
      <c r="L253" s="99">
        <v>2.2397723626766175</v>
      </c>
      <c r="M253" s="99">
        <v>2.0868985858450908</v>
      </c>
      <c r="N253" s="99">
        <v>2.0348368028561055</v>
      </c>
      <c r="O253" s="99">
        <v>1.9014597842622962</v>
      </c>
      <c r="P253" s="99">
        <v>1.7681823973074249</v>
      </c>
      <c r="Q253" s="99">
        <v>1.6968759419957526</v>
      </c>
      <c r="R253" s="99">
        <v>1.8496539335761653</v>
      </c>
      <c r="S253" s="99">
        <v>1.8548396851801703</v>
      </c>
      <c r="T253" s="99">
        <v>1.897055506276609</v>
      </c>
      <c r="U253" s="99">
        <v>1.7642393760879846</v>
      </c>
      <c r="V253" s="99">
        <v>1.7901120094764564</v>
      </c>
      <c r="W253" s="99">
        <v>2.0641147399513424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3.134974861253065E-4</v>
      </c>
      <c r="C254" s="123">
        <f t="shared" si="121"/>
        <v>3.8988626808257007E-4</v>
      </c>
      <c r="D254" s="123">
        <f t="shared" si="121"/>
        <v>4.9674001203361127E-4</v>
      </c>
      <c r="E254" s="123">
        <f t="shared" si="121"/>
        <v>1.2586673949570204E-3</v>
      </c>
      <c r="F254" s="123">
        <f t="shared" si="121"/>
        <v>2.6763707761031531E-3</v>
      </c>
      <c r="G254" s="123">
        <f t="shared" si="121"/>
        <v>5.3782912482725452E-3</v>
      </c>
      <c r="H254" s="123">
        <f t="shared" si="121"/>
        <v>1.4590032948873134E-2</v>
      </c>
      <c r="I254" s="123">
        <f t="shared" si="121"/>
        <v>1.5529110793197666E-2</v>
      </c>
      <c r="J254" s="123">
        <f t="shared" si="121"/>
        <v>1.7956142560730647E-2</v>
      </c>
      <c r="K254" s="123">
        <f t="shared" si="121"/>
        <v>2.178912421597427E-2</v>
      </c>
      <c r="L254" s="123">
        <f t="shared" si="121"/>
        <v>6.4184371681156246E-2</v>
      </c>
      <c r="M254" s="123">
        <f t="shared" si="121"/>
        <v>2.7491478584612036E-2</v>
      </c>
      <c r="N254" s="123">
        <f t="shared" si="121"/>
        <v>4.4800639601241345E-2</v>
      </c>
      <c r="O254" s="123">
        <f t="shared" si="121"/>
        <v>3.0992808421120333E-2</v>
      </c>
      <c r="P254" s="123">
        <f t="shared" si="121"/>
        <v>4.8478021893624205E-2</v>
      </c>
      <c r="Q254" s="123">
        <f t="shared" si="121"/>
        <v>4.0769189994352896E-2</v>
      </c>
      <c r="R254" s="123">
        <f t="shared" si="121"/>
        <v>3.8240808753151813E-2</v>
      </c>
      <c r="S254" s="123">
        <f t="shared" si="121"/>
        <v>4.0156382929766969E-2</v>
      </c>
      <c r="T254" s="123">
        <f t="shared" si="121"/>
        <v>5.6803311087015577E-2</v>
      </c>
      <c r="U254" s="123">
        <f t="shared" si="121"/>
        <v>5.0326059372327585E-2</v>
      </c>
      <c r="V254" s="123">
        <f t="shared" si="121"/>
        <v>4.4019256846199561E-2</v>
      </c>
      <c r="W254" s="123">
        <f t="shared" si="121"/>
        <v>8.6063101598295041E-2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3.134974861253065E-4</v>
      </c>
      <c r="C255" s="99">
        <f>RES_hhdet_tess!C67</f>
        <v>3.8988626808257007E-4</v>
      </c>
      <c r="D255" s="99">
        <f>RES_hhdet_tess!D67</f>
        <v>4.9674001203361127E-4</v>
      </c>
      <c r="E255" s="99">
        <f>RES_hhdet_tess!E67</f>
        <v>1.2586673949570204E-3</v>
      </c>
      <c r="F255" s="99">
        <f>RES_hhdet_tess!F67</f>
        <v>2.6763707761031531E-3</v>
      </c>
      <c r="G255" s="99">
        <f>RES_hhdet_tess!G67</f>
        <v>5.3782912482725452E-3</v>
      </c>
      <c r="H255" s="99">
        <f>RES_hhdet_tess!H67</f>
        <v>1.4590032948873134E-2</v>
      </c>
      <c r="I255" s="99">
        <f>RES_hhdet_tess!I67</f>
        <v>1.5529110793197666E-2</v>
      </c>
      <c r="J255" s="99">
        <f>RES_hhdet_tess!J67</f>
        <v>1.7956142560730647E-2</v>
      </c>
      <c r="K255" s="99">
        <f>RES_hhdet_tess!K67</f>
        <v>2.178912421597427E-2</v>
      </c>
      <c r="L255" s="99">
        <f>RES_hhdet_tess!L67</f>
        <v>6.4184371681156246E-2</v>
      </c>
      <c r="M255" s="99">
        <f>RES_hhdet_tess!M67</f>
        <v>2.7491478584612036E-2</v>
      </c>
      <c r="N255" s="99">
        <f>RES_hhdet_tess!N67</f>
        <v>4.4800639601241345E-2</v>
      </c>
      <c r="O255" s="99">
        <f>RES_hhdet_tess!O67</f>
        <v>3.0992808421120333E-2</v>
      </c>
      <c r="P255" s="99">
        <f>RES_hhdet_tess!P67</f>
        <v>4.8478021893624205E-2</v>
      </c>
      <c r="Q255" s="99">
        <f>RES_hhdet_tess!Q67</f>
        <v>4.0769189994352896E-2</v>
      </c>
      <c r="R255" s="99">
        <f>RES_hhdet_tess!R67</f>
        <v>3.8240808753151813E-2</v>
      </c>
      <c r="S255" s="99">
        <f>RES_hhdet_tess!S67</f>
        <v>4.0156382929766969E-2</v>
      </c>
      <c r="T255" s="99">
        <f>RES_hhdet_tess!T67</f>
        <v>5.6803311087015577E-2</v>
      </c>
      <c r="U255" s="99">
        <f>RES_hhdet_tess!U67</f>
        <v>5.0326059372327585E-2</v>
      </c>
      <c r="V255" s="99">
        <f>RES_hhdet_tess!V67</f>
        <v>4.4019256846199561E-2</v>
      </c>
      <c r="W255" s="99">
        <f>RES_hhdet_tess!W67</f>
        <v>8.6063101598295041E-2</v>
      </c>
      <c r="DA255" s="63" t="s">
        <v>2976</v>
      </c>
    </row>
    <row r="256" spans="1:105" ht="12" customHeight="1" x14ac:dyDescent="0.25">
      <c r="A256" s="121" t="s">
        <v>55</v>
      </c>
      <c r="B256" s="123">
        <v>4.6333484895073402</v>
      </c>
      <c r="C256" s="123">
        <v>4.9339503009149306</v>
      </c>
      <c r="D256" s="123">
        <v>4.5230198187814459</v>
      </c>
      <c r="E256" s="123">
        <v>5.0194357742235169</v>
      </c>
      <c r="F256" s="123">
        <v>6.1401123813490619</v>
      </c>
      <c r="G256" s="123">
        <v>6.3760879993658977</v>
      </c>
      <c r="H256" s="123">
        <v>6.9062662975913742</v>
      </c>
      <c r="I256" s="123">
        <v>6.8601895761789473</v>
      </c>
      <c r="J256" s="123">
        <v>7.3213364408333961</v>
      </c>
      <c r="K256" s="123">
        <v>7.3627597776695533</v>
      </c>
      <c r="L256" s="123">
        <v>7.4843698941621861</v>
      </c>
      <c r="M256" s="123">
        <v>7.7919559405376146</v>
      </c>
      <c r="N256" s="123">
        <v>7.8267036977763791</v>
      </c>
      <c r="O256" s="123">
        <v>7.2377906488213606</v>
      </c>
      <c r="P256" s="123">
        <v>7.5137630183102724</v>
      </c>
      <c r="Q256" s="123">
        <v>7.4192032513223163</v>
      </c>
      <c r="R256" s="123">
        <v>8.1815884874871063</v>
      </c>
      <c r="S256" s="123">
        <v>8.0942225114369464</v>
      </c>
      <c r="T256" s="123">
        <v>7.9155343242987852</v>
      </c>
      <c r="U256" s="123">
        <v>7.2724952359902151</v>
      </c>
      <c r="V256" s="123">
        <v>7.2520427687462581</v>
      </c>
      <c r="W256" s="123">
        <v>11.782575735258776</v>
      </c>
      <c r="DA256" s="130" t="s">
        <v>2977</v>
      </c>
    </row>
    <row r="257" spans="1:105" ht="12" customHeight="1" x14ac:dyDescent="0.25">
      <c r="A257" s="97" t="s">
        <v>134</v>
      </c>
      <c r="B257" s="99">
        <v>4.6387812943570319</v>
      </c>
      <c r="C257" s="99">
        <v>4.9162198644948027</v>
      </c>
      <c r="D257" s="99">
        <v>4.5445068573542589</v>
      </c>
      <c r="E257" s="99">
        <v>5.0408020248533028</v>
      </c>
      <c r="F257" s="99">
        <v>6.1307195593340085</v>
      </c>
      <c r="G257" s="99">
        <v>6.3770175199376053</v>
      </c>
      <c r="H257" s="99">
        <v>6.8809277719813684</v>
      </c>
      <c r="I257" s="99">
        <v>6.8821435671315321</v>
      </c>
      <c r="J257" s="99">
        <v>7.3089757736318983</v>
      </c>
      <c r="K257" s="99">
        <v>7.334904555931641</v>
      </c>
      <c r="L257" s="99">
        <v>7.5223743220141195</v>
      </c>
      <c r="M257" s="99">
        <v>7.8052965791064635</v>
      </c>
      <c r="N257" s="99">
        <v>7.8229421146842952</v>
      </c>
      <c r="O257" s="99">
        <v>7.2470380734935063</v>
      </c>
      <c r="P257" s="99">
        <v>7.5024144495533136</v>
      </c>
      <c r="Q257" s="99">
        <v>7.413025164112657</v>
      </c>
      <c r="R257" s="99">
        <v>8.1905878563168937</v>
      </c>
      <c r="S257" s="99">
        <v>8.0997943285895211</v>
      </c>
      <c r="T257" s="99">
        <v>7.9137133278516361</v>
      </c>
      <c r="U257" s="99">
        <v>7.2701482426417732</v>
      </c>
      <c r="V257" s="99">
        <v>7.2487849039262491</v>
      </c>
      <c r="W257" s="99">
        <v>11.796676211392425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2981</v>
      </c>
    </row>
    <row r="261" spans="1:105" ht="12" customHeight="1" x14ac:dyDescent="0.25">
      <c r="A261" s="106" t="s">
        <v>122</v>
      </c>
      <c r="B261" s="102">
        <v>4.5174446568291859</v>
      </c>
      <c r="C261" s="102">
        <v>5.317036630068511</v>
      </c>
      <c r="D261" s="102">
        <v>4.0272235223709325</v>
      </c>
      <c r="E261" s="102">
        <v>4.4873905145362798</v>
      </c>
      <c r="F261" s="102">
        <v>6.3885031236865482</v>
      </c>
      <c r="G261" s="102">
        <v>6.3506868387619821</v>
      </c>
      <c r="H261" s="102">
        <v>7.5874541428993778</v>
      </c>
      <c r="I261" s="102">
        <v>6.2793899456196112</v>
      </c>
      <c r="J261" s="102">
        <v>7.6465500419588723</v>
      </c>
      <c r="K261" s="102">
        <v>8.1008329100252894</v>
      </c>
      <c r="L261" s="102">
        <v>6.4540036666776475</v>
      </c>
      <c r="M261" s="102">
        <v>7.4299851227888416</v>
      </c>
      <c r="N261" s="102">
        <v>7.9288438696007599</v>
      </c>
      <c r="O261" s="102">
        <v>6.9843456659247236</v>
      </c>
      <c r="P261" s="102">
        <v>7.8330331886532267</v>
      </c>
      <c r="Q261" s="102">
        <v>7.6018170305053427</v>
      </c>
      <c r="R261" s="102">
        <v>7.906851592987798</v>
      </c>
      <c r="S261" s="102">
        <v>7.9247041956434918</v>
      </c>
      <c r="T261" s="102">
        <v>7.9696881704186255</v>
      </c>
      <c r="U261" s="102">
        <v>7.3418185052135767</v>
      </c>
      <c r="V261" s="102">
        <v>7.352057840216391</v>
      </c>
      <c r="W261" s="102">
        <v>11.336886361250622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2985</v>
      </c>
    </row>
    <row r="265" spans="1:105" ht="12" customHeight="1" x14ac:dyDescent="0.25">
      <c r="A265" s="121" t="s">
        <v>54</v>
      </c>
      <c r="B265" s="123">
        <v>7.4981420038695532</v>
      </c>
      <c r="C265" s="123">
        <v>7.4830181324696587</v>
      </c>
      <c r="D265" s="123">
        <v>6.8528046427016394</v>
      </c>
      <c r="E265" s="123">
        <v>7.2576911520525291</v>
      </c>
      <c r="F265" s="123">
        <v>7.7389931593777161</v>
      </c>
      <c r="G265" s="123">
        <v>7.7203311639994148</v>
      </c>
      <c r="H265" s="123">
        <v>8.1357344654630523</v>
      </c>
      <c r="I265" s="123">
        <v>8.4818717022268846</v>
      </c>
      <c r="J265" s="123">
        <v>8.8527579966852414</v>
      </c>
      <c r="K265" s="123">
        <v>8.1958726407451064</v>
      </c>
      <c r="L265" s="123">
        <v>7.5576743870779541</v>
      </c>
      <c r="M265" s="123">
        <v>8.1373447262206877</v>
      </c>
      <c r="N265" s="123">
        <v>7.8591820799320686</v>
      </c>
      <c r="O265" s="123">
        <v>6.743916065173007</v>
      </c>
      <c r="P265" s="123">
        <v>6.3629122070223598</v>
      </c>
      <c r="Q265" s="123">
        <v>5.0584082842231251</v>
      </c>
      <c r="R265" s="123">
        <v>5.3528321979745241</v>
      </c>
      <c r="S265" s="123">
        <v>4.8441638060188232</v>
      </c>
      <c r="T265" s="123">
        <v>5.8532907510971821</v>
      </c>
      <c r="U265" s="123">
        <v>5.8426245299449047</v>
      </c>
      <c r="V265" s="123">
        <v>5.582551768043122</v>
      </c>
      <c r="W265" s="123">
        <v>6.1310744563852353</v>
      </c>
      <c r="DA265" s="130" t="s">
        <v>2986</v>
      </c>
    </row>
    <row r="266" spans="1:105" ht="12" customHeight="1" x14ac:dyDescent="0.25">
      <c r="A266" s="97" t="s">
        <v>175</v>
      </c>
      <c r="B266" s="99">
        <v>7.5152120281964327</v>
      </c>
      <c r="C266" s="99">
        <v>7.4466966473060898</v>
      </c>
      <c r="D266" s="99">
        <v>6.9440128466705353</v>
      </c>
      <c r="E266" s="99">
        <v>7.2948833697329043</v>
      </c>
      <c r="F266" s="99">
        <v>7.7186121365257305</v>
      </c>
      <c r="G266" s="99">
        <v>7.751949837601197</v>
      </c>
      <c r="H266" s="99">
        <v>8.1357827393766975</v>
      </c>
      <c r="I266" s="99">
        <v>8.4648699419864784</v>
      </c>
      <c r="J266" s="99">
        <v>8.8323722904439244</v>
      </c>
      <c r="K266" s="99">
        <v>8.1725922111114073</v>
      </c>
      <c r="L266" s="99">
        <v>7.5831470223954973</v>
      </c>
      <c r="M266" s="99">
        <v>8.1492571503046403</v>
      </c>
      <c r="N266" s="99">
        <v>7.858087966542608</v>
      </c>
      <c r="O266" s="99">
        <v>6.7324094469485214</v>
      </c>
      <c r="P266" s="99">
        <v>6.3416685204774721</v>
      </c>
      <c r="Q266" s="99">
        <v>5.0531716973531964</v>
      </c>
      <c r="R266" s="99">
        <v>5.3700296071915172</v>
      </c>
      <c r="S266" s="99">
        <v>4.9052230721799699</v>
      </c>
      <c r="T266" s="99">
        <v>5.8305108705354822</v>
      </c>
      <c r="U266" s="99">
        <v>5.8437607128217914</v>
      </c>
      <c r="V266" s="99">
        <v>5.5912330426646708</v>
      </c>
      <c r="W266" s="99">
        <v>6.1277870095956786</v>
      </c>
      <c r="DA266" s="63" t="s">
        <v>2987</v>
      </c>
    </row>
    <row r="267" spans="1:105" ht="12" customHeight="1" x14ac:dyDescent="0.25">
      <c r="A267" s="109" t="s">
        <v>120</v>
      </c>
      <c r="B267" s="110">
        <v>7.043137240677888</v>
      </c>
      <c r="C267" s="110">
        <v>8.4543655586692648</v>
      </c>
      <c r="D267" s="110">
        <v>4.2691494095038944</v>
      </c>
      <c r="E267" s="110">
        <v>6.0816375082946417</v>
      </c>
      <c r="F267" s="110">
        <v>8.4956780909669032</v>
      </c>
      <c r="G267" s="110">
        <v>6.4039121690383611</v>
      </c>
      <c r="H267" s="110">
        <v>8.1336849502766366</v>
      </c>
      <c r="I267" s="110">
        <v>9.1683992658658333</v>
      </c>
      <c r="J267" s="110">
        <v>9.6311293935123956</v>
      </c>
      <c r="K267" s="110">
        <v>9.0399704659157329</v>
      </c>
      <c r="L267" s="110">
        <v>6.6686879337717153</v>
      </c>
      <c r="M267" s="110">
        <v>7.7375530308367386</v>
      </c>
      <c r="N267" s="110">
        <v>7.8947283731975268</v>
      </c>
      <c r="O267" s="110">
        <v>7.1106325300004576</v>
      </c>
      <c r="P267" s="110">
        <v>6.9984475499087022</v>
      </c>
      <c r="Q267" s="110">
        <v>5.2063029076253748</v>
      </c>
      <c r="R267" s="110">
        <v>4.8661071892272156</v>
      </c>
      <c r="S267" s="110">
        <v>3.1064741873285562</v>
      </c>
      <c r="T267" s="110">
        <v>6.5050515391974324</v>
      </c>
      <c r="U267" s="110">
        <v>5.8097800892717535</v>
      </c>
      <c r="V267" s="110">
        <v>5.3155055780904243</v>
      </c>
      <c r="W267" s="110">
        <v>6.2365460032985425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39.863476544622692</v>
      </c>
      <c r="C269" s="118">
        <f t="shared" si="122"/>
        <v>41.333186622307743</v>
      </c>
      <c r="D269" s="118">
        <f t="shared" si="122"/>
        <v>41.288833140690969</v>
      </c>
      <c r="E269" s="118">
        <f t="shared" si="122"/>
        <v>42.143946717210611</v>
      </c>
      <c r="F269" s="118">
        <f t="shared" si="122"/>
        <v>43.313759796536466</v>
      </c>
      <c r="G269" s="118">
        <f t="shared" si="122"/>
        <v>43.698468458364246</v>
      </c>
      <c r="H269" s="118">
        <f t="shared" si="122"/>
        <v>44.222257516240894</v>
      </c>
      <c r="I269" s="118">
        <f t="shared" si="122"/>
        <v>44.896426347908765</v>
      </c>
      <c r="J269" s="118">
        <f t="shared" si="122"/>
        <v>43.387378377191382</v>
      </c>
      <c r="K269" s="118">
        <f t="shared" si="122"/>
        <v>42.553564513036491</v>
      </c>
      <c r="L269" s="118">
        <f t="shared" si="122"/>
        <v>45.855349408078851</v>
      </c>
      <c r="M269" s="118">
        <f t="shared" si="122"/>
        <v>42.873135240077694</v>
      </c>
      <c r="N269" s="118">
        <f t="shared" si="122"/>
        <v>41.242376702975093</v>
      </c>
      <c r="O269" s="118">
        <f t="shared" si="122"/>
        <v>37.663834618961609</v>
      </c>
      <c r="P269" s="118">
        <f t="shared" si="122"/>
        <v>35.335985792080372</v>
      </c>
      <c r="Q269" s="118">
        <f t="shared" si="122"/>
        <v>33.430214451565547</v>
      </c>
      <c r="R269" s="118">
        <f t="shared" ref="R269:V269" si="123">R270+R273+R275+R284</f>
        <v>36.046119987012716</v>
      </c>
      <c r="S269" s="118">
        <f t="shared" si="123"/>
        <v>35.475833797513033</v>
      </c>
      <c r="T269" s="118">
        <f t="shared" si="123"/>
        <v>35.666350310094955</v>
      </c>
      <c r="U269" s="118">
        <f t="shared" si="123"/>
        <v>32.62217640596873</v>
      </c>
      <c r="V269" s="118">
        <f t="shared" si="123"/>
        <v>32.681796521880692</v>
      </c>
      <c r="W269" s="118">
        <f t="shared" ref="W269" si="124">W270+W273+W275+W284</f>
        <v>38.223928133325458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35.437921361677766</v>
      </c>
      <c r="C270" s="123">
        <f t="shared" si="125"/>
        <v>36.839008462613229</v>
      </c>
      <c r="D270" s="123">
        <f t="shared" si="125"/>
        <v>37.130342639722095</v>
      </c>
      <c r="E270" s="123">
        <f t="shared" si="125"/>
        <v>37.690964256428181</v>
      </c>
      <c r="F270" s="123">
        <f t="shared" si="125"/>
        <v>38.320400656567593</v>
      </c>
      <c r="G270" s="123">
        <f t="shared" si="125"/>
        <v>38.633340710187923</v>
      </c>
      <c r="H270" s="123">
        <f t="shared" si="125"/>
        <v>38.879622219304082</v>
      </c>
      <c r="I270" s="123">
        <f t="shared" si="125"/>
        <v>39.490062608642837</v>
      </c>
      <c r="J270" s="123">
        <f t="shared" si="125"/>
        <v>37.749020225886213</v>
      </c>
      <c r="K270" s="123">
        <f t="shared" si="125"/>
        <v>37.1819086882603</v>
      </c>
      <c r="L270" s="123">
        <f t="shared" si="125"/>
        <v>40.671733850526238</v>
      </c>
      <c r="M270" s="123">
        <f t="shared" si="125"/>
        <v>37.453279214484951</v>
      </c>
      <c r="N270" s="123">
        <f t="shared" si="125"/>
        <v>35.97469273120597</v>
      </c>
      <c r="O270" s="123">
        <f t="shared" si="125"/>
        <v>33.024939973840688</v>
      </c>
      <c r="P270" s="123">
        <f t="shared" si="125"/>
        <v>30.788619091284492</v>
      </c>
      <c r="Q270" s="123">
        <f t="shared" si="125"/>
        <v>29.412268588553879</v>
      </c>
      <c r="R270" s="123">
        <f t="shared" ref="R270:V270" si="126">SUM(R271:R272)</f>
        <v>31.768976391091094</v>
      </c>
      <c r="S270" s="123">
        <f t="shared" si="126"/>
        <v>31.473187968418596</v>
      </c>
      <c r="T270" s="123">
        <f t="shared" si="126"/>
        <v>31.498515097887957</v>
      </c>
      <c r="U270" s="123">
        <f t="shared" si="126"/>
        <v>28.71195997326808</v>
      </c>
      <c r="V270" s="123">
        <f t="shared" si="126"/>
        <v>28.933769871098647</v>
      </c>
      <c r="W270" s="123">
        <f t="shared" ref="W270" si="127">SUM(W271:W272)</f>
        <v>33.200541898933018</v>
      </c>
      <c r="DA270" s="130" t="s">
        <v>3140</v>
      </c>
    </row>
    <row r="271" spans="1:105" ht="12" customHeight="1" x14ac:dyDescent="0.25">
      <c r="A271" s="97" t="s">
        <v>217</v>
      </c>
      <c r="B271" s="99">
        <v>35.437921361677766</v>
      </c>
      <c r="C271" s="99">
        <v>36.839008462613229</v>
      </c>
      <c r="D271" s="99">
        <v>37.130342639722095</v>
      </c>
      <c r="E271" s="99">
        <v>37.690964256428181</v>
      </c>
      <c r="F271" s="99">
        <v>38.320400656567593</v>
      </c>
      <c r="G271" s="99">
        <v>38.633340710187923</v>
      </c>
      <c r="H271" s="99">
        <v>38.879622219304082</v>
      </c>
      <c r="I271" s="99">
        <v>39.490062608642837</v>
      </c>
      <c r="J271" s="99">
        <v>37.749020225886213</v>
      </c>
      <c r="K271" s="99">
        <v>37.1819086882603</v>
      </c>
      <c r="L271" s="99">
        <v>40.671733850526238</v>
      </c>
      <c r="M271" s="99">
        <v>37.453279214484951</v>
      </c>
      <c r="N271" s="99">
        <v>35.97469273120597</v>
      </c>
      <c r="O271" s="99">
        <v>33.024939973840688</v>
      </c>
      <c r="P271" s="99">
        <v>30.788619091284492</v>
      </c>
      <c r="Q271" s="99">
        <v>29.412268588553879</v>
      </c>
      <c r="R271" s="99">
        <v>31.768976391091094</v>
      </c>
      <c r="S271" s="99">
        <v>31.473187968418596</v>
      </c>
      <c r="T271" s="99">
        <v>31.498515097887957</v>
      </c>
      <c r="U271" s="99">
        <v>28.71195997326808</v>
      </c>
      <c r="V271" s="99">
        <v>28.933769871098647</v>
      </c>
      <c r="W271" s="99">
        <v>33.200541898933018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1.8393551727147242</v>
      </c>
      <c r="C275" s="123">
        <v>1.9359041424234926</v>
      </c>
      <c r="D275" s="123">
        <v>1.7738754077039001</v>
      </c>
      <c r="E275" s="123">
        <v>1.9459455753900696</v>
      </c>
      <c r="F275" s="123">
        <v>2.3364899172576199</v>
      </c>
      <c r="G275" s="123">
        <v>2.3973273244446056</v>
      </c>
      <c r="H275" s="123">
        <v>2.5503257633117555</v>
      </c>
      <c r="I275" s="123">
        <v>2.5099557785371052</v>
      </c>
      <c r="J275" s="123">
        <v>2.6239706755275707</v>
      </c>
      <c r="K275" s="123">
        <v>2.5908043804934358</v>
      </c>
      <c r="L275" s="123">
        <v>2.6106772576492538</v>
      </c>
      <c r="M275" s="123">
        <v>2.662311934075988</v>
      </c>
      <c r="N275" s="123">
        <v>2.6149179697899205</v>
      </c>
      <c r="O275" s="123">
        <v>2.3700532763299966</v>
      </c>
      <c r="P275" s="123">
        <v>2.4157798201025509</v>
      </c>
      <c r="Q275" s="123">
        <v>2.3235467456038359</v>
      </c>
      <c r="R275" s="123">
        <v>2.4789262105552248</v>
      </c>
      <c r="S275" s="123">
        <v>2.3643161379473816</v>
      </c>
      <c r="T275" s="123">
        <v>2.2282100018924562</v>
      </c>
      <c r="U275" s="123">
        <v>1.9760942012052489</v>
      </c>
      <c r="V275" s="123">
        <v>1.9066497789429679</v>
      </c>
      <c r="W275" s="123">
        <v>3.0182353815391409</v>
      </c>
      <c r="DA275" s="130" t="s">
        <v>3145</v>
      </c>
    </row>
    <row r="276" spans="1:105" ht="12" customHeight="1" x14ac:dyDescent="0.25">
      <c r="A276" s="97" t="s">
        <v>134</v>
      </c>
      <c r="B276" s="99">
        <v>1.9255719739345813</v>
      </c>
      <c r="C276" s="99">
        <v>2.0255038558576492</v>
      </c>
      <c r="D276" s="99">
        <v>1.8507524025194075</v>
      </c>
      <c r="E276" s="99">
        <v>2.024092237010831</v>
      </c>
      <c r="F276" s="99">
        <v>2.4248435882770858</v>
      </c>
      <c r="G276" s="99">
        <v>2.4850542240117237</v>
      </c>
      <c r="H276" s="99">
        <v>2.6451916583987556</v>
      </c>
      <c r="I276" s="99">
        <v>2.60483109104432</v>
      </c>
      <c r="J276" s="99">
        <v>2.7237021386473126</v>
      </c>
      <c r="K276" s="99">
        <v>2.6885825373379464</v>
      </c>
      <c r="L276" s="99">
        <v>2.7069704909059702</v>
      </c>
      <c r="M276" s="99">
        <v>2.7604329414293782</v>
      </c>
      <c r="N276" s="99">
        <v>2.7112192687466306</v>
      </c>
      <c r="O276" s="99">
        <v>2.4565292005773149</v>
      </c>
      <c r="P276" s="99">
        <v>2.5016495503083398</v>
      </c>
      <c r="Q276" s="99">
        <v>2.4021556791371159</v>
      </c>
      <c r="R276" s="99">
        <v>2.5601267035260316</v>
      </c>
      <c r="S276" s="99">
        <v>2.4420277241548156</v>
      </c>
      <c r="T276" s="99">
        <v>2.3031365821387331</v>
      </c>
      <c r="U276" s="99">
        <v>2.0429964116474908</v>
      </c>
      <c r="V276" s="99">
        <v>1.9687564909373887</v>
      </c>
      <c r="W276" s="99">
        <v>3.1137246582530773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2.5862000102301996</v>
      </c>
      <c r="C284" s="123">
        <v>2.5582740172710174</v>
      </c>
      <c r="D284" s="123">
        <v>2.3846150932649741</v>
      </c>
      <c r="E284" s="123">
        <v>2.5070368853923624</v>
      </c>
      <c r="F284" s="123">
        <v>2.6568692227112511</v>
      </c>
      <c r="G284" s="123">
        <v>2.6678004237317183</v>
      </c>
      <c r="H284" s="123">
        <v>2.792309533625057</v>
      </c>
      <c r="I284" s="123">
        <v>2.8964079607288227</v>
      </c>
      <c r="J284" s="123">
        <v>3.014387475777597</v>
      </c>
      <c r="K284" s="123">
        <v>2.7808514442827525</v>
      </c>
      <c r="L284" s="123">
        <v>2.5729382999033596</v>
      </c>
      <c r="M284" s="123">
        <v>2.7575440915167548</v>
      </c>
      <c r="N284" s="123">
        <v>2.652766001979205</v>
      </c>
      <c r="O284" s="123">
        <v>2.2688413687909241</v>
      </c>
      <c r="P284" s="123">
        <v>2.1315868806933276</v>
      </c>
      <c r="Q284" s="123">
        <v>1.6943991174078323</v>
      </c>
      <c r="R284" s="123">
        <v>1.7982173853664007</v>
      </c>
      <c r="S284" s="123">
        <v>1.6383296911470566</v>
      </c>
      <c r="T284" s="123">
        <v>1.9396252103145422</v>
      </c>
      <c r="U284" s="123">
        <v>1.9341222314954014</v>
      </c>
      <c r="V284" s="123">
        <v>1.8413768718390755</v>
      </c>
      <c r="W284" s="123">
        <v>2.0051508528532969</v>
      </c>
      <c r="DA284" s="130" t="s">
        <v>3154</v>
      </c>
    </row>
    <row r="285" spans="1:105" ht="12" customHeight="1" x14ac:dyDescent="0.25">
      <c r="A285" s="97" t="s">
        <v>175</v>
      </c>
      <c r="B285" s="99">
        <v>2.6832242628536904</v>
      </c>
      <c r="C285" s="99">
        <v>2.6539352701413734</v>
      </c>
      <c r="D285" s="99">
        <v>2.4687967816803567</v>
      </c>
      <c r="E285" s="99">
        <v>2.5863209062099033</v>
      </c>
      <c r="F285" s="99">
        <v>2.728430991794045</v>
      </c>
      <c r="G285" s="99">
        <v>2.7318775231624861</v>
      </c>
      <c r="H285" s="99">
        <v>2.8580790922939805</v>
      </c>
      <c r="I285" s="99">
        <v>2.968137103613782</v>
      </c>
      <c r="J285" s="99">
        <v>3.0933349009131961</v>
      </c>
      <c r="K285" s="99">
        <v>2.8575480242760869</v>
      </c>
      <c r="L285" s="99">
        <v>2.6466621668579453</v>
      </c>
      <c r="M285" s="99">
        <v>2.8397094667049512</v>
      </c>
      <c r="N285" s="99">
        <v>2.73441802628997</v>
      </c>
      <c r="O285" s="99">
        <v>2.3400317677681928</v>
      </c>
      <c r="P285" s="99">
        <v>2.202838250178131</v>
      </c>
      <c r="Q285" s="99">
        <v>1.7543936457180807</v>
      </c>
      <c r="R285" s="99">
        <v>1.8617536320796095</v>
      </c>
      <c r="S285" s="99">
        <v>1.6958976293999521</v>
      </c>
      <c r="T285" s="99">
        <v>2.0074176142641789</v>
      </c>
      <c r="U285" s="99">
        <v>2.0010290356970337</v>
      </c>
      <c r="V285" s="99">
        <v>1.9012372963934894</v>
      </c>
      <c r="W285" s="99">
        <v>2.0676494785652113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2.2194783764649744</v>
      </c>
      <c r="D290" s="117">
        <f t="shared" si="129"/>
        <v>3.1151729265873431</v>
      </c>
      <c r="E290" s="117">
        <f t="shared" si="129"/>
        <v>3.7628693996520819</v>
      </c>
      <c r="F290" s="117">
        <f t="shared" si="129"/>
        <v>4.4225166241138885</v>
      </c>
      <c r="G290" s="117">
        <f t="shared" si="129"/>
        <v>4.9432367239836683</v>
      </c>
      <c r="H290" s="117">
        <f t="shared" si="129"/>
        <v>5.5273982874222449</v>
      </c>
      <c r="I290" s="117">
        <f t="shared" si="129"/>
        <v>4.3220613531887473</v>
      </c>
      <c r="J290" s="117">
        <f t="shared" si="129"/>
        <v>4.9538332420513074</v>
      </c>
      <c r="K290" s="117">
        <f t="shared" si="129"/>
        <v>3.1055363780748855</v>
      </c>
      <c r="L290" s="117">
        <f t="shared" si="129"/>
        <v>3.8657960886704674</v>
      </c>
      <c r="M290" s="117">
        <f t="shared" si="129"/>
        <v>1.8244680406346376</v>
      </c>
      <c r="N290" s="117">
        <f t="shared" si="129"/>
        <v>1.6820268432268672</v>
      </c>
      <c r="O290" s="117">
        <f t="shared" si="129"/>
        <v>2.6564147974008887</v>
      </c>
      <c r="P290" s="117">
        <f t="shared" si="129"/>
        <v>5.1283599608413448</v>
      </c>
      <c r="Q290" s="117">
        <f t="shared" si="129"/>
        <v>6.5561360224735292</v>
      </c>
      <c r="R290" s="117">
        <f t="shared" ref="R290:V290" si="130">R291+R294+R296+R305</f>
        <v>7.8416306135489338</v>
      </c>
      <c r="S290" s="117">
        <f t="shared" si="130"/>
        <v>5.4965547692254955</v>
      </c>
      <c r="T290" s="117">
        <f t="shared" si="130"/>
        <v>6.040192012623411</v>
      </c>
      <c r="U290" s="117">
        <f t="shared" si="130"/>
        <v>4.5020607360241724</v>
      </c>
      <c r="V290" s="117">
        <f t="shared" si="130"/>
        <v>4.8148585005893176</v>
      </c>
      <c r="W290" s="117">
        <f t="shared" ref="W290" si="131">W291+W294+W296+W305</f>
        <v>9.2723104037708293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1.9447274544492426</v>
      </c>
      <c r="D291" s="122">
        <f t="shared" si="132"/>
        <v>2.7555083130955014</v>
      </c>
      <c r="E291" s="122">
        <f t="shared" si="132"/>
        <v>3.3258324110771693</v>
      </c>
      <c r="F291" s="122">
        <f t="shared" si="132"/>
        <v>3.8848546837975442</v>
      </c>
      <c r="G291" s="122">
        <f t="shared" si="132"/>
        <v>4.4044312023918222</v>
      </c>
      <c r="H291" s="122">
        <f t="shared" si="132"/>
        <v>4.8728958983835344</v>
      </c>
      <c r="I291" s="122">
        <f t="shared" si="132"/>
        <v>3.7668214018305668</v>
      </c>
      <c r="J291" s="122">
        <f t="shared" si="132"/>
        <v>4.2718544766237105</v>
      </c>
      <c r="K291" s="122">
        <f t="shared" si="132"/>
        <v>2.6762801629974926</v>
      </c>
      <c r="L291" s="122">
        <f t="shared" si="132"/>
        <v>3.3476568521858519</v>
      </c>
      <c r="M291" s="122">
        <f t="shared" si="132"/>
        <v>1.5500907186059292</v>
      </c>
      <c r="N291" s="122">
        <f t="shared" si="132"/>
        <v>1.4610148770805278</v>
      </c>
      <c r="O291" s="122">
        <f t="shared" si="132"/>
        <v>2.351167609359575</v>
      </c>
      <c r="P291" s="122">
        <f t="shared" si="132"/>
        <v>4.4740870659738921</v>
      </c>
      <c r="Q291" s="122">
        <f t="shared" si="132"/>
        <v>5.7664533326248106</v>
      </c>
      <c r="R291" s="122">
        <f t="shared" ref="R291:V291" si="133">SUM(R292:R293)</f>
        <v>6.8892806070655617</v>
      </c>
      <c r="S291" s="122">
        <f t="shared" si="133"/>
        <v>4.852841180275921</v>
      </c>
      <c r="T291" s="122">
        <f t="shared" si="133"/>
        <v>5.2254144998672638</v>
      </c>
      <c r="U291" s="122">
        <f t="shared" si="133"/>
        <v>3.8375419217364728</v>
      </c>
      <c r="V291" s="122">
        <f t="shared" si="133"/>
        <v>4.0439090559599951</v>
      </c>
      <c r="W291" s="122">
        <f t="shared" ref="W291" si="134">SUM(W292:W293)</f>
        <v>7.5535267644715507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1.9206566004029182</v>
      </c>
      <c r="D292" s="98">
        <v>2.7215330263431463</v>
      </c>
      <c r="E292" s="98">
        <v>3.2849638007857784</v>
      </c>
      <c r="F292" s="98">
        <v>3.8370995962564334</v>
      </c>
      <c r="G292" s="98">
        <v>4.350282507693481</v>
      </c>
      <c r="H292" s="98">
        <v>4.812674370065416</v>
      </c>
      <c r="I292" s="98">
        <v>3.7204663511224814</v>
      </c>
      <c r="J292" s="98">
        <v>4.2190285277082715</v>
      </c>
      <c r="K292" s="98">
        <v>2.6431239971095302</v>
      </c>
      <c r="L292" s="98">
        <v>3.3063495836256074</v>
      </c>
      <c r="M292" s="98">
        <v>1.5307678676085694</v>
      </c>
      <c r="N292" s="98">
        <v>1.4425179196282947</v>
      </c>
      <c r="O292" s="98">
        <v>2.3207477380198225</v>
      </c>
      <c r="P292" s="98">
        <v>4.4152407056263279</v>
      </c>
      <c r="Q292" s="98">
        <v>5.68987398723156</v>
      </c>
      <c r="R292" s="98">
        <v>6.7979742120933322</v>
      </c>
      <c r="S292" s="98">
        <v>4.788632670416427</v>
      </c>
      <c r="T292" s="98">
        <v>5.1557726472401448</v>
      </c>
      <c r="U292" s="98">
        <v>3.7861267117056592</v>
      </c>
      <c r="V292" s="98">
        <v>3.9901154906747709</v>
      </c>
      <c r="W292" s="98">
        <v>7.453759967560992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2.4070854046324437E-2</v>
      </c>
      <c r="D293" s="98">
        <v>3.3975286752354852E-2</v>
      </c>
      <c r="E293" s="98">
        <v>4.0868610291391001E-2</v>
      </c>
      <c r="F293" s="98">
        <v>4.7755087541110665E-2</v>
      </c>
      <c r="G293" s="98">
        <v>5.4148694698341354E-2</v>
      </c>
      <c r="H293" s="98">
        <v>6.0221528318118119E-2</v>
      </c>
      <c r="I293" s="98">
        <v>4.635505070808537E-2</v>
      </c>
      <c r="J293" s="98">
        <v>5.2825948915438618E-2</v>
      </c>
      <c r="K293" s="98">
        <v>3.3156165887962594E-2</v>
      </c>
      <c r="L293" s="98">
        <v>4.130726856024447E-2</v>
      </c>
      <c r="M293" s="98">
        <v>1.9322850997359808E-2</v>
      </c>
      <c r="N293" s="98">
        <v>1.8496957452233107E-2</v>
      </c>
      <c r="O293" s="98">
        <v>3.041987133975246E-2</v>
      </c>
      <c r="P293" s="98">
        <v>5.884636034756386E-2</v>
      </c>
      <c r="Q293" s="98">
        <v>7.6579345393250661E-2</v>
      </c>
      <c r="R293" s="98">
        <v>9.1306394972229171E-2</v>
      </c>
      <c r="S293" s="98">
        <v>6.4208509859493876E-2</v>
      </c>
      <c r="T293" s="98">
        <v>6.9641852627119083E-2</v>
      </c>
      <c r="U293" s="98">
        <v>5.1415210030813632E-2</v>
      </c>
      <c r="V293" s="98">
        <v>5.3793565285224082E-2</v>
      </c>
      <c r="W293" s="98">
        <v>9.9766796910558259E-2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5.1942755355602168E-5</v>
      </c>
      <c r="F294" s="122">
        <f t="shared" si="135"/>
        <v>1.027785977651798E-4</v>
      </c>
      <c r="G294" s="122">
        <f t="shared" si="135"/>
        <v>1.9655390596687346E-4</v>
      </c>
      <c r="H294" s="122">
        <f t="shared" si="135"/>
        <v>5.159547894352922E-4</v>
      </c>
      <c r="I294" s="122">
        <f t="shared" si="135"/>
        <v>3.9618311023101625E-4</v>
      </c>
      <c r="J294" s="122">
        <f t="shared" si="135"/>
        <v>4.3889512717824143E-4</v>
      </c>
      <c r="K294" s="122">
        <f t="shared" si="135"/>
        <v>4.6175688157480991E-4</v>
      </c>
      <c r="L294" s="122">
        <f t="shared" si="135"/>
        <v>1.0751688171601139E-3</v>
      </c>
      <c r="M294" s="122">
        <f t="shared" si="135"/>
        <v>1.7247941849361656E-4</v>
      </c>
      <c r="N294" s="122">
        <f t="shared" si="135"/>
        <v>3.7807047867321439E-4</v>
      </c>
      <c r="O294" s="122">
        <f t="shared" si="135"/>
        <v>1.7734404385231649E-4</v>
      </c>
      <c r="P294" s="122">
        <f t="shared" si="135"/>
        <v>7.9596962739282725E-4</v>
      </c>
      <c r="Q294" s="122">
        <f t="shared" si="135"/>
        <v>5.0132593125072232E-4</v>
      </c>
      <c r="R294" s="122">
        <f t="shared" si="135"/>
        <v>5.0837833396093408E-4</v>
      </c>
      <c r="S294" s="122">
        <f t="shared" si="135"/>
        <v>2.923390708466466E-4</v>
      </c>
      <c r="T294" s="122">
        <f t="shared" si="135"/>
        <v>3.1400236541030799E-4</v>
      </c>
      <c r="U294" s="122">
        <f t="shared" si="135"/>
        <v>1.743354602389639E-4</v>
      </c>
      <c r="V294" s="122">
        <f t="shared" si="135"/>
        <v>2.077535920884343E-4</v>
      </c>
      <c r="W294" s="122">
        <f t="shared" si="135"/>
        <v>3.6783182045085254E-4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5.1942755355602168E-5</v>
      </c>
      <c r="F295" s="98">
        <v>1.027785977651798E-4</v>
      </c>
      <c r="G295" s="98">
        <v>1.9655390596687346E-4</v>
      </c>
      <c r="H295" s="98">
        <v>5.159547894352922E-4</v>
      </c>
      <c r="I295" s="98">
        <v>3.9618311023101625E-4</v>
      </c>
      <c r="J295" s="98">
        <v>4.3889512717824143E-4</v>
      </c>
      <c r="K295" s="98">
        <v>4.6175688157480991E-4</v>
      </c>
      <c r="L295" s="98">
        <v>1.0751688171601139E-3</v>
      </c>
      <c r="M295" s="98">
        <v>1.7247941849361656E-4</v>
      </c>
      <c r="N295" s="98">
        <v>3.7807047867321439E-4</v>
      </c>
      <c r="O295" s="98">
        <v>1.7734404385231649E-4</v>
      </c>
      <c r="P295" s="98">
        <v>7.9596962739282725E-4</v>
      </c>
      <c r="Q295" s="98">
        <v>5.0132593125072232E-4</v>
      </c>
      <c r="R295" s="98">
        <v>5.0837833396093408E-4</v>
      </c>
      <c r="S295" s="98">
        <v>2.923390708466466E-4</v>
      </c>
      <c r="T295" s="98">
        <v>3.1400236541030799E-4</v>
      </c>
      <c r="U295" s="98">
        <v>1.743354602389639E-4</v>
      </c>
      <c r="V295" s="98">
        <v>2.077535920884343E-4</v>
      </c>
      <c r="W295" s="98">
        <v>3.6783182045085254E-4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0.11337306121593854</v>
      </c>
      <c r="D296" s="122">
        <v>0.14703145882780236</v>
      </c>
      <c r="E296" s="122">
        <v>0.18161337821719198</v>
      </c>
      <c r="F296" s="122">
        <v>0.23974015190171089</v>
      </c>
      <c r="G296" s="122">
        <v>0.24377811838484431</v>
      </c>
      <c r="H296" s="122">
        <v>0.29974221529785033</v>
      </c>
      <c r="I296" s="122">
        <v>0.24422612751831996</v>
      </c>
      <c r="J296" s="122">
        <v>0.30125130929565946</v>
      </c>
      <c r="K296" s="122">
        <v>0.19669545958260759</v>
      </c>
      <c r="L296" s="122">
        <v>0.24666468833296173</v>
      </c>
      <c r="M296" s="122">
        <v>0.12656779906991594</v>
      </c>
      <c r="N296" s="122">
        <v>0.10203831046694876</v>
      </c>
      <c r="O296" s="122">
        <v>0.14293996564590494</v>
      </c>
      <c r="P296" s="122">
        <v>0.31472068498721245</v>
      </c>
      <c r="Q296" s="122">
        <v>0.41254383398689559</v>
      </c>
      <c r="R296" s="122">
        <v>0.49991657934224176</v>
      </c>
      <c r="S296" s="122">
        <v>0.34872834164923033</v>
      </c>
      <c r="T296" s="122">
        <v>0.39604938996439204</v>
      </c>
      <c r="U296" s="122">
        <v>0.30716029545120715</v>
      </c>
      <c r="V296" s="122">
        <v>0.36218353937825104</v>
      </c>
      <c r="W296" s="122">
        <v>0.97531990219806586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0.10411948617223023</v>
      </c>
      <c r="D297" s="98">
        <v>0.14088498838022945</v>
      </c>
      <c r="E297" s="98">
        <v>0.17456317312674868</v>
      </c>
      <c r="F297" s="98">
        <v>0.22755930727052331</v>
      </c>
      <c r="G297" s="98">
        <v>0.22910172900414119</v>
      </c>
      <c r="H297" s="98">
        <v>0.27034394618362212</v>
      </c>
      <c r="I297" s="98">
        <v>0.23110078734767775</v>
      </c>
      <c r="J297" s="98">
        <v>0.28653370680683748</v>
      </c>
      <c r="K297" s="98">
        <v>0.18349774821118056</v>
      </c>
      <c r="L297" s="98">
        <v>0.23530390816783639</v>
      </c>
      <c r="M297" s="98">
        <v>0.11661004145612255</v>
      </c>
      <c r="N297" s="98">
        <v>9.2775165626447748E-2</v>
      </c>
      <c r="O297" s="98">
        <v>0.13127532986502258</v>
      </c>
      <c r="P297" s="98">
        <v>0.28490876035710133</v>
      </c>
      <c r="Q297" s="98">
        <v>0.3910871734598641</v>
      </c>
      <c r="R297" s="98">
        <v>0.47810715925858915</v>
      </c>
      <c r="S297" s="98">
        <v>0.33072623064379048</v>
      </c>
      <c r="T297" s="98">
        <v>0.37348587885140033</v>
      </c>
      <c r="U297" s="98">
        <v>0.29087140636579545</v>
      </c>
      <c r="V297" s="98">
        <v>0.34705720206953866</v>
      </c>
      <c r="W297" s="98">
        <v>0.93315368530788767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9.2535750437083095E-3</v>
      </c>
      <c r="D301" s="101">
        <v>6.1464704475729087E-3</v>
      </c>
      <c r="E301" s="101">
        <v>7.0502050904433016E-3</v>
      </c>
      <c r="F301" s="101">
        <v>1.2180844631187569E-2</v>
      </c>
      <c r="G301" s="101">
        <v>1.4676389380703123E-2</v>
      </c>
      <c r="H301" s="101">
        <v>2.9398269114228225E-2</v>
      </c>
      <c r="I301" s="101">
        <v>1.3125340170642196E-2</v>
      </c>
      <c r="J301" s="101">
        <v>1.4717602488821997E-2</v>
      </c>
      <c r="K301" s="101">
        <v>1.3197711371427024E-2</v>
      </c>
      <c r="L301" s="101">
        <v>1.1360780165125355E-2</v>
      </c>
      <c r="M301" s="101">
        <v>9.9577576137934026E-3</v>
      </c>
      <c r="N301" s="101">
        <v>9.2631448405010117E-3</v>
      </c>
      <c r="O301" s="101">
        <v>1.1664635780882362E-2</v>
      </c>
      <c r="P301" s="101">
        <v>2.981192463011112E-2</v>
      </c>
      <c r="Q301" s="101">
        <v>2.1456660527031494E-2</v>
      </c>
      <c r="R301" s="101">
        <v>2.1809420083652612E-2</v>
      </c>
      <c r="S301" s="101">
        <v>1.8002111005439844E-2</v>
      </c>
      <c r="T301" s="101">
        <v>2.2563511112991697E-2</v>
      </c>
      <c r="U301" s="101">
        <v>1.6288889085411692E-2</v>
      </c>
      <c r="V301" s="101">
        <v>1.5126337308712373E-2</v>
      </c>
      <c r="W301" s="101">
        <v>4.2166216890178215E-2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0.16137786079979313</v>
      </c>
      <c r="D305" s="122">
        <v>0.21263315466403915</v>
      </c>
      <c r="E305" s="122">
        <v>0.25537166760236535</v>
      </c>
      <c r="F305" s="122">
        <v>0.29781900981686898</v>
      </c>
      <c r="G305" s="122">
        <v>0.29483084930103498</v>
      </c>
      <c r="H305" s="122">
        <v>0.35424421895142538</v>
      </c>
      <c r="I305" s="122">
        <v>0.31061764072963038</v>
      </c>
      <c r="J305" s="122">
        <v>0.38028856100475816</v>
      </c>
      <c r="K305" s="122">
        <v>0.23209899861321037</v>
      </c>
      <c r="L305" s="122">
        <v>0.27039937933449371</v>
      </c>
      <c r="M305" s="122">
        <v>0.14763704354029891</v>
      </c>
      <c r="N305" s="122">
        <v>0.11859558520071765</v>
      </c>
      <c r="O305" s="122">
        <v>0.16212987835155668</v>
      </c>
      <c r="P305" s="122">
        <v>0.33875624025284823</v>
      </c>
      <c r="Q305" s="122">
        <v>0.37663752993057181</v>
      </c>
      <c r="R305" s="122">
        <v>0.45192504880716988</v>
      </c>
      <c r="S305" s="122">
        <v>0.29469290822949723</v>
      </c>
      <c r="T305" s="122">
        <v>0.41841412042634502</v>
      </c>
      <c r="U305" s="122">
        <v>0.35718418337625352</v>
      </c>
      <c r="V305" s="122">
        <v>0.40855815165898285</v>
      </c>
      <c r="W305" s="122">
        <v>0.7430959052807623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0.15107113465638605</v>
      </c>
      <c r="D306" s="98">
        <v>0.20806763178119297</v>
      </c>
      <c r="E306" s="98">
        <v>0.25052886832737997</v>
      </c>
      <c r="F306" s="98">
        <v>0.29288774910178295</v>
      </c>
      <c r="G306" s="98">
        <v>0.28838782331628127</v>
      </c>
      <c r="H306" s="98">
        <v>0.33652422664573106</v>
      </c>
      <c r="I306" s="98">
        <v>0.29684223704581181</v>
      </c>
      <c r="J306" s="98">
        <v>0.36619816112766967</v>
      </c>
      <c r="K306" s="98">
        <v>0.22240558387334172</v>
      </c>
      <c r="L306" s="98">
        <v>0.26278415164278091</v>
      </c>
      <c r="M306" s="98">
        <v>0.14328269660192167</v>
      </c>
      <c r="N306" s="98">
        <v>0.11492826965025496</v>
      </c>
      <c r="O306" s="98">
        <v>0.15611910853789512</v>
      </c>
      <c r="P306" s="98">
        <v>0.31734958151131631</v>
      </c>
      <c r="Q306" s="98">
        <v>0.35885117836298447</v>
      </c>
      <c r="R306" s="98">
        <v>0.43906285031679387</v>
      </c>
      <c r="S306" s="98">
        <v>0.28924614936920429</v>
      </c>
      <c r="T306" s="98">
        <v>0.40566684963153365</v>
      </c>
      <c r="U306" s="98">
        <v>0.34748416907315888</v>
      </c>
      <c r="V306" s="98">
        <v>0.40022260124347481</v>
      </c>
      <c r="W306" s="98">
        <v>0.72240780904831947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1.0306726143407073E-2</v>
      </c>
      <c r="D307" s="33">
        <v>4.5655228828461788E-3</v>
      </c>
      <c r="E307" s="33">
        <v>4.8427992749853523E-3</v>
      </c>
      <c r="F307" s="33">
        <v>4.9312607150860232E-3</v>
      </c>
      <c r="G307" s="33">
        <v>6.4430259847537271E-3</v>
      </c>
      <c r="H307" s="33">
        <v>1.7719992305694342E-2</v>
      </c>
      <c r="I307" s="33">
        <v>1.3775403683818573E-2</v>
      </c>
      <c r="J307" s="33">
        <v>1.4090399877088501E-2</v>
      </c>
      <c r="K307" s="33">
        <v>9.6934147398686395E-3</v>
      </c>
      <c r="L307" s="33">
        <v>7.6152276917127882E-3</v>
      </c>
      <c r="M307" s="33">
        <v>4.3543469383772434E-3</v>
      </c>
      <c r="N307" s="33">
        <v>3.6673155504626906E-3</v>
      </c>
      <c r="O307" s="33">
        <v>6.0107698136615565E-3</v>
      </c>
      <c r="P307" s="33">
        <v>2.1406658741531928E-2</v>
      </c>
      <c r="Q307" s="33">
        <v>1.7786351567587323E-2</v>
      </c>
      <c r="R307" s="33">
        <v>1.2862198490376033E-2</v>
      </c>
      <c r="S307" s="33">
        <v>5.4467588602929379E-3</v>
      </c>
      <c r="T307" s="33">
        <v>1.2747270794811361E-2</v>
      </c>
      <c r="U307" s="33">
        <v>9.7000143030946499E-3</v>
      </c>
      <c r="V307" s="33">
        <v>8.3355504155080435E-3</v>
      </c>
      <c r="W307" s="33">
        <v>2.0688096232442818E-2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1.243426124375441</v>
      </c>
      <c r="D309" s="117">
        <f t="shared" si="136"/>
        <v>1.7704242622985307</v>
      </c>
      <c r="E309" s="117">
        <f t="shared" si="136"/>
        <v>2.1714741162175901</v>
      </c>
      <c r="F309" s="117">
        <f t="shared" si="136"/>
        <v>2.5901998148625234</v>
      </c>
      <c r="G309" s="117">
        <f t="shared" si="136"/>
        <v>2.939981294183855</v>
      </c>
      <c r="H309" s="117">
        <f t="shared" si="136"/>
        <v>3.3376705389616301</v>
      </c>
      <c r="I309" s="117">
        <f t="shared" si="136"/>
        <v>2.6457487525778141</v>
      </c>
      <c r="J309" s="117">
        <f t="shared" si="136"/>
        <v>3.0743526460813682</v>
      </c>
      <c r="K309" s="117">
        <f t="shared" si="136"/>
        <v>1.9562362336451686</v>
      </c>
      <c r="L309" s="117">
        <f t="shared" si="136"/>
        <v>2.4728066076319051</v>
      </c>
      <c r="M309" s="117">
        <f t="shared" si="136"/>
        <v>1.1866067321509861</v>
      </c>
      <c r="N309" s="117">
        <f t="shared" si="136"/>
        <v>1.122488213941718</v>
      </c>
      <c r="O309" s="117">
        <f t="shared" si="136"/>
        <v>1.8266804167912127</v>
      </c>
      <c r="P309" s="117">
        <f t="shared" si="136"/>
        <v>3.6399494431779331</v>
      </c>
      <c r="Q309" s="117">
        <f t="shared" si="136"/>
        <v>4.7830724123103616</v>
      </c>
      <c r="R309" s="117">
        <f t="shared" ref="R309:V309" si="137">R310+R313+R315+R324</f>
        <v>5.8070990603510442</v>
      </c>
      <c r="S309" s="117">
        <f t="shared" si="137"/>
        <v>4.1226426492281485</v>
      </c>
      <c r="T309" s="117">
        <f t="shared" si="137"/>
        <v>4.5620982885523675</v>
      </c>
      <c r="U309" s="117">
        <f t="shared" si="137"/>
        <v>3.4223214423717376</v>
      </c>
      <c r="V309" s="117">
        <f t="shared" si="137"/>
        <v>3.6845007708874249</v>
      </c>
      <c r="W309" s="117">
        <f t="shared" ref="W309" si="138">W310+W313+W315+W324</f>
        <v>7.1598846752979703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1.0874378006042491</v>
      </c>
      <c r="D310" s="122">
        <f t="shared" si="139"/>
        <v>1.5667904188434156</v>
      </c>
      <c r="E310" s="122">
        <f t="shared" si="139"/>
        <v>1.9224685520754483</v>
      </c>
      <c r="F310" s="122">
        <f t="shared" si="139"/>
        <v>2.2818982683248592</v>
      </c>
      <c r="G310" s="122">
        <f t="shared" si="139"/>
        <v>2.6282058405581377</v>
      </c>
      <c r="H310" s="122">
        <f t="shared" si="139"/>
        <v>2.9532736479253026</v>
      </c>
      <c r="I310" s="122">
        <f t="shared" si="139"/>
        <v>2.3179825831107359</v>
      </c>
      <c r="J310" s="122">
        <f t="shared" si="139"/>
        <v>2.6692440124497363</v>
      </c>
      <c r="K310" s="122">
        <f t="shared" si="139"/>
        <v>1.6981788244870837</v>
      </c>
      <c r="L310" s="122">
        <f t="shared" si="139"/>
        <v>2.1573681443570347</v>
      </c>
      <c r="M310" s="122">
        <f t="shared" si="139"/>
        <v>1.0187082031871271</v>
      </c>
      <c r="N310" s="122">
        <f t="shared" si="139"/>
        <v>0.98410390085467503</v>
      </c>
      <c r="O310" s="122">
        <f t="shared" si="139"/>
        <v>1.6318892342431748</v>
      </c>
      <c r="P310" s="122">
        <f t="shared" si="139"/>
        <v>3.2071269605614035</v>
      </c>
      <c r="Q310" s="122">
        <f t="shared" si="139"/>
        <v>4.2448146784767911</v>
      </c>
      <c r="R310" s="122">
        <f t="shared" ref="R310:V310" si="140">SUM(R311:R312)</f>
        <v>5.1471546192337367</v>
      </c>
      <c r="S310" s="122">
        <f t="shared" si="140"/>
        <v>3.6671675458365267</v>
      </c>
      <c r="T310" s="122">
        <f t="shared" si="140"/>
        <v>3.984778780275009</v>
      </c>
      <c r="U310" s="122">
        <f t="shared" si="140"/>
        <v>2.9487028972803335</v>
      </c>
      <c r="V310" s="122">
        <f t="shared" si="140"/>
        <v>3.12774644409637</v>
      </c>
      <c r="W310" s="122">
        <f t="shared" ref="W310" si="141">SUM(W311:W312)</f>
        <v>5.8695056068512201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1.0633669465579247</v>
      </c>
      <c r="D311" s="98">
        <v>1.5328151320910608</v>
      </c>
      <c r="E311" s="98">
        <v>1.8815999417840572</v>
      </c>
      <c r="F311" s="98">
        <v>2.2341431807837484</v>
      </c>
      <c r="G311" s="98">
        <v>2.5740571458597965</v>
      </c>
      <c r="H311" s="98">
        <v>2.8930521196071846</v>
      </c>
      <c r="I311" s="98">
        <v>2.2716275324026505</v>
      </c>
      <c r="J311" s="98">
        <v>2.6164180635342977</v>
      </c>
      <c r="K311" s="98">
        <v>1.665022658599121</v>
      </c>
      <c r="L311" s="98">
        <v>2.1160608757967903</v>
      </c>
      <c r="M311" s="98">
        <v>0.99938535218976721</v>
      </c>
      <c r="N311" s="98">
        <v>0.96560694340244191</v>
      </c>
      <c r="O311" s="98">
        <v>1.6014693629034222</v>
      </c>
      <c r="P311" s="98">
        <v>3.1482806002138397</v>
      </c>
      <c r="Q311" s="98">
        <v>4.1682353330835404</v>
      </c>
      <c r="R311" s="98">
        <v>5.0558482242615073</v>
      </c>
      <c r="S311" s="98">
        <v>3.6029590359770327</v>
      </c>
      <c r="T311" s="98">
        <v>3.91513692764789</v>
      </c>
      <c r="U311" s="98">
        <v>2.8972876872495199</v>
      </c>
      <c r="V311" s="98">
        <v>3.0739528788111459</v>
      </c>
      <c r="W311" s="98">
        <v>5.7697388099406615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2.4070854046324437E-2</v>
      </c>
      <c r="D312" s="98">
        <v>3.3975286752354852E-2</v>
      </c>
      <c r="E312" s="98">
        <v>4.0868610291391001E-2</v>
      </c>
      <c r="F312" s="98">
        <v>4.7755087541110665E-2</v>
      </c>
      <c r="G312" s="98">
        <v>5.4148694698341354E-2</v>
      </c>
      <c r="H312" s="98">
        <v>6.0221528318118119E-2</v>
      </c>
      <c r="I312" s="98">
        <v>4.635505070808537E-2</v>
      </c>
      <c r="J312" s="98">
        <v>5.2825948915438618E-2</v>
      </c>
      <c r="K312" s="98">
        <v>3.3156165887962594E-2</v>
      </c>
      <c r="L312" s="98">
        <v>4.130726856024447E-2</v>
      </c>
      <c r="M312" s="98">
        <v>1.9322850997359808E-2</v>
      </c>
      <c r="N312" s="98">
        <v>1.8496957452233107E-2</v>
      </c>
      <c r="O312" s="98">
        <v>3.041987133975246E-2</v>
      </c>
      <c r="P312" s="98">
        <v>5.884636034756386E-2</v>
      </c>
      <c r="Q312" s="98">
        <v>7.6579345393250661E-2</v>
      </c>
      <c r="R312" s="98">
        <v>9.1306394972229171E-2</v>
      </c>
      <c r="S312" s="98">
        <v>6.4208509859493876E-2</v>
      </c>
      <c r="T312" s="98">
        <v>6.9641852627119083E-2</v>
      </c>
      <c r="U312" s="98">
        <v>5.1415210030813632E-2</v>
      </c>
      <c r="V312" s="98">
        <v>5.3793565285224082E-2</v>
      </c>
      <c r="W312" s="98">
        <v>9.9766796910558259E-2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1.4759957016940447E-4</v>
      </c>
      <c r="F313" s="122">
        <f t="shared" si="142"/>
        <v>3.0209657340677374E-4</v>
      </c>
      <c r="G313" s="122">
        <f t="shared" si="142"/>
        <v>5.9711822359344942E-4</v>
      </c>
      <c r="H313" s="122">
        <f t="shared" si="142"/>
        <v>1.6187566425409057E-3</v>
      </c>
      <c r="I313" s="122">
        <f t="shared" si="142"/>
        <v>1.2827949118917655E-3</v>
      </c>
      <c r="J313" s="122">
        <f t="shared" si="142"/>
        <v>1.4660012054820433E-3</v>
      </c>
      <c r="K313" s="122">
        <f t="shared" si="142"/>
        <v>1.5907820808402908E-3</v>
      </c>
      <c r="L313" s="122">
        <f t="shared" si="142"/>
        <v>3.8196681200277972E-3</v>
      </c>
      <c r="M313" s="122">
        <f t="shared" si="142"/>
        <v>6.3491211654050604E-4</v>
      </c>
      <c r="N313" s="122">
        <f t="shared" si="142"/>
        <v>1.4504390777596262E-3</v>
      </c>
      <c r="O313" s="122">
        <f t="shared" si="142"/>
        <v>7.1326424658702317E-4</v>
      </c>
      <c r="P313" s="122">
        <f t="shared" si="142"/>
        <v>3.3614540170963849E-3</v>
      </c>
      <c r="Q313" s="122">
        <f t="shared" si="142"/>
        <v>2.2038162749306563E-3</v>
      </c>
      <c r="R313" s="122">
        <f t="shared" si="142"/>
        <v>2.2899565447191909E-3</v>
      </c>
      <c r="S313" s="122">
        <f t="shared" si="142"/>
        <v>1.3420589910794439E-3</v>
      </c>
      <c r="T313" s="122">
        <f t="shared" si="142"/>
        <v>1.4641590669757956E-3</v>
      </c>
      <c r="U313" s="122">
        <f t="shared" si="142"/>
        <v>8.2435518432960847E-4</v>
      </c>
      <c r="V313" s="122">
        <f t="shared" si="142"/>
        <v>9.9628444651015942E-4</v>
      </c>
      <c r="W313" s="122">
        <f t="shared" si="142"/>
        <v>1.7880517998463468E-3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1.4759957016940447E-4</v>
      </c>
      <c r="F314" s="98">
        <v>3.0209657340677374E-4</v>
      </c>
      <c r="G314" s="98">
        <v>5.9711822359344942E-4</v>
      </c>
      <c r="H314" s="98">
        <v>1.6187566425409057E-3</v>
      </c>
      <c r="I314" s="98">
        <v>1.2827949118917655E-3</v>
      </c>
      <c r="J314" s="98">
        <v>1.4660012054820433E-3</v>
      </c>
      <c r="K314" s="98">
        <v>1.5907820808402908E-3</v>
      </c>
      <c r="L314" s="98">
        <v>3.8196681200277972E-3</v>
      </c>
      <c r="M314" s="98">
        <v>6.3491211654050604E-4</v>
      </c>
      <c r="N314" s="98">
        <v>1.4504390777596262E-3</v>
      </c>
      <c r="O314" s="98">
        <v>7.1326424658702317E-4</v>
      </c>
      <c r="P314" s="98">
        <v>3.3614540170963849E-3</v>
      </c>
      <c r="Q314" s="98">
        <v>2.2038162749306563E-3</v>
      </c>
      <c r="R314" s="98">
        <v>2.2899565447191909E-3</v>
      </c>
      <c r="S314" s="98">
        <v>1.3420589910794439E-3</v>
      </c>
      <c r="T314" s="98">
        <v>1.4641590669757956E-3</v>
      </c>
      <c r="U314" s="98">
        <v>8.2435518432960847E-4</v>
      </c>
      <c r="V314" s="98">
        <v>9.9628444651015942E-4</v>
      </c>
      <c r="W314" s="98">
        <v>1.7880517998463468E-3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6.1849429600788444E-2</v>
      </c>
      <c r="D315" s="122">
        <v>8.0906524388072359E-2</v>
      </c>
      <c r="E315" s="122">
        <v>0.10130133549298549</v>
      </c>
      <c r="F315" s="122">
        <v>0.13572395877569932</v>
      </c>
      <c r="G315" s="122">
        <v>0.14005300930918987</v>
      </c>
      <c r="H315" s="122">
        <v>0.17506897943932004</v>
      </c>
      <c r="I315" s="122">
        <v>0.14433705272623121</v>
      </c>
      <c r="J315" s="122">
        <v>0.18073959047702984</v>
      </c>
      <c r="K315" s="122">
        <v>0.120003237676179</v>
      </c>
      <c r="L315" s="122">
        <v>0.15303052946332543</v>
      </c>
      <c r="M315" s="122">
        <v>8.0558000846728567E-2</v>
      </c>
      <c r="N315" s="122">
        <v>6.723960108136659E-2</v>
      </c>
      <c r="O315" s="122">
        <v>9.8586203403834824E-2</v>
      </c>
      <c r="P315" s="122">
        <v>0.22812654384381623</v>
      </c>
      <c r="Q315" s="122">
        <v>0.31322583592595266</v>
      </c>
      <c r="R315" s="122">
        <v>0.39051313422820516</v>
      </c>
      <c r="S315" s="122">
        <v>0.27902611593873838</v>
      </c>
      <c r="T315" s="122">
        <v>0.32353721192335105</v>
      </c>
      <c r="U315" s="122">
        <v>0.25541746539807719</v>
      </c>
      <c r="V315" s="122">
        <v>0.30541432486228076</v>
      </c>
      <c r="W315" s="122">
        <v>0.82790966801716004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5.6239287608472299E-2</v>
      </c>
      <c r="D316" s="98">
        <v>7.7168532474414298E-2</v>
      </c>
      <c r="E316" s="98">
        <v>9.699942269766057E-2</v>
      </c>
      <c r="F316" s="98">
        <v>0.12826645342710352</v>
      </c>
      <c r="G316" s="98">
        <v>0.13103559425931541</v>
      </c>
      <c r="H316" s="98">
        <v>0.15693840624113567</v>
      </c>
      <c r="I316" s="98">
        <v>0.13621010103465889</v>
      </c>
      <c r="J316" s="98">
        <v>0.17158656730061292</v>
      </c>
      <c r="K316" s="98">
        <v>0.1117544321600675</v>
      </c>
      <c r="L316" s="98">
        <v>0.14588980943891164</v>
      </c>
      <c r="M316" s="98">
        <v>7.4235603557209789E-2</v>
      </c>
      <c r="N316" s="98">
        <v>6.1262724041269138E-2</v>
      </c>
      <c r="O316" s="98">
        <v>9.0877658080405294E-2</v>
      </c>
      <c r="P316" s="98">
        <v>0.2078198142810582</v>
      </c>
      <c r="Q316" s="98">
        <v>0.2981826990200776</v>
      </c>
      <c r="R316" s="98">
        <v>0.37491104717467194</v>
      </c>
      <c r="S316" s="98">
        <v>0.26589301846395857</v>
      </c>
      <c r="T316" s="98">
        <v>0.30676707470260461</v>
      </c>
      <c r="U316" s="98">
        <v>0.24310109866614668</v>
      </c>
      <c r="V316" s="98">
        <v>0.29380388229206922</v>
      </c>
      <c r="W316" s="98">
        <v>0.79516450910481329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5.6101419923161484E-3</v>
      </c>
      <c r="D320" s="101">
        <v>3.7379919136580554E-3</v>
      </c>
      <c r="E320" s="101">
        <v>4.3019127953249263E-3</v>
      </c>
      <c r="F320" s="101">
        <v>7.4575053485958064E-3</v>
      </c>
      <c r="G320" s="101">
        <v>9.0174150498744735E-3</v>
      </c>
      <c r="H320" s="101">
        <v>1.8130573198184372E-2</v>
      </c>
      <c r="I320" s="101">
        <v>8.1269516915723327E-3</v>
      </c>
      <c r="J320" s="101">
        <v>9.1530231764169103E-3</v>
      </c>
      <c r="K320" s="101">
        <v>8.2488055161114935E-3</v>
      </c>
      <c r="L320" s="101">
        <v>7.1407200244137988E-3</v>
      </c>
      <c r="M320" s="101">
        <v>6.3223972895187722E-3</v>
      </c>
      <c r="N320" s="101">
        <v>5.9768770400974534E-3</v>
      </c>
      <c r="O320" s="101">
        <v>7.7085453234295243E-3</v>
      </c>
      <c r="P320" s="101">
        <v>2.0306729562758037E-2</v>
      </c>
      <c r="Q320" s="101">
        <v>1.5043136905875047E-2</v>
      </c>
      <c r="R320" s="101">
        <v>1.5602087053533211E-2</v>
      </c>
      <c r="S320" s="101">
        <v>1.3133097474779811E-2</v>
      </c>
      <c r="T320" s="101">
        <v>1.6770137220746464E-2</v>
      </c>
      <c r="U320" s="101">
        <v>1.2316366731930529E-2</v>
      </c>
      <c r="V320" s="101">
        <v>1.1610442570211543E-2</v>
      </c>
      <c r="W320" s="101">
        <v>3.274515891234675E-2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9.4138894170403428E-2</v>
      </c>
      <c r="D324" s="122">
        <v>0.12272731906704266</v>
      </c>
      <c r="E324" s="122">
        <v>0.1475566290789869</v>
      </c>
      <c r="F324" s="122">
        <v>0.17227549118855803</v>
      </c>
      <c r="G324" s="122">
        <v>0.17112532609293388</v>
      </c>
      <c r="H324" s="122">
        <v>0.2077091549544669</v>
      </c>
      <c r="I324" s="122">
        <v>0.18214632182895554</v>
      </c>
      <c r="J324" s="122">
        <v>0.22290304194912</v>
      </c>
      <c r="K324" s="122">
        <v>0.13646338940106564</v>
      </c>
      <c r="L324" s="122">
        <v>0.15858826569151702</v>
      </c>
      <c r="M324" s="122">
        <v>8.6705616000589944E-2</v>
      </c>
      <c r="N324" s="122">
        <v>6.9694272927916773E-2</v>
      </c>
      <c r="O324" s="122">
        <v>9.5491714897616098E-2</v>
      </c>
      <c r="P324" s="122">
        <v>0.20133448475561719</v>
      </c>
      <c r="Q324" s="122">
        <v>0.22282808163268719</v>
      </c>
      <c r="R324" s="122">
        <v>0.26714135034438297</v>
      </c>
      <c r="S324" s="122">
        <v>0.17510692846180345</v>
      </c>
      <c r="T324" s="122">
        <v>0.25231813728703095</v>
      </c>
      <c r="U324" s="122">
        <v>0.21737672450899748</v>
      </c>
      <c r="V324" s="122">
        <v>0.25034371748226392</v>
      </c>
      <c r="W324" s="122">
        <v>0.46068134862974375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8.6478195759975965E-2</v>
      </c>
      <c r="D325" s="98">
        <v>0.11932703199884988</v>
      </c>
      <c r="E325" s="98">
        <v>0.14394228464441058</v>
      </c>
      <c r="F325" s="98">
        <v>0.16858740087246052</v>
      </c>
      <c r="G325" s="98">
        <v>0.16629616448927598</v>
      </c>
      <c r="H325" s="98">
        <v>0.19439823274605031</v>
      </c>
      <c r="I325" s="98">
        <v>0.17177480609798959</v>
      </c>
      <c r="J325" s="98">
        <v>0.21226871200217878</v>
      </c>
      <c r="K325" s="98">
        <v>0.12912857318337517</v>
      </c>
      <c r="L325" s="98">
        <v>0.1528099294939462</v>
      </c>
      <c r="M325" s="98">
        <v>8.3389113154208341E-2</v>
      </c>
      <c r="N325" s="98">
        <v>6.6887116935751084E-2</v>
      </c>
      <c r="O325" s="98">
        <v>9.0859778020300527E-2</v>
      </c>
      <c r="P325" s="98">
        <v>0.18469431961914165</v>
      </c>
      <c r="Q325" s="98">
        <v>0.20884783876708932</v>
      </c>
      <c r="R325" s="98">
        <v>0.25687977581719862</v>
      </c>
      <c r="S325" s="98">
        <v>0.17068124509277149</v>
      </c>
      <c r="T325" s="98">
        <v>0.24175869911094386</v>
      </c>
      <c r="U325" s="98">
        <v>0.20919487565137679</v>
      </c>
      <c r="V325" s="98">
        <v>0.24320786834300251</v>
      </c>
      <c r="W325" s="98">
        <v>0.44277608026773702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7.6606984104274625E-3</v>
      </c>
      <c r="D326" s="33">
        <v>3.4002870681927831E-3</v>
      </c>
      <c r="E326" s="33">
        <v>3.6143444345763153E-3</v>
      </c>
      <c r="F326" s="33">
        <v>3.6880903160975034E-3</v>
      </c>
      <c r="G326" s="33">
        <v>4.8291616036579129E-3</v>
      </c>
      <c r="H326" s="33">
        <v>1.3310922208416601E-2</v>
      </c>
      <c r="I326" s="33">
        <v>1.0371515730965957E-2</v>
      </c>
      <c r="J326" s="33">
        <v>1.0634329946941211E-2</v>
      </c>
      <c r="K326" s="33">
        <v>7.3348162176904595E-3</v>
      </c>
      <c r="L326" s="33">
        <v>5.7783361975708271E-3</v>
      </c>
      <c r="M326" s="33">
        <v>3.3165028463816035E-3</v>
      </c>
      <c r="N326" s="33">
        <v>2.8071559921656933E-3</v>
      </c>
      <c r="O326" s="33">
        <v>4.631936877315574E-3</v>
      </c>
      <c r="P326" s="33">
        <v>1.6640165136475545E-2</v>
      </c>
      <c r="Q326" s="33">
        <v>1.3980242865597887E-2</v>
      </c>
      <c r="R326" s="33">
        <v>1.0261574527184358E-2</v>
      </c>
      <c r="S326" s="33">
        <v>4.4256833690319514E-3</v>
      </c>
      <c r="T326" s="33">
        <v>1.0559438176087071E-2</v>
      </c>
      <c r="U326" s="33">
        <v>8.1818488576206848E-3</v>
      </c>
      <c r="V326" s="33">
        <v>7.1358491392614007E-3</v>
      </c>
      <c r="W326" s="33">
        <v>1.7905268362006749E-2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0.56023349340122008</v>
      </c>
      <c r="D328" s="119">
        <f t="shared" si="143"/>
        <v>0.56832294836294106</v>
      </c>
      <c r="E328" s="119">
        <f t="shared" si="143"/>
        <v>0.57707932048302457</v>
      </c>
      <c r="F328" s="119">
        <f t="shared" si="143"/>
        <v>0.5856845852742284</v>
      </c>
      <c r="G328" s="119">
        <f t="shared" si="143"/>
        <v>0.59474823042959091</v>
      </c>
      <c r="H328" s="119">
        <f t="shared" si="143"/>
        <v>0.60384115010430783</v>
      </c>
      <c r="I328" s="119">
        <f t="shared" si="143"/>
        <v>0.61214974438662773</v>
      </c>
      <c r="J328" s="119">
        <f t="shared" si="143"/>
        <v>0.62060075417644156</v>
      </c>
      <c r="K328" s="119">
        <f t="shared" si="143"/>
        <v>0.62991895617652849</v>
      </c>
      <c r="L328" s="119">
        <f t="shared" si="143"/>
        <v>0.63966297003584527</v>
      </c>
      <c r="M328" s="119">
        <f t="shared" si="143"/>
        <v>0.65038504688644871</v>
      </c>
      <c r="N328" s="119">
        <f t="shared" si="143"/>
        <v>0.66734262800960531</v>
      </c>
      <c r="O328" s="119">
        <f t="shared" si="143"/>
        <v>0.68764878835131038</v>
      </c>
      <c r="P328" s="119">
        <f t="shared" si="143"/>
        <v>0.70976871182434953</v>
      </c>
      <c r="Q328" s="119">
        <f t="shared" si="143"/>
        <v>0.72955661626217783</v>
      </c>
      <c r="R328" s="119">
        <f t="shared" ref="R328:V328" si="144">IF(R309=0,"",R309/R290)</f>
        <v>0.74054738695768407</v>
      </c>
      <c r="S328" s="119">
        <f t="shared" si="144"/>
        <v>0.75004122078620872</v>
      </c>
      <c r="T328" s="119">
        <f t="shared" si="144"/>
        <v>0.75529027537833693</v>
      </c>
      <c r="U328" s="119">
        <f t="shared" si="144"/>
        <v>0.76016776383919549</v>
      </c>
      <c r="V328" s="119">
        <f t="shared" si="144"/>
        <v>0.76523552466525402</v>
      </c>
      <c r="W328" s="119">
        <f t="shared" ref="W328" si="145">IF(W309=0,"",W309/W290)</f>
        <v>0.77217914020503609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0.5591723396079773</v>
      </c>
      <c r="D329" s="124">
        <f t="shared" si="146"/>
        <v>0.56860304554236818</v>
      </c>
      <c r="E329" s="124">
        <f t="shared" si="146"/>
        <v>0.57804131851995511</v>
      </c>
      <c r="F329" s="124">
        <f t="shared" si="146"/>
        <v>0.58738317235955029</v>
      </c>
      <c r="G329" s="124">
        <f t="shared" si="146"/>
        <v>0.59671855905727234</v>
      </c>
      <c r="H329" s="124">
        <f t="shared" si="146"/>
        <v>0.60606130512761003</v>
      </c>
      <c r="I329" s="124">
        <f t="shared" si="146"/>
        <v>0.61536832672349773</v>
      </c>
      <c r="J329" s="124">
        <f t="shared" si="146"/>
        <v>0.62484432160699244</v>
      </c>
      <c r="K329" s="124">
        <f t="shared" si="146"/>
        <v>0.63452954140088458</v>
      </c>
      <c r="L329" s="124">
        <f t="shared" si="146"/>
        <v>0.64444124341728204</v>
      </c>
      <c r="M329" s="124">
        <f t="shared" si="146"/>
        <v>0.65719263457257526</v>
      </c>
      <c r="N329" s="124">
        <f t="shared" si="146"/>
        <v>0.67357555100408018</v>
      </c>
      <c r="O329" s="124">
        <f t="shared" si="146"/>
        <v>0.69407609553096827</v>
      </c>
      <c r="P329" s="124">
        <f t="shared" si="146"/>
        <v>0.71682265303956383</v>
      </c>
      <c r="Q329" s="124">
        <f t="shared" si="146"/>
        <v>0.73612226330887687</v>
      </c>
      <c r="R329" s="124">
        <f t="shared" ref="R329:V329" si="147">IF(R310=0,"",R310/R291)</f>
        <v>0.74712512275300236</v>
      </c>
      <c r="S329" s="124">
        <f t="shared" si="147"/>
        <v>0.75567433789951899</v>
      </c>
      <c r="T329" s="124">
        <f t="shared" si="147"/>
        <v>0.76257659184285387</v>
      </c>
      <c r="U329" s="124">
        <f t="shared" si="147"/>
        <v>0.76838324047442763</v>
      </c>
      <c r="V329" s="124">
        <f t="shared" si="147"/>
        <v>0.77344628695015627</v>
      </c>
      <c r="W329" s="124">
        <f t="shared" ref="W329" si="148">IF(W310=0,"",W310/W291)</f>
        <v>0.77705498237707693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0.55364761526597206</v>
      </c>
      <c r="D330" s="111">
        <f t="shared" si="149"/>
        <v>0.5632175385174969</v>
      </c>
      <c r="E330" s="111">
        <f t="shared" si="149"/>
        <v>0.57279168231137578</v>
      </c>
      <c r="F330" s="111">
        <f t="shared" si="149"/>
        <v>0.58224789968012092</v>
      </c>
      <c r="G330" s="111">
        <f t="shared" si="149"/>
        <v>0.59169884744440682</v>
      </c>
      <c r="H330" s="111">
        <f t="shared" si="149"/>
        <v>0.60113190653450777</v>
      </c>
      <c r="I330" s="111">
        <f t="shared" si="149"/>
        <v>0.61057601870724898</v>
      </c>
      <c r="J330" s="111">
        <f t="shared" si="149"/>
        <v>0.6201470424651303</v>
      </c>
      <c r="K330" s="111">
        <f t="shared" si="149"/>
        <v>0.62994496679685019</v>
      </c>
      <c r="L330" s="111">
        <f t="shared" si="149"/>
        <v>0.63999913568619227</v>
      </c>
      <c r="M330" s="111">
        <f t="shared" si="149"/>
        <v>0.6528653843192106</v>
      </c>
      <c r="N330" s="111">
        <f t="shared" si="149"/>
        <v>0.66938991208598486</v>
      </c>
      <c r="O330" s="111">
        <f t="shared" si="149"/>
        <v>0.69006610958495451</v>
      </c>
      <c r="P330" s="111">
        <f t="shared" si="149"/>
        <v>0.71304846329261173</v>
      </c>
      <c r="Q330" s="111">
        <f t="shared" si="149"/>
        <v>0.7325707638582728</v>
      </c>
      <c r="R330" s="111">
        <f t="shared" ref="R330:V330" si="150">IF(R311=0,"",R311/R292)</f>
        <v>0.743728655996863</v>
      </c>
      <c r="S330" s="111">
        <f t="shared" si="150"/>
        <v>0.75239829069280306</v>
      </c>
      <c r="T330" s="111">
        <f t="shared" si="150"/>
        <v>0.75936958347913963</v>
      </c>
      <c r="U330" s="111">
        <f t="shared" si="150"/>
        <v>0.76523790878205578</v>
      </c>
      <c r="V330" s="111">
        <f t="shared" si="150"/>
        <v>0.77039195632187274</v>
      </c>
      <c r="W330" s="111">
        <f t="shared" ref="W330" si="151">IF(W311=0,"",W311/W292)</f>
        <v>0.77407091656435867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2.8415814517141409</v>
      </c>
      <c r="F332" s="124">
        <f t="shared" si="155"/>
        <v>2.9392945610814762</v>
      </c>
      <c r="G332" s="124">
        <f t="shared" si="155"/>
        <v>3.0379361867989827</v>
      </c>
      <c r="H332" s="124">
        <f t="shared" si="155"/>
        <v>3.137400167004206</v>
      </c>
      <c r="I332" s="124">
        <f t="shared" si="155"/>
        <v>3.2378838945046438</v>
      </c>
      <c r="J332" s="124">
        <f t="shared" si="155"/>
        <v>3.3402084340906337</v>
      </c>
      <c r="K332" s="124">
        <f t="shared" si="155"/>
        <v>3.4450641545719245</v>
      </c>
      <c r="L332" s="124">
        <f t="shared" si="155"/>
        <v>3.5526217455941831</v>
      </c>
      <c r="M332" s="124">
        <f t="shared" si="155"/>
        <v>3.6810891530458405</v>
      </c>
      <c r="N332" s="124">
        <f t="shared" si="155"/>
        <v>3.8364251100740261</v>
      </c>
      <c r="O332" s="124">
        <f t="shared" si="155"/>
        <v>4.0219238892567208</v>
      </c>
      <c r="P332" s="124">
        <f t="shared" si="155"/>
        <v>4.2230933209181849</v>
      </c>
      <c r="Q332" s="124">
        <f t="shared" si="155"/>
        <v>4.3959750285258776</v>
      </c>
      <c r="R332" s="124">
        <f t="shared" ref="R332:V332" si="156">IF(R313=0,"",R313/R294)</f>
        <v>4.5044337882722605</v>
      </c>
      <c r="S332" s="124">
        <f t="shared" si="156"/>
        <v>4.5907616357700363</v>
      </c>
      <c r="T332" s="124">
        <f t="shared" si="156"/>
        <v>4.6628918386094762</v>
      </c>
      <c r="U332" s="124">
        <f t="shared" si="156"/>
        <v>4.7285571346165263</v>
      </c>
      <c r="V332" s="124">
        <f t="shared" si="156"/>
        <v>4.7955100871905589</v>
      </c>
      <c r="W332" s="124">
        <f t="shared" ref="W332" si="157">IF(W313=0,"",W313/W294)</f>
        <v>4.8610579629971289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2.8415814517141409</v>
      </c>
      <c r="F333" s="111">
        <f t="shared" si="158"/>
        <v>2.9392945610814762</v>
      </c>
      <c r="G333" s="111">
        <f t="shared" si="158"/>
        <v>3.0379361867989827</v>
      </c>
      <c r="H333" s="111">
        <f t="shared" si="158"/>
        <v>3.137400167004206</v>
      </c>
      <c r="I333" s="111">
        <f t="shared" si="158"/>
        <v>3.2378838945046438</v>
      </c>
      <c r="J333" s="111">
        <f t="shared" si="158"/>
        <v>3.3402084340906337</v>
      </c>
      <c r="K333" s="111">
        <f t="shared" si="158"/>
        <v>3.4450641545719245</v>
      </c>
      <c r="L333" s="111">
        <f t="shared" si="158"/>
        <v>3.5526217455941831</v>
      </c>
      <c r="M333" s="111">
        <f t="shared" si="158"/>
        <v>3.6810891530458405</v>
      </c>
      <c r="N333" s="111">
        <f t="shared" si="158"/>
        <v>3.8364251100740261</v>
      </c>
      <c r="O333" s="111">
        <f t="shared" si="158"/>
        <v>4.0219238892567208</v>
      </c>
      <c r="P333" s="111">
        <f t="shared" si="158"/>
        <v>4.2230933209181849</v>
      </c>
      <c r="Q333" s="111">
        <f t="shared" si="158"/>
        <v>4.3959750285258776</v>
      </c>
      <c r="R333" s="111">
        <f t="shared" ref="R333:V333" si="159">IF(R314=0,"",R314/R295)</f>
        <v>4.5044337882722605</v>
      </c>
      <c r="S333" s="111">
        <f t="shared" si="159"/>
        <v>4.5907616357700363</v>
      </c>
      <c r="T333" s="111">
        <f t="shared" si="159"/>
        <v>4.6628918386094762</v>
      </c>
      <c r="U333" s="111">
        <f t="shared" si="159"/>
        <v>4.7285571346165263</v>
      </c>
      <c r="V333" s="111">
        <f t="shared" si="159"/>
        <v>4.7955100871905589</v>
      </c>
      <c r="W333" s="111">
        <f t="shared" ref="W333" si="160">IF(W314=0,"",W314/W295)</f>
        <v>4.8610579629971289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0.54553902785588138</v>
      </c>
      <c r="D334" s="124">
        <f t="shared" si="161"/>
        <v>0.55026675946150405</v>
      </c>
      <c r="E334" s="124">
        <f t="shared" si="161"/>
        <v>0.55778564601027858</v>
      </c>
      <c r="F334" s="124">
        <f t="shared" si="161"/>
        <v>0.56612944347905347</v>
      </c>
      <c r="G334" s="124">
        <f t="shared" si="161"/>
        <v>0.57451017440413954</v>
      </c>
      <c r="H334" s="124">
        <f t="shared" si="161"/>
        <v>0.58406514165966261</v>
      </c>
      <c r="I334" s="124">
        <f t="shared" si="161"/>
        <v>0.59099758978655614</v>
      </c>
      <c r="J334" s="124">
        <f t="shared" si="161"/>
        <v>0.59996283800262307</v>
      </c>
      <c r="K334" s="124">
        <f t="shared" si="161"/>
        <v>0.61009663329712183</v>
      </c>
      <c r="L334" s="124">
        <f t="shared" si="161"/>
        <v>0.62039901413353626</v>
      </c>
      <c r="M334" s="124">
        <f t="shared" si="161"/>
        <v>0.63648101206396424</v>
      </c>
      <c r="N334" s="124">
        <f t="shared" si="161"/>
        <v>0.65896427306238248</v>
      </c>
      <c r="O334" s="124">
        <f t="shared" si="161"/>
        <v>0.68970356162009616</v>
      </c>
      <c r="P334" s="124">
        <f t="shared" si="161"/>
        <v>0.72485398871410478</v>
      </c>
      <c r="Q334" s="124">
        <f t="shared" si="161"/>
        <v>0.75925467822142323</v>
      </c>
      <c r="R334" s="124">
        <f t="shared" ref="R334:V334" si="162">IF(R315=0,"",R315/R296)</f>
        <v>0.78115659765078671</v>
      </c>
      <c r="S334" s="124">
        <f t="shared" si="162"/>
        <v>0.80012457438689577</v>
      </c>
      <c r="T334" s="124">
        <f t="shared" si="162"/>
        <v>0.81691127450654477</v>
      </c>
      <c r="U334" s="124">
        <f t="shared" si="162"/>
        <v>0.83154453612853296</v>
      </c>
      <c r="V334" s="124">
        <f t="shared" si="162"/>
        <v>0.84325843572729953</v>
      </c>
      <c r="W334" s="124">
        <f t="shared" ref="W334" si="163">IF(W315=0,"",W315/W296)</f>
        <v>0.84885960611621958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0.54014180895441177</v>
      </c>
      <c r="D335" s="111">
        <f t="shared" si="164"/>
        <v>0.54774134108700712</v>
      </c>
      <c r="E335" s="111">
        <f t="shared" si="164"/>
        <v>0.55566945169603554</v>
      </c>
      <c r="F335" s="111">
        <f t="shared" si="164"/>
        <v>0.5636616448063797</v>
      </c>
      <c r="G335" s="111">
        <f t="shared" si="164"/>
        <v>0.57195375534222548</v>
      </c>
      <c r="H335" s="111">
        <f t="shared" si="164"/>
        <v>0.58051385450495896</v>
      </c>
      <c r="I335" s="111">
        <f t="shared" si="164"/>
        <v>0.58939695791576285</v>
      </c>
      <c r="J335" s="111">
        <f t="shared" si="164"/>
        <v>0.59883554089601576</v>
      </c>
      <c r="K335" s="111">
        <f t="shared" si="164"/>
        <v>0.60902345260092017</v>
      </c>
      <c r="L335" s="111">
        <f t="shared" si="164"/>
        <v>0.62000589184796751</v>
      </c>
      <c r="M335" s="111">
        <f t="shared" si="164"/>
        <v>0.63661415972605406</v>
      </c>
      <c r="N335" s="111">
        <f t="shared" si="164"/>
        <v>0.66033537776627538</v>
      </c>
      <c r="O335" s="111">
        <f t="shared" si="164"/>
        <v>0.69226760407950061</v>
      </c>
      <c r="P335" s="111">
        <f t="shared" si="164"/>
        <v>0.72942584854386106</v>
      </c>
      <c r="Q335" s="111">
        <f t="shared" si="164"/>
        <v>0.76244561124855981</v>
      </c>
      <c r="R335" s="111">
        <f t="shared" ref="R335:V335" si="165">IF(R316=0,"",R316/R297)</f>
        <v>0.78415694037306283</v>
      </c>
      <c r="S335" s="111">
        <f t="shared" si="165"/>
        <v>0.80396712999259901</v>
      </c>
      <c r="T335" s="111">
        <f t="shared" si="165"/>
        <v>0.82136190970866318</v>
      </c>
      <c r="U335" s="111">
        <f t="shared" si="165"/>
        <v>0.83576829260565555</v>
      </c>
      <c r="V335" s="111">
        <f t="shared" si="165"/>
        <v>0.84655751426590697</v>
      </c>
      <c r="W335" s="111">
        <f t="shared" ref="W335" si="166">IF(W316=0,"",W316/W297)</f>
        <v>0.85212599127490363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0.60626751993875017</v>
      </c>
      <c r="D339" s="112">
        <f t="shared" si="176"/>
        <v>0.60815258863468502</v>
      </c>
      <c r="E339" s="112">
        <f t="shared" si="176"/>
        <v>0.61018264577242698</v>
      </c>
      <c r="F339" s="112">
        <f t="shared" si="176"/>
        <v>0.61223220346327811</v>
      </c>
      <c r="G339" s="112">
        <f t="shared" si="176"/>
        <v>0.61441644916635918</v>
      </c>
      <c r="H339" s="112">
        <f t="shared" si="176"/>
        <v>0.61672247191619545</v>
      </c>
      <c r="I339" s="112">
        <f t="shared" si="176"/>
        <v>0.61918027159022559</v>
      </c>
      <c r="J339" s="112">
        <f t="shared" si="176"/>
        <v>0.62190993290983509</v>
      </c>
      <c r="K339" s="112">
        <f t="shared" si="176"/>
        <v>0.62501787499081962</v>
      </c>
      <c r="L339" s="112">
        <f t="shared" si="176"/>
        <v>0.62854134316707888</v>
      </c>
      <c r="M339" s="112">
        <f t="shared" si="176"/>
        <v>0.63492179009871064</v>
      </c>
      <c r="N339" s="112">
        <f t="shared" si="176"/>
        <v>0.64523195340365469</v>
      </c>
      <c r="O339" s="112">
        <f t="shared" si="176"/>
        <v>0.66084749393233244</v>
      </c>
      <c r="P339" s="112">
        <f t="shared" si="176"/>
        <v>0.6811613075878874</v>
      </c>
      <c r="Q339" s="112">
        <f t="shared" si="176"/>
        <v>0.70109404429097566</v>
      </c>
      <c r="R339" s="112">
        <f t="shared" ref="R339:V339" si="177">IF(R320=0,"",R320/R301)</f>
        <v>0.71538293974298994</v>
      </c>
      <c r="S339" s="112">
        <f t="shared" si="177"/>
        <v>0.72953096838538967</v>
      </c>
      <c r="T339" s="112">
        <f t="shared" si="177"/>
        <v>0.74324147233851812</v>
      </c>
      <c r="U339" s="112">
        <f t="shared" si="177"/>
        <v>0.75612073158267434</v>
      </c>
      <c r="V339" s="112">
        <f t="shared" si="177"/>
        <v>0.76756470077685179</v>
      </c>
      <c r="W339" s="112">
        <f t="shared" ref="W339" si="178">IF(W320=0,"",W320/W301)</f>
        <v>0.77657331691935794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0.58334454121431822</v>
      </c>
      <c r="D343" s="124">
        <f t="shared" si="188"/>
        <v>0.57717865899582832</v>
      </c>
      <c r="E343" s="124">
        <f t="shared" si="188"/>
        <v>0.57781127587240677</v>
      </c>
      <c r="F343" s="124">
        <f t="shared" si="188"/>
        <v>0.57845700076194417</v>
      </c>
      <c r="G343" s="124">
        <f t="shared" si="188"/>
        <v>0.58041865869404852</v>
      </c>
      <c r="H343" s="124">
        <f t="shared" si="188"/>
        <v>0.58634451556977518</v>
      </c>
      <c r="I343" s="124">
        <f t="shared" si="188"/>
        <v>0.58640044203896458</v>
      </c>
      <c r="J343" s="124">
        <f t="shared" si="188"/>
        <v>0.586141853334187</v>
      </c>
      <c r="K343" s="124">
        <f t="shared" si="188"/>
        <v>0.58795337427749916</v>
      </c>
      <c r="L343" s="124">
        <f t="shared" si="188"/>
        <v>0.5864964116479634</v>
      </c>
      <c r="M343" s="124">
        <f t="shared" si="188"/>
        <v>0.58728902937508931</v>
      </c>
      <c r="N343" s="124">
        <f t="shared" si="188"/>
        <v>0.58766329969165698</v>
      </c>
      <c r="O343" s="124">
        <f t="shared" si="188"/>
        <v>0.58898283196484769</v>
      </c>
      <c r="P343" s="124">
        <f t="shared" si="188"/>
        <v>0.59433439397408827</v>
      </c>
      <c r="Q343" s="124">
        <f t="shared" si="188"/>
        <v>0.59162474242479934</v>
      </c>
      <c r="R343" s="124">
        <f t="shared" ref="R343:V343" si="189">IF(R324=0,"",R324/R305)</f>
        <v>0.59111870662953325</v>
      </c>
      <c r="S343" s="124">
        <f t="shared" si="189"/>
        <v>0.59420136546155322</v>
      </c>
      <c r="T343" s="124">
        <f t="shared" si="189"/>
        <v>0.60303446984516251</v>
      </c>
      <c r="U343" s="124">
        <f t="shared" si="189"/>
        <v>0.60858440722168106</v>
      </c>
      <c r="V343" s="124">
        <f t="shared" si="189"/>
        <v>0.61274929031699243</v>
      </c>
      <c r="W343" s="124">
        <f t="shared" ref="W343" si="190">IF(W324=0,"",W324/W305)</f>
        <v>0.61994871100209537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0.57243361517520963</v>
      </c>
      <c r="D344" s="111">
        <f t="shared" si="191"/>
        <v>0.57350117833001513</v>
      </c>
      <c r="E344" s="111">
        <f t="shared" si="191"/>
        <v>0.57455368559088849</v>
      </c>
      <c r="F344" s="111">
        <f t="shared" si="191"/>
        <v>0.57560413977531655</v>
      </c>
      <c r="G344" s="111">
        <f t="shared" si="191"/>
        <v>0.57664072836700642</v>
      </c>
      <c r="H344" s="111">
        <f t="shared" si="191"/>
        <v>0.5776648970675714</v>
      </c>
      <c r="I344" s="111">
        <f t="shared" si="191"/>
        <v>0.57867373527265087</v>
      </c>
      <c r="J344" s="111">
        <f t="shared" si="191"/>
        <v>0.57965531926353497</v>
      </c>
      <c r="K344" s="111">
        <f t="shared" si="191"/>
        <v>0.58059951074300775</v>
      </c>
      <c r="L344" s="111">
        <f t="shared" si="191"/>
        <v>0.58150359730091483</v>
      </c>
      <c r="M344" s="111">
        <f t="shared" si="191"/>
        <v>0.58199011556772973</v>
      </c>
      <c r="N344" s="111">
        <f t="shared" si="191"/>
        <v>0.58199011556772973</v>
      </c>
      <c r="O344" s="111">
        <f t="shared" si="191"/>
        <v>0.58199011556772973</v>
      </c>
      <c r="P344" s="111">
        <f t="shared" si="191"/>
        <v>0.58199011556772973</v>
      </c>
      <c r="Q344" s="111">
        <f t="shared" si="191"/>
        <v>0.58199011556772973</v>
      </c>
      <c r="R344" s="111">
        <f t="shared" ref="R344:V344" si="192">IF(R325=0,"",R325/R306)</f>
        <v>0.58506379128148511</v>
      </c>
      <c r="S344" s="111">
        <f t="shared" si="192"/>
        <v>0.59008994748935362</v>
      </c>
      <c r="T344" s="111">
        <f t="shared" si="192"/>
        <v>0.59595379639852941</v>
      </c>
      <c r="U344" s="111">
        <f t="shared" si="192"/>
        <v>0.602027068483034</v>
      </c>
      <c r="V344" s="111">
        <f t="shared" si="192"/>
        <v>0.607681494216883</v>
      </c>
      <c r="W344" s="111">
        <f t="shared" ref="W344" si="193">IF(W325=0,"",W325/W306)</f>
        <v>0.61291707360007397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0.74327175320630778</v>
      </c>
      <c r="D345" s="45">
        <f t="shared" si="194"/>
        <v>0.74477494811569545</v>
      </c>
      <c r="E345" s="45">
        <f t="shared" si="194"/>
        <v>0.74633372752936311</v>
      </c>
      <c r="F345" s="45">
        <f t="shared" si="194"/>
        <v>0.74790008664815988</v>
      </c>
      <c r="G345" s="45">
        <f t="shared" si="194"/>
        <v>0.74951763582597108</v>
      </c>
      <c r="H345" s="45">
        <f t="shared" si="194"/>
        <v>0.75118103771067213</v>
      </c>
      <c r="I345" s="45">
        <f t="shared" si="194"/>
        <v>0.75290103789473484</v>
      </c>
      <c r="J345" s="45">
        <f t="shared" si="194"/>
        <v>0.75472165727766294</v>
      </c>
      <c r="K345" s="45">
        <f t="shared" si="194"/>
        <v>0.75668032520290751</v>
      </c>
      <c r="L345" s="45">
        <f t="shared" si="194"/>
        <v>0.75878705555436721</v>
      </c>
      <c r="M345" s="45">
        <f t="shared" si="194"/>
        <v>0.76165333018171988</v>
      </c>
      <c r="N345" s="45">
        <f t="shared" si="194"/>
        <v>0.76545253702303462</v>
      </c>
      <c r="O345" s="45">
        <f t="shared" si="194"/>
        <v>0.77060626523875408</v>
      </c>
      <c r="P345" s="45">
        <f t="shared" si="194"/>
        <v>0.77733593726102079</v>
      </c>
      <c r="Q345" s="45">
        <f t="shared" si="194"/>
        <v>0.78600958788392339</v>
      </c>
      <c r="R345" s="45">
        <f t="shared" ref="R345:V345" si="195">IF(R326=0,"",R326/R307)</f>
        <v>0.79780875212448654</v>
      </c>
      <c r="S345" s="45">
        <f t="shared" si="195"/>
        <v>0.81253521269232931</v>
      </c>
      <c r="T345" s="45">
        <f t="shared" si="195"/>
        <v>0.8283685461820719</v>
      </c>
      <c r="U345" s="45">
        <f t="shared" si="195"/>
        <v>0.84348832918837902</v>
      </c>
      <c r="V345" s="45">
        <f t="shared" si="195"/>
        <v>0.85607413830589585</v>
      </c>
      <c r="W345" s="45">
        <f t="shared" ref="W345" si="196">IF(W326=0,"",W326/W307)</f>
        <v>0.86548651750410599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5.1106186388230777</v>
      </c>
      <c r="D347" s="117">
        <f t="shared" si="197"/>
        <v>7.2119407199845718</v>
      </c>
      <c r="E347" s="117">
        <f t="shared" si="197"/>
        <v>8.7141598699627156</v>
      </c>
      <c r="F347" s="117">
        <f t="shared" si="197"/>
        <v>10.234982918451792</v>
      </c>
      <c r="G347" s="117">
        <f t="shared" si="197"/>
        <v>11.433397702145946</v>
      </c>
      <c r="H347" s="117">
        <f t="shared" si="197"/>
        <v>12.729393343130011</v>
      </c>
      <c r="I347" s="117">
        <f t="shared" si="197"/>
        <v>9.9786418494831608</v>
      </c>
      <c r="J347" s="117">
        <f t="shared" si="197"/>
        <v>11.442765484131703</v>
      </c>
      <c r="K347" s="117">
        <f t="shared" si="197"/>
        <v>7.1615395358688794</v>
      </c>
      <c r="L347" s="117">
        <f t="shared" si="197"/>
        <v>8.9358433538272593</v>
      </c>
      <c r="M347" s="117">
        <f t="shared" si="197"/>
        <v>4.2058943191545932</v>
      </c>
      <c r="N347" s="117">
        <f t="shared" si="197"/>
        <v>3.8760313372498132</v>
      </c>
      <c r="O347" s="117">
        <f t="shared" si="197"/>
        <v>6.1259907816424155</v>
      </c>
      <c r="P347" s="117">
        <f t="shared" si="197"/>
        <v>11.785075671760612</v>
      </c>
      <c r="Q347" s="117">
        <f t="shared" si="197"/>
        <v>15.125797734946834</v>
      </c>
      <c r="R347" s="117">
        <f t="shared" ref="R347:V347" si="198">R348+R351+R353+R362</f>
        <v>18.121290629105527</v>
      </c>
      <c r="S347" s="117">
        <f t="shared" si="198"/>
        <v>12.703703417702364</v>
      </c>
      <c r="T347" s="117">
        <f t="shared" si="198"/>
        <v>13.939921860886415</v>
      </c>
      <c r="U347" s="117">
        <f t="shared" si="198"/>
        <v>10.392200988737375</v>
      </c>
      <c r="V347" s="117">
        <f t="shared" si="198"/>
        <v>11.127169432062979</v>
      </c>
      <c r="W347" s="117">
        <f t="shared" ref="W347" si="199">W348+W351+W353+W362</f>
        <v>21.395926881279514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4.5112282356120526</v>
      </c>
      <c r="D348" s="122">
        <f t="shared" si="200"/>
        <v>6.3923226203030472</v>
      </c>
      <c r="E348" s="122">
        <f t="shared" si="200"/>
        <v>7.7157058934738734</v>
      </c>
      <c r="F348" s="122">
        <f t="shared" si="200"/>
        <v>9.0125595787692117</v>
      </c>
      <c r="G348" s="122">
        <f t="shared" si="200"/>
        <v>10.217920932601409</v>
      </c>
      <c r="H348" s="122">
        <f t="shared" si="200"/>
        <v>11.303984534502925</v>
      </c>
      <c r="I348" s="122">
        <f t="shared" si="200"/>
        <v>8.7386120190914589</v>
      </c>
      <c r="J348" s="122">
        <f t="shared" si="200"/>
        <v>9.9096322669328458</v>
      </c>
      <c r="K348" s="122">
        <f t="shared" si="200"/>
        <v>6.20815590016608</v>
      </c>
      <c r="L348" s="122">
        <f t="shared" si="200"/>
        <v>7.7659367090019931</v>
      </c>
      <c r="M348" s="122">
        <f t="shared" si="200"/>
        <v>3.5954596074460969</v>
      </c>
      <c r="N348" s="122">
        <f t="shared" si="200"/>
        <v>3.3881785885297568</v>
      </c>
      <c r="O348" s="122">
        <f t="shared" si="200"/>
        <v>5.450960219172722</v>
      </c>
      <c r="P348" s="122">
        <f t="shared" si="200"/>
        <v>10.370494410123451</v>
      </c>
      <c r="Q348" s="122">
        <f t="shared" si="200"/>
        <v>13.364346433864757</v>
      </c>
      <c r="R348" s="122">
        <f t="shared" ref="R348:V348" si="201">SUM(R349:R350)</f>
        <v>15.967046479898917</v>
      </c>
      <c r="S348" s="122">
        <f t="shared" si="201"/>
        <v>11.247515515384219</v>
      </c>
      <c r="T348" s="122">
        <f t="shared" si="201"/>
        <v>12.109851983819889</v>
      </c>
      <c r="U348" s="122">
        <f t="shared" si="201"/>
        <v>8.8928347325953521</v>
      </c>
      <c r="V348" s="122">
        <f t="shared" si="201"/>
        <v>9.3719625158963513</v>
      </c>
      <c r="W348" s="122">
        <f t="shared" ref="W348" si="202">SUM(W349:W350)</f>
        <v>17.507352652255427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4.5112282356120526</v>
      </c>
      <c r="D349" s="98">
        <v>6.3923226203030472</v>
      </c>
      <c r="E349" s="98">
        <v>7.7157058934738734</v>
      </c>
      <c r="F349" s="98">
        <v>9.0125595787692117</v>
      </c>
      <c r="G349" s="98">
        <v>10.217920932601409</v>
      </c>
      <c r="H349" s="98">
        <v>11.303984534502925</v>
      </c>
      <c r="I349" s="98">
        <v>8.7386120190914589</v>
      </c>
      <c r="J349" s="98">
        <v>9.9096322669328458</v>
      </c>
      <c r="K349" s="98">
        <v>6.20815590016608</v>
      </c>
      <c r="L349" s="98">
        <v>7.7659367090019931</v>
      </c>
      <c r="M349" s="98">
        <v>3.5954596074460969</v>
      </c>
      <c r="N349" s="98">
        <v>3.3881785885297568</v>
      </c>
      <c r="O349" s="98">
        <v>5.450960219172722</v>
      </c>
      <c r="P349" s="98">
        <v>10.370494410123451</v>
      </c>
      <c r="Q349" s="98">
        <v>13.364346433864757</v>
      </c>
      <c r="R349" s="98">
        <v>15.967046479898917</v>
      </c>
      <c r="S349" s="98">
        <v>11.247515515384219</v>
      </c>
      <c r="T349" s="98">
        <v>12.109851983819889</v>
      </c>
      <c r="U349" s="98">
        <v>8.8928347325953521</v>
      </c>
      <c r="V349" s="98">
        <v>9.3719625158963513</v>
      </c>
      <c r="W349" s="98">
        <v>17.507352652255427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0.2445553077000063</v>
      </c>
      <c r="D353" s="122">
        <v>0.33090992810554343</v>
      </c>
      <c r="E353" s="122">
        <v>0.41001307331160708</v>
      </c>
      <c r="F353" s="122">
        <v>0.53449011760860743</v>
      </c>
      <c r="G353" s="122">
        <v>0.53811294975593604</v>
      </c>
      <c r="H353" s="122">
        <v>0.63498245500757156</v>
      </c>
      <c r="I353" s="122">
        <v>0.54280832759813136</v>
      </c>
      <c r="J353" s="122">
        <v>0.67300888057262453</v>
      </c>
      <c r="K353" s="122">
        <v>0.43099855681013027</v>
      </c>
      <c r="L353" s="122">
        <v>0.55268059592429175</v>
      </c>
      <c r="M353" s="122">
        <v>0.27389305899992511</v>
      </c>
      <c r="N353" s="122">
        <v>0.21790982659253924</v>
      </c>
      <c r="O353" s="122">
        <v>0.30833881215524978</v>
      </c>
      <c r="P353" s="122">
        <v>0.66919221480120583</v>
      </c>
      <c r="Q353" s="122">
        <v>0.91858351936922689</v>
      </c>
      <c r="R353" s="122">
        <v>1.1229756095093462</v>
      </c>
      <c r="S353" s="122">
        <v>0.7768080507597358</v>
      </c>
      <c r="T353" s="122">
        <v>0.87724169011959918</v>
      </c>
      <c r="U353" s="122">
        <v>0.68319724674066729</v>
      </c>
      <c r="V353" s="122">
        <v>0.81516615152348171</v>
      </c>
      <c r="W353" s="122">
        <v>2.1917865236520031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0.2445553077000063</v>
      </c>
      <c r="D354" s="98">
        <v>0.33090992810554343</v>
      </c>
      <c r="E354" s="98">
        <v>0.41001307331160708</v>
      </c>
      <c r="F354" s="98">
        <v>0.53449011760860743</v>
      </c>
      <c r="G354" s="98">
        <v>0.53811294975593604</v>
      </c>
      <c r="H354" s="98">
        <v>0.63498245500757156</v>
      </c>
      <c r="I354" s="98">
        <v>0.54280832759813136</v>
      </c>
      <c r="J354" s="98">
        <v>0.67300888057262453</v>
      </c>
      <c r="K354" s="98">
        <v>0.43099855681013027</v>
      </c>
      <c r="L354" s="98">
        <v>0.55268059592429175</v>
      </c>
      <c r="M354" s="98">
        <v>0.27389305899992511</v>
      </c>
      <c r="N354" s="98">
        <v>0.21790982659253924</v>
      </c>
      <c r="O354" s="98">
        <v>0.30833881215524978</v>
      </c>
      <c r="P354" s="98">
        <v>0.66919221480120583</v>
      </c>
      <c r="Q354" s="98">
        <v>0.91858351936922689</v>
      </c>
      <c r="R354" s="98">
        <v>1.1229756095093462</v>
      </c>
      <c r="S354" s="98">
        <v>0.7768080507597358</v>
      </c>
      <c r="T354" s="98">
        <v>0.87724169011959918</v>
      </c>
      <c r="U354" s="98">
        <v>0.68319724674066729</v>
      </c>
      <c r="V354" s="98">
        <v>0.81516615152348171</v>
      </c>
      <c r="W354" s="98">
        <v>2.1917865236520031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0.35483509551101938</v>
      </c>
      <c r="D362" s="122">
        <v>0.48870817157598095</v>
      </c>
      <c r="E362" s="122">
        <v>0.58844090317723485</v>
      </c>
      <c r="F362" s="122">
        <v>0.68793322207397256</v>
      </c>
      <c r="G362" s="122">
        <v>0.67736381978860027</v>
      </c>
      <c r="H362" s="122">
        <v>0.79042635361951463</v>
      </c>
      <c r="I362" s="122">
        <v>0.6972215027935702</v>
      </c>
      <c r="J362" s="122">
        <v>0.86012433662623278</v>
      </c>
      <c r="K362" s="122">
        <v>0.52238507889266894</v>
      </c>
      <c r="L362" s="122">
        <v>0.61722604890097532</v>
      </c>
      <c r="M362" s="122">
        <v>0.33654165270857134</v>
      </c>
      <c r="N362" s="122">
        <v>0.26994292212751669</v>
      </c>
      <c r="O362" s="122">
        <v>0.36669175031444373</v>
      </c>
      <c r="P362" s="122">
        <v>0.74538904683595597</v>
      </c>
      <c r="Q362" s="122">
        <v>0.84286778171285048</v>
      </c>
      <c r="R362" s="122">
        <v>1.0312685396972638</v>
      </c>
      <c r="S362" s="122">
        <v>0.67937985155841041</v>
      </c>
      <c r="T362" s="122">
        <v>0.95282818694692828</v>
      </c>
      <c r="U362" s="122">
        <v>0.8161690094013565</v>
      </c>
      <c r="V362" s="122">
        <v>0.94004076464314723</v>
      </c>
      <c r="W362" s="122">
        <v>1.6967877053720859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0.35483509551101938</v>
      </c>
      <c r="D363" s="98">
        <v>0.48870817157598095</v>
      </c>
      <c r="E363" s="98">
        <v>0.58844090317723485</v>
      </c>
      <c r="F363" s="98">
        <v>0.68793322207397256</v>
      </c>
      <c r="G363" s="98">
        <v>0.67736381978860027</v>
      </c>
      <c r="H363" s="98">
        <v>0.79042635361951463</v>
      </c>
      <c r="I363" s="98">
        <v>0.6972215027935702</v>
      </c>
      <c r="J363" s="98">
        <v>0.86012433662623278</v>
      </c>
      <c r="K363" s="98">
        <v>0.52238507889266894</v>
      </c>
      <c r="L363" s="98">
        <v>0.61722604890097532</v>
      </c>
      <c r="M363" s="98">
        <v>0.33654165270857134</v>
      </c>
      <c r="N363" s="98">
        <v>0.26994292212751669</v>
      </c>
      <c r="O363" s="98">
        <v>0.36669175031444373</v>
      </c>
      <c r="P363" s="98">
        <v>0.74538904683595597</v>
      </c>
      <c r="Q363" s="98">
        <v>0.84286778171285048</v>
      </c>
      <c r="R363" s="98">
        <v>1.0312685396972638</v>
      </c>
      <c r="S363" s="98">
        <v>0.67937985155841041</v>
      </c>
      <c r="T363" s="98">
        <v>0.95282818694692828</v>
      </c>
      <c r="U363" s="98">
        <v>0.8161690094013565</v>
      </c>
      <c r="V363" s="98">
        <v>0.94004076464314723</v>
      </c>
      <c r="W363" s="98">
        <v>1.6967877053720859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10737.326754695363</v>
      </c>
      <c r="D366" s="117">
        <f t="shared" si="204"/>
        <v>10489.131770761665</v>
      </c>
      <c r="E366" s="117">
        <f t="shared" si="204"/>
        <v>11223.947452668303</v>
      </c>
      <c r="F366" s="117">
        <f t="shared" si="204"/>
        <v>12076.512875896815</v>
      </c>
      <c r="G366" s="117">
        <f t="shared" si="204"/>
        <v>13652.30185227501</v>
      </c>
      <c r="H366" s="117">
        <f t="shared" si="204"/>
        <v>13378.489507330014</v>
      </c>
      <c r="I366" s="117">
        <f t="shared" si="204"/>
        <v>12519.445463906635</v>
      </c>
      <c r="J366" s="117">
        <f t="shared" si="204"/>
        <v>12344.778359772163</v>
      </c>
      <c r="K366" s="117">
        <f t="shared" si="204"/>
        <v>11760.790647024067</v>
      </c>
      <c r="L366" s="117">
        <f t="shared" si="204"/>
        <v>11584.439193825699</v>
      </c>
      <c r="M366" s="117">
        <f t="shared" si="204"/>
        <v>10798.251049659459</v>
      </c>
      <c r="N366" s="117">
        <f t="shared" si="204"/>
        <v>12067.842187987952</v>
      </c>
      <c r="O366" s="117">
        <f t="shared" si="204"/>
        <v>12158.24639660462</v>
      </c>
      <c r="P366" s="117">
        <f t="shared" si="204"/>
        <v>10667.649140508825</v>
      </c>
      <c r="Q366" s="117">
        <f t="shared" si="204"/>
        <v>9897.1783412989535</v>
      </c>
      <c r="R366" s="117">
        <f t="shared" ref="R366:V366" si="205">R367+R370+R372+R381</f>
        <v>10578.606198303458</v>
      </c>
      <c r="S366" s="117">
        <f t="shared" si="205"/>
        <v>10347.188728729767</v>
      </c>
      <c r="T366" s="117">
        <f t="shared" si="205"/>
        <v>9658.6598524419423</v>
      </c>
      <c r="U366" s="117">
        <f t="shared" si="205"/>
        <v>8397.5888307876703</v>
      </c>
      <c r="V366" s="117">
        <f t="shared" si="205"/>
        <v>7484.2026679836626</v>
      </c>
      <c r="W366" s="117">
        <f t="shared" ref="W366" si="206">W367+W370+W372+W381</f>
        <v>8639.3983332682856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9408.1448815493732</v>
      </c>
      <c r="D367" s="122">
        <f t="shared" si="207"/>
        <v>9278.1012395195939</v>
      </c>
      <c r="E367" s="122">
        <f t="shared" si="207"/>
        <v>9920.3464839260014</v>
      </c>
      <c r="F367" s="122">
        <f t="shared" si="207"/>
        <v>10608.325891656596</v>
      </c>
      <c r="G367" s="122">
        <f t="shared" si="207"/>
        <v>12164.221060037258</v>
      </c>
      <c r="H367" s="122">
        <f t="shared" si="207"/>
        <v>11794.334921581791</v>
      </c>
      <c r="I367" s="122">
        <f t="shared" si="207"/>
        <v>10911.116538801865</v>
      </c>
      <c r="J367" s="122">
        <f t="shared" si="207"/>
        <v>10645.311241297139</v>
      </c>
      <c r="K367" s="122">
        <f t="shared" si="207"/>
        <v>10135.180167913004</v>
      </c>
      <c r="L367" s="122">
        <f t="shared" si="207"/>
        <v>10031.757070580124</v>
      </c>
      <c r="M367" s="122">
        <f t="shared" si="207"/>
        <v>9174.3282734793684</v>
      </c>
      <c r="N367" s="122">
        <f t="shared" si="207"/>
        <v>10482.173362397618</v>
      </c>
      <c r="O367" s="122">
        <f t="shared" si="207"/>
        <v>10761.148877155394</v>
      </c>
      <c r="P367" s="122">
        <f t="shared" si="207"/>
        <v>9306.6772629719835</v>
      </c>
      <c r="Q367" s="122">
        <f t="shared" si="207"/>
        <v>8705.069088580809</v>
      </c>
      <c r="R367" s="122">
        <f t="shared" ref="R367:V367" si="208">SUM(R368:R369)</f>
        <v>9293.8561025603158</v>
      </c>
      <c r="S367" s="122">
        <f t="shared" si="208"/>
        <v>9135.4067540642536</v>
      </c>
      <c r="T367" s="122">
        <f t="shared" si="208"/>
        <v>8355.7776204394704</v>
      </c>
      <c r="U367" s="122">
        <f t="shared" si="208"/>
        <v>7158.0773937121376</v>
      </c>
      <c r="V367" s="122">
        <f t="shared" si="208"/>
        <v>6285.840994495421</v>
      </c>
      <c r="W367" s="122">
        <f t="shared" ref="W367" si="209">SUM(W368:W369)</f>
        <v>7037.9359294026699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9291.6956167578792</v>
      </c>
      <c r="D368" s="98">
        <v>9163.7026914796734</v>
      </c>
      <c r="E368" s="98">
        <v>9798.4429348906397</v>
      </c>
      <c r="F368" s="98">
        <v>10477.921649321983</v>
      </c>
      <c r="G368" s="98">
        <v>12014.672420915504</v>
      </c>
      <c r="H368" s="98">
        <v>11648.575010168739</v>
      </c>
      <c r="I368" s="98">
        <v>10776.842755555283</v>
      </c>
      <c r="J368" s="98">
        <v>10513.670832922047</v>
      </c>
      <c r="K368" s="98">
        <v>10009.616439721209</v>
      </c>
      <c r="L368" s="98">
        <v>9907.9736298803964</v>
      </c>
      <c r="M368" s="98">
        <v>9059.9645294084803</v>
      </c>
      <c r="N368" s="98">
        <v>10349.465394988938</v>
      </c>
      <c r="O368" s="98">
        <v>10621.919005576756</v>
      </c>
      <c r="P368" s="98">
        <v>9184.269255309282</v>
      </c>
      <c r="Q368" s="98">
        <v>8589.4644952625968</v>
      </c>
      <c r="R368" s="98">
        <v>9170.6809055382728</v>
      </c>
      <c r="S368" s="98">
        <v>9014.5351176664044</v>
      </c>
      <c r="T368" s="98">
        <v>8244.4157689265612</v>
      </c>
      <c r="U368" s="98">
        <v>7062.1738022673317</v>
      </c>
      <c r="V368" s="98">
        <v>6202.2244261624674</v>
      </c>
      <c r="W368" s="98">
        <v>6944.9790436415906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116.44926479149468</v>
      </c>
      <c r="D369" s="98">
        <v>114.39854803992094</v>
      </c>
      <c r="E369" s="98">
        <v>121.90354903536223</v>
      </c>
      <c r="F369" s="98">
        <v>130.40424233461306</v>
      </c>
      <c r="G369" s="98">
        <v>149.54863912175492</v>
      </c>
      <c r="H369" s="98">
        <v>145.75991141305175</v>
      </c>
      <c r="I369" s="98">
        <v>134.27378324658355</v>
      </c>
      <c r="J369" s="98">
        <v>131.64040837509131</v>
      </c>
      <c r="K369" s="98">
        <v>125.56372819179583</v>
      </c>
      <c r="L369" s="98">
        <v>123.78344069972769</v>
      </c>
      <c r="M369" s="98">
        <v>114.36374407088782</v>
      </c>
      <c r="N369" s="98">
        <v>132.70796740868047</v>
      </c>
      <c r="O369" s="98">
        <v>139.22987157863875</v>
      </c>
      <c r="P369" s="98">
        <v>122.40800766270215</v>
      </c>
      <c r="Q369" s="98">
        <v>115.60459331821198</v>
      </c>
      <c r="R369" s="98">
        <v>123.17519702204214</v>
      </c>
      <c r="S369" s="98">
        <v>120.87163639784943</v>
      </c>
      <c r="T369" s="98">
        <v>111.36185151291008</v>
      </c>
      <c r="U369" s="98">
        <v>95.903591444805542</v>
      </c>
      <c r="V369" s="98">
        <v>83.616568332953221</v>
      </c>
      <c r="W369" s="98">
        <v>92.956885761079363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0.15493568730075744</v>
      </c>
      <c r="F370" s="122">
        <f t="shared" si="210"/>
        <v>0.28065627894084083</v>
      </c>
      <c r="G370" s="122">
        <f t="shared" si="210"/>
        <v>0.54284538741266641</v>
      </c>
      <c r="H370" s="122">
        <f t="shared" si="210"/>
        <v>1.2488146100171587</v>
      </c>
      <c r="I370" s="122">
        <f t="shared" si="210"/>
        <v>1.1475988971324331</v>
      </c>
      <c r="J370" s="122">
        <f t="shared" si="210"/>
        <v>1.0937112340010602</v>
      </c>
      <c r="K370" s="122">
        <f t="shared" si="210"/>
        <v>1.748691804856737</v>
      </c>
      <c r="L370" s="122">
        <f t="shared" si="210"/>
        <v>3.2219050099387077</v>
      </c>
      <c r="M370" s="122">
        <f t="shared" si="210"/>
        <v>1.0208323852828298</v>
      </c>
      <c r="N370" s="122">
        <f t="shared" si="210"/>
        <v>2.7124982522945613</v>
      </c>
      <c r="O370" s="122">
        <f t="shared" si="210"/>
        <v>0.81169273120914631</v>
      </c>
      <c r="P370" s="122">
        <f t="shared" si="210"/>
        <v>1.6557193286672476</v>
      </c>
      <c r="Q370" s="122">
        <f t="shared" si="210"/>
        <v>0.75680433287200166</v>
      </c>
      <c r="R370" s="122">
        <f t="shared" si="210"/>
        <v>0.68581835331929752</v>
      </c>
      <c r="S370" s="122">
        <f t="shared" si="210"/>
        <v>0.55032427872232115</v>
      </c>
      <c r="T370" s="122">
        <f t="shared" si="210"/>
        <v>0.50211020345412927</v>
      </c>
      <c r="U370" s="122">
        <f t="shared" si="210"/>
        <v>0.32518386569032082</v>
      </c>
      <c r="V370" s="122">
        <f t="shared" si="210"/>
        <v>0.3229316059861656</v>
      </c>
      <c r="W370" s="122">
        <f t="shared" si="210"/>
        <v>0.34272424866555157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0.15493568730075744</v>
      </c>
      <c r="F371" s="98">
        <f>RES_hhdet_in_fech!F67</f>
        <v>0.28065627894084083</v>
      </c>
      <c r="G371" s="98">
        <f>RES_hhdet_in_fech!G67</f>
        <v>0.54284538741266641</v>
      </c>
      <c r="H371" s="98">
        <f>RES_hhdet_in_fech!H67</f>
        <v>1.2488146100171587</v>
      </c>
      <c r="I371" s="98">
        <f>RES_hhdet_in_fech!I67</f>
        <v>1.1475988971324331</v>
      </c>
      <c r="J371" s="98">
        <f>RES_hhdet_in_fech!J67</f>
        <v>1.0937112340010602</v>
      </c>
      <c r="K371" s="98">
        <f>RES_hhdet_in_fech!K67</f>
        <v>1.748691804856737</v>
      </c>
      <c r="L371" s="98">
        <f>RES_hhdet_in_fech!L67</f>
        <v>3.2219050099387077</v>
      </c>
      <c r="M371" s="98">
        <f>RES_hhdet_in_fech!M67</f>
        <v>1.0208323852828298</v>
      </c>
      <c r="N371" s="98">
        <f>RES_hhdet_in_fech!N67</f>
        <v>2.7124982522945613</v>
      </c>
      <c r="O371" s="98">
        <f>RES_hhdet_in_fech!O67</f>
        <v>0.81169273120914631</v>
      </c>
      <c r="P371" s="98">
        <f>RES_hhdet_in_fech!P67</f>
        <v>1.6557193286672476</v>
      </c>
      <c r="Q371" s="98">
        <f>RES_hhdet_in_fech!Q67</f>
        <v>0.75680433287200166</v>
      </c>
      <c r="R371" s="98">
        <f>RES_hhdet_in_fech!R67</f>
        <v>0.68581835331929752</v>
      </c>
      <c r="S371" s="98">
        <f>RES_hhdet_in_fech!S67</f>
        <v>0.55032427872232115</v>
      </c>
      <c r="T371" s="98">
        <f>RES_hhdet_in_fech!T67</f>
        <v>0.50211020345412927</v>
      </c>
      <c r="U371" s="98">
        <f>RES_hhdet_in_fech!U67</f>
        <v>0.32518386569032082</v>
      </c>
      <c r="V371" s="98">
        <f>RES_hhdet_in_fech!V67</f>
        <v>0.3229316059861656</v>
      </c>
      <c r="W371" s="98">
        <f>RES_hhdet_in_fech!W67</f>
        <v>0.34272424866555157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548.47283774599214</v>
      </c>
      <c r="D372" s="122">
        <v>495.07118302470798</v>
      </c>
      <c r="E372" s="122">
        <v>541.7193097373538</v>
      </c>
      <c r="F372" s="122">
        <v>654.6555451084522</v>
      </c>
      <c r="G372" s="122">
        <v>673.26989238084525</v>
      </c>
      <c r="H372" s="122">
        <v>725.49468551800203</v>
      </c>
      <c r="I372" s="122">
        <v>707.43458606178353</v>
      </c>
      <c r="J372" s="122">
        <v>750.70767668920507</v>
      </c>
      <c r="K372" s="122">
        <v>744.89358350560929</v>
      </c>
      <c r="L372" s="122">
        <v>739.16782409490975</v>
      </c>
      <c r="M372" s="122">
        <v>749.10101943161442</v>
      </c>
      <c r="N372" s="122">
        <v>732.08238786589391</v>
      </c>
      <c r="O372" s="122">
        <v>654.227390972796</v>
      </c>
      <c r="P372" s="122">
        <v>654.65955399772497</v>
      </c>
      <c r="Q372" s="122">
        <v>622.77839943764229</v>
      </c>
      <c r="R372" s="122">
        <v>674.40318034453912</v>
      </c>
      <c r="S372" s="122">
        <v>656.47630517652124</v>
      </c>
      <c r="T372" s="122">
        <v>633.30873164937168</v>
      </c>
      <c r="U372" s="122">
        <v>572.93893121051156</v>
      </c>
      <c r="V372" s="122">
        <v>562.9770867373777</v>
      </c>
      <c r="W372" s="122">
        <v>908.74623157855353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550.16339126898572</v>
      </c>
      <c r="D373" s="98">
        <v>500.30302743879952</v>
      </c>
      <c r="E373" s="98">
        <v>546.62619910180047</v>
      </c>
      <c r="F373" s="98">
        <v>656.05224183346206</v>
      </c>
      <c r="G373" s="98">
        <v>676.42881653164807</v>
      </c>
      <c r="H373" s="98">
        <v>722.78163083115533</v>
      </c>
      <c r="I373" s="98">
        <v>713.10749717524345</v>
      </c>
      <c r="J373" s="98">
        <v>750.36861296183747</v>
      </c>
      <c r="K373" s="98">
        <v>741.25696828622085</v>
      </c>
      <c r="L373" s="98">
        <v>745.25720370150805</v>
      </c>
      <c r="M373" s="98">
        <v>751.75985705914923</v>
      </c>
      <c r="N373" s="98">
        <v>729.53020705584004</v>
      </c>
      <c r="O373" s="98">
        <v>653.56681777834433</v>
      </c>
      <c r="P373" s="98">
        <v>647.79841308955793</v>
      </c>
      <c r="Q373" s="98">
        <v>619.24354354502645</v>
      </c>
      <c r="R373" s="98">
        <v>672.60024944688428</v>
      </c>
      <c r="S373" s="98">
        <v>653.80691184553518</v>
      </c>
      <c r="T373" s="98">
        <v>629.4219346532077</v>
      </c>
      <c r="U373" s="98">
        <v>569.5966418646575</v>
      </c>
      <c r="V373" s="98">
        <v>560.36030266121543</v>
      </c>
      <c r="W373" s="98">
        <v>906.49660542354934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530.14324018880609</v>
      </c>
      <c r="D377" s="101">
        <v>399.34888997359172</v>
      </c>
      <c r="E377" s="101">
        <v>443.21019028030059</v>
      </c>
      <c r="F377" s="101">
        <v>629.61432471427304</v>
      </c>
      <c r="G377" s="101">
        <v>627.52356065285778</v>
      </c>
      <c r="H377" s="101">
        <v>751.43268087576757</v>
      </c>
      <c r="I377" s="101">
        <v>620.51913083158024</v>
      </c>
      <c r="J377" s="101">
        <v>757.37042896017624</v>
      </c>
      <c r="K377" s="101">
        <v>799.42387109216816</v>
      </c>
      <c r="L377" s="101">
        <v>632.18121205936791</v>
      </c>
      <c r="M377" s="101">
        <v>719.30882638768492</v>
      </c>
      <c r="N377" s="101">
        <v>758.6646091199068</v>
      </c>
      <c r="O377" s="101">
        <v>661.7547030812774</v>
      </c>
      <c r="P377" s="101">
        <v>728.38799043737879</v>
      </c>
      <c r="Q377" s="101">
        <v>695.1001725052264</v>
      </c>
      <c r="R377" s="101">
        <v>716.50721913242899</v>
      </c>
      <c r="S377" s="101">
        <v>709.7103423500522</v>
      </c>
      <c r="T377" s="101">
        <v>705.41299527982108</v>
      </c>
      <c r="U377" s="101">
        <v>639.9992569707365</v>
      </c>
      <c r="V377" s="101">
        <v>630.53513584345842</v>
      </c>
      <c r="W377" s="101">
        <v>961.55510280935812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780.70903539999756</v>
      </c>
      <c r="D381" s="122">
        <v>715.95934821736398</v>
      </c>
      <c r="E381" s="122">
        <v>761.72672331764784</v>
      </c>
      <c r="F381" s="122">
        <v>813.25078285282609</v>
      </c>
      <c r="G381" s="122">
        <v>814.26805446949345</v>
      </c>
      <c r="H381" s="122">
        <v>857.41108562020327</v>
      </c>
      <c r="I381" s="122">
        <v>899.74674014585344</v>
      </c>
      <c r="J381" s="122">
        <v>947.66573055181857</v>
      </c>
      <c r="K381" s="122">
        <v>878.96820380059808</v>
      </c>
      <c r="L381" s="122">
        <v>810.29239414072697</v>
      </c>
      <c r="M381" s="122">
        <v>873.8009243631941</v>
      </c>
      <c r="N381" s="122">
        <v>850.87393947214468</v>
      </c>
      <c r="O381" s="122">
        <v>742.05843574522009</v>
      </c>
      <c r="P381" s="122">
        <v>704.65660421044981</v>
      </c>
      <c r="Q381" s="122">
        <v>568.57404894763113</v>
      </c>
      <c r="R381" s="122">
        <v>609.66109704528321</v>
      </c>
      <c r="S381" s="122">
        <v>554.75534521027078</v>
      </c>
      <c r="T381" s="122">
        <v>669.07139014964832</v>
      </c>
      <c r="U381" s="122">
        <v>666.24732199933089</v>
      </c>
      <c r="V381" s="122">
        <v>635.06165514487714</v>
      </c>
      <c r="W381" s="122">
        <v>692.37344803839642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787.87322692994155</v>
      </c>
      <c r="D382" s="98">
        <v>733.0586360543092</v>
      </c>
      <c r="E382" s="98">
        <v>769.78883451715433</v>
      </c>
      <c r="F382" s="98">
        <v>815.68115949562639</v>
      </c>
      <c r="G382" s="98">
        <v>824.47157944158096</v>
      </c>
      <c r="H382" s="98">
        <v>870.30837355789458</v>
      </c>
      <c r="I382" s="98">
        <v>907.77681221214607</v>
      </c>
      <c r="J382" s="98">
        <v>954.47884668641825</v>
      </c>
      <c r="K382" s="98">
        <v>885.51076359019669</v>
      </c>
      <c r="L382" s="98">
        <v>821.33288997730233</v>
      </c>
      <c r="M382" s="98">
        <v>883.55130513274071</v>
      </c>
      <c r="N382" s="98">
        <v>859.0075681442579</v>
      </c>
      <c r="O382" s="98">
        <v>749.03681200318488</v>
      </c>
      <c r="P382" s="98">
        <v>714.02120970721785</v>
      </c>
      <c r="Q382" s="98">
        <v>576.91998954402948</v>
      </c>
      <c r="R382" s="98">
        <v>618.42084887783858</v>
      </c>
      <c r="S382" s="98">
        <v>566.7957400444559</v>
      </c>
      <c r="T382" s="98">
        <v>674.0827920009624</v>
      </c>
      <c r="U382" s="98">
        <v>673.65242312399357</v>
      </c>
      <c r="V382" s="98">
        <v>641.30460904679137</v>
      </c>
      <c r="W382" s="98">
        <v>699.84196744955898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688.89209797600154</v>
      </c>
      <c r="D383" s="33">
        <v>347.03941913399387</v>
      </c>
      <c r="E383" s="33">
        <v>494.05048743929513</v>
      </c>
      <c r="F383" s="33">
        <v>690.97062790904158</v>
      </c>
      <c r="G383" s="33">
        <v>524.00274267612485</v>
      </c>
      <c r="H383" s="33">
        <v>669.10230686761417</v>
      </c>
      <c r="I383" s="33">
        <v>755.69785303212268</v>
      </c>
      <c r="J383" s="33">
        <v>799.37244180750861</v>
      </c>
      <c r="K383" s="33">
        <v>751.56275616448193</v>
      </c>
      <c r="L383" s="33">
        <v>553.53186284137325</v>
      </c>
      <c r="M383" s="33">
        <v>641.02601130794108</v>
      </c>
      <c r="N383" s="33">
        <v>656.16738233663227</v>
      </c>
      <c r="O383" s="33">
        <v>597.480794298153</v>
      </c>
      <c r="P383" s="33">
        <v>589.95128237918561</v>
      </c>
      <c r="Q383" s="33">
        <v>440.1175930447672</v>
      </c>
      <c r="R383" s="33">
        <v>410.95430890954196</v>
      </c>
      <c r="S383" s="33">
        <v>260.68232734653031</v>
      </c>
      <c r="T383" s="33">
        <v>541.06116548779596</v>
      </c>
      <c r="U383" s="33">
        <v>478.01341671606264</v>
      </c>
      <c r="V383" s="33">
        <v>432.77880059088636</v>
      </c>
      <c r="W383" s="33">
        <v>504.40788088744233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6015.4100775733696</v>
      </c>
      <c r="D385" s="117">
        <f t="shared" si="211"/>
        <v>5961.2142937266681</v>
      </c>
      <c r="E385" s="117">
        <f t="shared" si="211"/>
        <v>6477.1079691229997</v>
      </c>
      <c r="F385" s="117">
        <f t="shared" si="211"/>
        <v>7073.0274352785027</v>
      </c>
      <c r="G385" s="117">
        <f t="shared" si="211"/>
        <v>8119.6823679311892</v>
      </c>
      <c r="H385" s="117">
        <f t="shared" si="211"/>
        <v>8078.4824907645707</v>
      </c>
      <c r="I385" s="117">
        <f t="shared" si="211"/>
        <v>7663.7753405927724</v>
      </c>
      <c r="J385" s="117">
        <f t="shared" si="211"/>
        <v>7661.1787602156228</v>
      </c>
      <c r="K385" s="117">
        <f t="shared" si="211"/>
        <v>7408.3449681840802</v>
      </c>
      <c r="L385" s="117">
        <f t="shared" si="211"/>
        <v>7410.1367809221993</v>
      </c>
      <c r="M385" s="117">
        <f t="shared" si="211"/>
        <v>7023.0210152244108</v>
      </c>
      <c r="N385" s="117">
        <f t="shared" si="211"/>
        <v>8053.3855201370643</v>
      </c>
      <c r="O385" s="117">
        <f t="shared" si="211"/>
        <v>8360.6034031018517</v>
      </c>
      <c r="P385" s="117">
        <f t="shared" si="211"/>
        <v>7571.5635886530799</v>
      </c>
      <c r="Q385" s="117">
        <f t="shared" si="211"/>
        <v>7220.5519412213807</v>
      </c>
      <c r="R385" s="117">
        <f t="shared" ref="R385:V385" si="212">R386+R389+R391+R400</f>
        <v>7833.9591778079848</v>
      </c>
      <c r="S385" s="117">
        <f t="shared" si="212"/>
        <v>7760.8180658017736</v>
      </c>
      <c r="T385" s="117">
        <f t="shared" si="212"/>
        <v>7295.0918597365635</v>
      </c>
      <c r="U385" s="117">
        <f t="shared" si="212"/>
        <v>6383.5763231408691</v>
      </c>
      <c r="V385" s="117">
        <f t="shared" si="212"/>
        <v>5727.1777553355723</v>
      </c>
      <c r="W385" s="117">
        <f t="shared" ref="W385" si="213">W386+W389+W391+W400</f>
        <v>6671.1631768719262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5260.7743847867796</v>
      </c>
      <c r="D386" s="122">
        <f t="shared" si="214"/>
        <v>5275.5566216412635</v>
      </c>
      <c r="E386" s="122">
        <f t="shared" si="214"/>
        <v>5734.3701617433871</v>
      </c>
      <c r="F386" s="122">
        <f t="shared" si="214"/>
        <v>6231.1521156652052</v>
      </c>
      <c r="G386" s="122">
        <f t="shared" si="214"/>
        <v>7258.6164629995592</v>
      </c>
      <c r="H386" s="122">
        <f t="shared" si="214"/>
        <v>7148.090015686008</v>
      </c>
      <c r="I386" s="122">
        <f t="shared" si="214"/>
        <v>6714.3555271675859</v>
      </c>
      <c r="J386" s="122">
        <f t="shared" si="214"/>
        <v>6651.662280863603</v>
      </c>
      <c r="K386" s="122">
        <f t="shared" si="214"/>
        <v>6431.0712239611794</v>
      </c>
      <c r="L386" s="122">
        <f t="shared" si="214"/>
        <v>6464.8780002247659</v>
      </c>
      <c r="M386" s="122">
        <f t="shared" si="214"/>
        <v>6029.3009684815706</v>
      </c>
      <c r="N386" s="122">
        <f t="shared" si="214"/>
        <v>7060.535698297268</v>
      </c>
      <c r="O386" s="122">
        <f t="shared" si="214"/>
        <v>7469.0561960834802</v>
      </c>
      <c r="P386" s="122">
        <f t="shared" si="214"/>
        <v>6671.2370866265655</v>
      </c>
      <c r="Q386" s="122">
        <f t="shared" si="214"/>
        <v>6407.9951597462468</v>
      </c>
      <c r="R386" s="122">
        <f t="shared" ref="R386:V386" si="215">SUM(R387:R388)</f>
        <v>6943.6733814741165</v>
      </c>
      <c r="S386" s="122">
        <f t="shared" si="215"/>
        <v>6903.3924503202979</v>
      </c>
      <c r="T386" s="122">
        <f t="shared" si="215"/>
        <v>6371.9204199915239</v>
      </c>
      <c r="U386" s="122">
        <f t="shared" si="215"/>
        <v>5500.1467033472791</v>
      </c>
      <c r="V386" s="122">
        <f t="shared" si="215"/>
        <v>4861.7603775515618</v>
      </c>
      <c r="W386" s="122">
        <f t="shared" ref="W386" si="216">SUM(W387:W388)</f>
        <v>5468.8631795929887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5144.3251199952847</v>
      </c>
      <c r="D387" s="98">
        <v>5161.1580736013429</v>
      </c>
      <c r="E387" s="98">
        <v>5612.4666127080245</v>
      </c>
      <c r="F387" s="98">
        <v>6100.7478733305925</v>
      </c>
      <c r="G387" s="98">
        <v>7109.0678238778046</v>
      </c>
      <c r="H387" s="98">
        <v>7002.3301042729563</v>
      </c>
      <c r="I387" s="98">
        <v>6580.0817439210023</v>
      </c>
      <c r="J387" s="98">
        <v>6520.0218724885117</v>
      </c>
      <c r="K387" s="98">
        <v>6305.5074957693832</v>
      </c>
      <c r="L387" s="98">
        <v>6341.0945595250378</v>
      </c>
      <c r="M387" s="98">
        <v>5914.9372244106826</v>
      </c>
      <c r="N387" s="98">
        <v>6927.8277308885872</v>
      </c>
      <c r="O387" s="98">
        <v>7329.8263245048411</v>
      </c>
      <c r="P387" s="98">
        <v>6548.8290789638631</v>
      </c>
      <c r="Q387" s="98">
        <v>6292.3905664280346</v>
      </c>
      <c r="R387" s="98">
        <v>6820.4981844520744</v>
      </c>
      <c r="S387" s="98">
        <v>6782.5208139224487</v>
      </c>
      <c r="T387" s="98">
        <v>6260.5585684786138</v>
      </c>
      <c r="U387" s="98">
        <v>5404.2431119024732</v>
      </c>
      <c r="V387" s="98">
        <v>4778.1438092186081</v>
      </c>
      <c r="W387" s="98">
        <v>5375.9062938319094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116.44926479149468</v>
      </c>
      <c r="D388" s="98">
        <v>114.39854803992094</v>
      </c>
      <c r="E388" s="98">
        <v>121.90354903536223</v>
      </c>
      <c r="F388" s="98">
        <v>130.40424233461306</v>
      </c>
      <c r="G388" s="98">
        <v>149.54863912175492</v>
      </c>
      <c r="H388" s="98">
        <v>145.75991141305175</v>
      </c>
      <c r="I388" s="98">
        <v>134.27378324658355</v>
      </c>
      <c r="J388" s="98">
        <v>131.64040837509131</v>
      </c>
      <c r="K388" s="98">
        <v>125.56372819179583</v>
      </c>
      <c r="L388" s="98">
        <v>123.78344069972769</v>
      </c>
      <c r="M388" s="98">
        <v>114.36374407088782</v>
      </c>
      <c r="N388" s="98">
        <v>132.70796740868047</v>
      </c>
      <c r="O388" s="98">
        <v>139.22987157863875</v>
      </c>
      <c r="P388" s="98">
        <v>122.40800766270215</v>
      </c>
      <c r="Q388" s="98">
        <v>115.60459331821198</v>
      </c>
      <c r="R388" s="98">
        <v>123.17519702204214</v>
      </c>
      <c r="S388" s="98">
        <v>120.87163639784943</v>
      </c>
      <c r="T388" s="98">
        <v>111.36185151291008</v>
      </c>
      <c r="U388" s="98">
        <v>95.903591444805542</v>
      </c>
      <c r="V388" s="98">
        <v>83.616568332953221</v>
      </c>
      <c r="W388" s="98">
        <v>92.956885761079363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0.44026237524241446</v>
      </c>
      <c r="F389" s="122">
        <f t="shared" si="217"/>
        <v>0.82493147422417912</v>
      </c>
      <c r="G389" s="122">
        <f t="shared" si="217"/>
        <v>1.6491296462578524</v>
      </c>
      <c r="H389" s="122">
        <f t="shared" si="217"/>
        <v>3.9180311660251266</v>
      </c>
      <c r="I389" s="122">
        <f t="shared" si="217"/>
        <v>3.7157919863763964</v>
      </c>
      <c r="J389" s="122">
        <f t="shared" si="217"/>
        <v>3.6532234882700161</v>
      </c>
      <c r="K389" s="122">
        <f t="shared" si="217"/>
        <v>6.0243554543056277</v>
      </c>
      <c r="L389" s="122">
        <f t="shared" si="217"/>
        <v>11.446209800547097</v>
      </c>
      <c r="M389" s="122">
        <f t="shared" si="217"/>
        <v>3.7577750205425375</v>
      </c>
      <c r="N389" s="122">
        <f t="shared" si="217"/>
        <v>10.406296406134762</v>
      </c>
      <c r="O389" s="122">
        <f t="shared" si="217"/>
        <v>3.2645663863860994</v>
      </c>
      <c r="P389" s="122">
        <f t="shared" si="217"/>
        <v>6.9922572382097936</v>
      </c>
      <c r="Q389" s="122">
        <f t="shared" si="217"/>
        <v>3.3268929487855052</v>
      </c>
      <c r="R389" s="122">
        <f t="shared" si="217"/>
        <v>3.0892233633086867</v>
      </c>
      <c r="S389" s="122">
        <f t="shared" si="217"/>
        <v>2.5264075859912483</v>
      </c>
      <c r="T389" s="122">
        <f t="shared" si="217"/>
        <v>2.3412855697688029</v>
      </c>
      <c r="U389" s="122">
        <f t="shared" si="217"/>
        <v>1.5376504881721487</v>
      </c>
      <c r="V389" s="122">
        <f t="shared" si="217"/>
        <v>1.5486217739793042</v>
      </c>
      <c r="W389" s="122">
        <f t="shared" si="217"/>
        <v>1.6660024380878875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0.44026237524241446</v>
      </c>
      <c r="F390" s="98">
        <f>RES_hhdet_in_tesh!F67</f>
        <v>0.82493147422417912</v>
      </c>
      <c r="G390" s="98">
        <f>RES_hhdet_in_tesh!G67</f>
        <v>1.6491296462578524</v>
      </c>
      <c r="H390" s="98">
        <f>RES_hhdet_in_tesh!H67</f>
        <v>3.9180311660251266</v>
      </c>
      <c r="I390" s="98">
        <f>RES_hhdet_in_tesh!I67</f>
        <v>3.7157919863763964</v>
      </c>
      <c r="J390" s="98">
        <f>RES_hhdet_in_tesh!J67</f>
        <v>3.6532234882700161</v>
      </c>
      <c r="K390" s="98">
        <f>RES_hhdet_in_tesh!K67</f>
        <v>6.0243554543056277</v>
      </c>
      <c r="L390" s="98">
        <f>RES_hhdet_in_tesh!L67</f>
        <v>11.446209800547097</v>
      </c>
      <c r="M390" s="98">
        <f>RES_hhdet_in_tesh!M67</f>
        <v>3.7577750205425375</v>
      </c>
      <c r="N390" s="98">
        <f>RES_hhdet_in_tesh!N67</f>
        <v>10.406296406134762</v>
      </c>
      <c r="O390" s="98">
        <f>RES_hhdet_in_tesh!O67</f>
        <v>3.2645663863860994</v>
      </c>
      <c r="P390" s="98">
        <f>RES_hhdet_in_tesh!P67</f>
        <v>6.9922572382097936</v>
      </c>
      <c r="Q390" s="98">
        <f>RES_hhdet_in_tesh!Q67</f>
        <v>3.3268929487855052</v>
      </c>
      <c r="R390" s="98">
        <f>RES_hhdet_in_tesh!R67</f>
        <v>3.0892233633086867</v>
      </c>
      <c r="S390" s="98">
        <f>RES_hhdet_in_tesh!S67</f>
        <v>2.5264075859912483</v>
      </c>
      <c r="T390" s="98">
        <f>RES_hhdet_in_tesh!T67</f>
        <v>2.3412855697688029</v>
      </c>
      <c r="U390" s="98">
        <f>RES_hhdet_in_tesh!U67</f>
        <v>1.5376504881721487</v>
      </c>
      <c r="V390" s="98">
        <f>RES_hhdet_in_tesh!V67</f>
        <v>1.5486217739793042</v>
      </c>
      <c r="W390" s="98">
        <f>RES_hhdet_in_tesh!W67</f>
        <v>1.6660024380878875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299.21333870930516</v>
      </c>
      <c r="D391" s="122">
        <v>272.42121558577924</v>
      </c>
      <c r="E391" s="122">
        <v>302.16325513809215</v>
      </c>
      <c r="F391" s="122">
        <v>370.61977942272438</v>
      </c>
      <c r="G391" s="122">
        <v>386.80040329277568</v>
      </c>
      <c r="H391" s="122">
        <v>423.73615627040414</v>
      </c>
      <c r="I391" s="122">
        <v>418.09213529416417</v>
      </c>
      <c r="J391" s="122">
        <v>450.39670821681102</v>
      </c>
      <c r="K391" s="122">
        <v>454.4570674614007</v>
      </c>
      <c r="L391" s="122">
        <v>458.5789893477131</v>
      </c>
      <c r="M391" s="122">
        <v>476.78857498598131</v>
      </c>
      <c r="N391" s="122">
        <v>482.41613854182197</v>
      </c>
      <c r="O391" s="122">
        <v>451.22296166336048</v>
      </c>
      <c r="P391" s="122">
        <v>474.53258896504792</v>
      </c>
      <c r="Q391" s="122">
        <v>472.84741326828004</v>
      </c>
      <c r="R391" s="122">
        <v>526.81449380281015</v>
      </c>
      <c r="S391" s="122">
        <v>525.26282427444596</v>
      </c>
      <c r="T391" s="122">
        <v>517.35704312781149</v>
      </c>
      <c r="U391" s="122">
        <v>476.42423778342226</v>
      </c>
      <c r="V391" s="122">
        <v>474.73517751247334</v>
      </c>
      <c r="W391" s="122">
        <v>771.39796819736989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297.16624938052382</v>
      </c>
      <c r="D392" s="98">
        <v>274.03665119921783</v>
      </c>
      <c r="E392" s="98">
        <v>303.74348033758548</v>
      </c>
      <c r="F392" s="98">
        <v>369.79148571076195</v>
      </c>
      <c r="G392" s="98">
        <v>386.88600183697338</v>
      </c>
      <c r="H392" s="98">
        <v>419.5847504791742</v>
      </c>
      <c r="I392" s="98">
        <v>420.30338950201195</v>
      </c>
      <c r="J392" s="98">
        <v>449.34739421439497</v>
      </c>
      <c r="K392" s="98">
        <v>451.44287809016504</v>
      </c>
      <c r="L392" s="98">
        <v>462.06385723707581</v>
      </c>
      <c r="M392" s="98">
        <v>478.58096971748881</v>
      </c>
      <c r="N392" s="98">
        <v>481.73460486812718</v>
      </c>
      <c r="O392" s="98">
        <v>452.443135049278</v>
      </c>
      <c r="P392" s="98">
        <v>472.52090715321742</v>
      </c>
      <c r="Q392" s="98">
        <v>472.13952206991183</v>
      </c>
      <c r="R392" s="98">
        <v>527.4241537004275</v>
      </c>
      <c r="S392" s="98">
        <v>525.6392664857791</v>
      </c>
      <c r="T392" s="98">
        <v>516.98320225928012</v>
      </c>
      <c r="U392" s="98">
        <v>476.05081284513989</v>
      </c>
      <c r="V392" s="98">
        <v>474.37722491416974</v>
      </c>
      <c r="W392" s="98">
        <v>772.44931848387728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321.40862744156061</v>
      </c>
      <c r="D396" s="101">
        <v>242.86506120582786</v>
      </c>
      <c r="E396" s="101">
        <v>270.43916653853455</v>
      </c>
      <c r="F396" s="101">
        <v>385.47016535186327</v>
      </c>
      <c r="G396" s="101">
        <v>385.56079790455931</v>
      </c>
      <c r="H396" s="101">
        <v>463.42542042831701</v>
      </c>
      <c r="I396" s="101">
        <v>384.21320395522861</v>
      </c>
      <c r="J396" s="101">
        <v>471.01619266251618</v>
      </c>
      <c r="K396" s="101">
        <v>499.6542091269618</v>
      </c>
      <c r="L396" s="101">
        <v>397.35202815278694</v>
      </c>
      <c r="M396" s="101">
        <v>456.70484768387155</v>
      </c>
      <c r="N396" s="101">
        <v>489.51464772065759</v>
      </c>
      <c r="O396" s="101">
        <v>437.31893712919691</v>
      </c>
      <c r="P396" s="101">
        <v>496.14971599763862</v>
      </c>
      <c r="Q396" s="101">
        <v>487.33059112904397</v>
      </c>
      <c r="R396" s="101">
        <v>512.57704077003189</v>
      </c>
      <c r="S396" s="101">
        <v>517.75567332775995</v>
      </c>
      <c r="T396" s="101">
        <v>524.29219321849826</v>
      </c>
      <c r="U396" s="101">
        <v>483.9167063930812</v>
      </c>
      <c r="V396" s="101">
        <v>483.97651287297583</v>
      </c>
      <c r="W396" s="101">
        <v>746.71803558939746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455.42235407728447</v>
      </c>
      <c r="D400" s="122">
        <v>413.23645649962543</v>
      </c>
      <c r="E400" s="122">
        <v>440.13428986627792</v>
      </c>
      <c r="F400" s="122">
        <v>470.43060871634884</v>
      </c>
      <c r="G400" s="122">
        <v>472.61637199259587</v>
      </c>
      <c r="H400" s="122">
        <v>502.73828764213329</v>
      </c>
      <c r="I400" s="122">
        <v>527.61188614464584</v>
      </c>
      <c r="J400" s="122">
        <v>555.46654764693926</v>
      </c>
      <c r="K400" s="122">
        <v>516.79232130719424</v>
      </c>
      <c r="L400" s="122">
        <v>475.23358154917366</v>
      </c>
      <c r="M400" s="122">
        <v>513.17369673631606</v>
      </c>
      <c r="N400" s="122">
        <v>500.02738689183968</v>
      </c>
      <c r="O400" s="122">
        <v>437.05967896862472</v>
      </c>
      <c r="P400" s="122">
        <v>418.80165582325668</v>
      </c>
      <c r="Q400" s="122">
        <v>336.38247525806747</v>
      </c>
      <c r="R400" s="122">
        <v>360.38207916775013</v>
      </c>
      <c r="S400" s="122">
        <v>329.63638362103825</v>
      </c>
      <c r="T400" s="122">
        <v>403.4731110474591</v>
      </c>
      <c r="U400" s="122">
        <v>405.46773152199529</v>
      </c>
      <c r="V400" s="122">
        <v>389.13357849755812</v>
      </c>
      <c r="W400" s="122">
        <v>429.23602664348022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451.00511959126476</v>
      </c>
      <c r="D401" s="98">
        <v>420.40999156214002</v>
      </c>
      <c r="E401" s="98">
        <v>442.2850119985456</v>
      </c>
      <c r="F401" s="98">
        <v>469.50945214241278</v>
      </c>
      <c r="G401" s="98">
        <v>475.42389208708937</v>
      </c>
      <c r="H401" s="98">
        <v>502.74659702836675</v>
      </c>
      <c r="I401" s="98">
        <v>525.30659871670241</v>
      </c>
      <c r="J401" s="98">
        <v>553.26874060630644</v>
      </c>
      <c r="K401" s="98">
        <v>514.12711609813539</v>
      </c>
      <c r="L401" s="98">
        <v>477.60803010335775</v>
      </c>
      <c r="M401" s="98">
        <v>514.21812618422211</v>
      </c>
      <c r="N401" s="98">
        <v>499.93391385783104</v>
      </c>
      <c r="O401" s="98">
        <v>435.93202078221748</v>
      </c>
      <c r="P401" s="98">
        <v>415.55328635531384</v>
      </c>
      <c r="Q401" s="98">
        <v>335.7617313880632</v>
      </c>
      <c r="R401" s="98">
        <v>361.81564645198256</v>
      </c>
      <c r="S401" s="98">
        <v>334.46046848002231</v>
      </c>
      <c r="T401" s="98">
        <v>401.72219897989385</v>
      </c>
      <c r="U401" s="98">
        <v>405.55699346983033</v>
      </c>
      <c r="V401" s="98">
        <v>389.70894307372816</v>
      </c>
      <c r="W401" s="98">
        <v>428.94509067170185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512.03403743259423</v>
      </c>
      <c r="D402" s="33">
        <v>258.46626537962135</v>
      </c>
      <c r="E402" s="33">
        <v>368.72654187826794</v>
      </c>
      <c r="F402" s="33">
        <v>516.77699248450563</v>
      </c>
      <c r="G402" s="33">
        <v>392.74929685693377</v>
      </c>
      <c r="H402" s="33">
        <v>502.61696520741907</v>
      </c>
      <c r="I402" s="33">
        <v>568.96569788270801</v>
      </c>
      <c r="J402" s="33">
        <v>603.30369406305499</v>
      </c>
      <c r="K402" s="33">
        <v>568.69275074493362</v>
      </c>
      <c r="L402" s="33">
        <v>420.01281236092944</v>
      </c>
      <c r="M402" s="33">
        <v>488.23959624579805</v>
      </c>
      <c r="N402" s="33">
        <v>502.2649875213387</v>
      </c>
      <c r="O402" s="33">
        <v>460.42244344598402</v>
      </c>
      <c r="P402" s="33">
        <v>458.59033302656542</v>
      </c>
      <c r="Q402" s="33">
        <v>345.93664792958174</v>
      </c>
      <c r="R402" s="33">
        <v>327.86294437130243</v>
      </c>
      <c r="S402" s="33">
        <v>211.81357029564441</v>
      </c>
      <c r="T402" s="33">
        <v>448.1980510507031</v>
      </c>
      <c r="U402" s="33">
        <v>403.19873819546001</v>
      </c>
      <c r="V402" s="33">
        <v>370.49073879290216</v>
      </c>
      <c r="W402" s="33">
        <v>436.55822023089837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2125.88129734737</v>
      </c>
      <c r="D404" s="117">
        <f t="shared" si="218"/>
        <v>2087.9967342167256</v>
      </c>
      <c r="E404" s="117">
        <f t="shared" si="218"/>
        <v>2234.9730366665081</v>
      </c>
      <c r="F404" s="117">
        <f t="shared" si="218"/>
        <v>2403.1422677745459</v>
      </c>
      <c r="G404" s="117">
        <f t="shared" si="218"/>
        <v>2715.1265025281277</v>
      </c>
      <c r="H404" s="117">
        <f t="shared" si="218"/>
        <v>2649.1973658959437</v>
      </c>
      <c r="I404" s="117">
        <f t="shared" si="218"/>
        <v>2485.3404357367776</v>
      </c>
      <c r="J404" s="117">
        <f t="shared" si="218"/>
        <v>2451.8460433108421</v>
      </c>
      <c r="K404" s="117">
        <f t="shared" si="218"/>
        <v>2331.9894288078413</v>
      </c>
      <c r="L404" s="117">
        <f t="shared" si="218"/>
        <v>2302.458993513852</v>
      </c>
      <c r="M404" s="117">
        <f t="shared" si="218"/>
        <v>2140.4042336664597</v>
      </c>
      <c r="N404" s="117">
        <f t="shared" si="218"/>
        <v>2391.1359267426355</v>
      </c>
      <c r="O404" s="117">
        <f t="shared" si="218"/>
        <v>2410.8582375609662</v>
      </c>
      <c r="P404" s="117">
        <f t="shared" si="218"/>
        <v>2107.8654394134523</v>
      </c>
      <c r="Q404" s="117">
        <f t="shared" si="218"/>
        <v>1963.3693840792878</v>
      </c>
      <c r="R404" s="117">
        <f t="shared" ref="R404:V404" si="219">R405+R408+R410+R419</f>
        <v>2101.9940411907583</v>
      </c>
      <c r="S404" s="117">
        <f t="shared" si="219"/>
        <v>2056.2809028330148</v>
      </c>
      <c r="T404" s="117">
        <f t="shared" si="219"/>
        <v>1916.6673808451008</v>
      </c>
      <c r="U404" s="117">
        <f t="shared" si="219"/>
        <v>1666.7523638712714</v>
      </c>
      <c r="V404" s="117">
        <f t="shared" si="219"/>
        <v>1487.1918513850549</v>
      </c>
      <c r="W404" s="117">
        <f t="shared" ref="W404" si="220">W405+W408+W410+W419</f>
        <v>1714.1425157250051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1876.5508467604211</v>
      </c>
      <c r="D405" s="122">
        <f t="shared" si="221"/>
        <v>1850.7013955712353</v>
      </c>
      <c r="E405" s="122">
        <f t="shared" si="221"/>
        <v>1978.8935351305138</v>
      </c>
      <c r="F405" s="122">
        <f t="shared" si="221"/>
        <v>2116.1210562970678</v>
      </c>
      <c r="G405" s="122">
        <f t="shared" si="221"/>
        <v>2426.4832421280953</v>
      </c>
      <c r="H405" s="122">
        <f t="shared" si="221"/>
        <v>2352.5462090536785</v>
      </c>
      <c r="I405" s="122">
        <f t="shared" si="221"/>
        <v>2176.4911629119451</v>
      </c>
      <c r="J405" s="122">
        <f t="shared" si="221"/>
        <v>2123.3409614169368</v>
      </c>
      <c r="K405" s="122">
        <f t="shared" si="221"/>
        <v>2021.5421361660958</v>
      </c>
      <c r="L405" s="122">
        <f t="shared" si="221"/>
        <v>2001.0143542906449</v>
      </c>
      <c r="M405" s="122">
        <f t="shared" si="221"/>
        <v>1829.7504363593368</v>
      </c>
      <c r="N405" s="122">
        <f t="shared" si="221"/>
        <v>2090.1780311719658</v>
      </c>
      <c r="O405" s="122">
        <f t="shared" si="221"/>
        <v>2145.2027623662816</v>
      </c>
      <c r="P405" s="122">
        <f t="shared" si="221"/>
        <v>1854.8550188022627</v>
      </c>
      <c r="Q405" s="122">
        <f t="shared" si="221"/>
        <v>1734.7282494632343</v>
      </c>
      <c r="R405" s="122">
        <f t="shared" ref="R405:V405" si="222">SUM(R406:R407)</f>
        <v>1852.1107156825099</v>
      </c>
      <c r="S405" s="122">
        <f t="shared" si="222"/>
        <v>1820.5755123639074</v>
      </c>
      <c r="T405" s="122">
        <f t="shared" si="222"/>
        <v>1665.0422086924088</v>
      </c>
      <c r="U405" s="122">
        <f t="shared" si="222"/>
        <v>1426.2766211059106</v>
      </c>
      <c r="V405" s="122">
        <f t="shared" si="222"/>
        <v>1252.6012451077722</v>
      </c>
      <c r="W405" s="122">
        <f t="shared" ref="W405" si="223">SUM(W406:W407)</f>
        <v>1402.6079676538557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1876.5508467604211</v>
      </c>
      <c r="D406" s="98">
        <v>1850.7013955712353</v>
      </c>
      <c r="E406" s="98">
        <v>1978.8935351305138</v>
      </c>
      <c r="F406" s="98">
        <v>2116.1210562970678</v>
      </c>
      <c r="G406" s="98">
        <v>2426.4832421280953</v>
      </c>
      <c r="H406" s="98">
        <v>2352.5462090536785</v>
      </c>
      <c r="I406" s="98">
        <v>2176.4911629119451</v>
      </c>
      <c r="J406" s="98">
        <v>2123.3409614169368</v>
      </c>
      <c r="K406" s="98">
        <v>2021.5421361660958</v>
      </c>
      <c r="L406" s="98">
        <v>2001.0143542906449</v>
      </c>
      <c r="M406" s="98">
        <v>1829.7504363593368</v>
      </c>
      <c r="N406" s="98">
        <v>2090.1780311719658</v>
      </c>
      <c r="O406" s="98">
        <v>2145.2027623662816</v>
      </c>
      <c r="P406" s="98">
        <v>1854.8550188022627</v>
      </c>
      <c r="Q406" s="98">
        <v>1734.7282494632343</v>
      </c>
      <c r="R406" s="98">
        <v>1852.1107156825099</v>
      </c>
      <c r="S406" s="98">
        <v>1820.5755123639074</v>
      </c>
      <c r="T406" s="98">
        <v>1665.0422086924088</v>
      </c>
      <c r="U406" s="98">
        <v>1426.2766211059106</v>
      </c>
      <c r="V406" s="98">
        <v>1252.6012451077722</v>
      </c>
      <c r="W406" s="98">
        <v>1402.6079676538557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101.72849737937034</v>
      </c>
      <c r="D410" s="122">
        <v>95.804843111043255</v>
      </c>
      <c r="E410" s="122">
        <v>105.15852098271533</v>
      </c>
      <c r="F410" s="122">
        <v>125.49662305907664</v>
      </c>
      <c r="G410" s="122">
        <v>127.78744947896843</v>
      </c>
      <c r="H410" s="122">
        <v>132.15035484028544</v>
      </c>
      <c r="I410" s="122">
        <v>135.19510027350719</v>
      </c>
      <c r="J410" s="122">
        <v>144.20588827354285</v>
      </c>
      <c r="K410" s="122">
        <v>140.34469450020524</v>
      </c>
      <c r="L410" s="122">
        <v>142.40674978724343</v>
      </c>
      <c r="M410" s="122">
        <v>139.38578066153948</v>
      </c>
      <c r="N410" s="122">
        <v>134.42925761415128</v>
      </c>
      <c r="O410" s="122">
        <v>121.34545932910262</v>
      </c>
      <c r="P410" s="122">
        <v>119.69097027386975</v>
      </c>
      <c r="Q410" s="122">
        <v>119.23462089424025</v>
      </c>
      <c r="R410" s="122">
        <v>130.26048132575642</v>
      </c>
      <c r="S410" s="122">
        <v>125.73778743278338</v>
      </c>
      <c r="T410" s="122">
        <v>120.61620928359676</v>
      </c>
      <c r="U410" s="122">
        <v>109.57453837059619</v>
      </c>
      <c r="V410" s="122">
        <v>108.95030092535174</v>
      </c>
      <c r="W410" s="122">
        <v>175.59577981509398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111.11099850068436</v>
      </c>
      <c r="D411" s="98">
        <v>101.04119942153997</v>
      </c>
      <c r="E411" s="98">
        <v>110.39662717059964</v>
      </c>
      <c r="F411" s="98">
        <v>132.49631076068601</v>
      </c>
      <c r="G411" s="98">
        <v>136.61156378673167</v>
      </c>
      <c r="H411" s="98">
        <v>145.97297816266013</v>
      </c>
      <c r="I411" s="98">
        <v>144.01919012951217</v>
      </c>
      <c r="J411" s="98">
        <v>151.54444507377269</v>
      </c>
      <c r="K411" s="98">
        <v>149.70425731508519</v>
      </c>
      <c r="L411" s="98">
        <v>150.51214485955657</v>
      </c>
      <c r="M411" s="98">
        <v>151.82542073166579</v>
      </c>
      <c r="N411" s="98">
        <v>147.33592061699744</v>
      </c>
      <c r="O411" s="98">
        <v>131.99435451851446</v>
      </c>
      <c r="P411" s="98">
        <v>130.82936750756713</v>
      </c>
      <c r="Q411" s="98">
        <v>125.06242605435355</v>
      </c>
      <c r="R411" s="98">
        <v>135.83834637829273</v>
      </c>
      <c r="S411" s="98">
        <v>132.04284391632427</v>
      </c>
      <c r="T411" s="98">
        <v>127.11805392256184</v>
      </c>
      <c r="U411" s="98">
        <v>115.03573779098623</v>
      </c>
      <c r="V411" s="98">
        <v>113.17036672545908</v>
      </c>
      <c r="W411" s="98">
        <v>183.07605443134005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147.60195320757879</v>
      </c>
      <c r="D419" s="122">
        <v>141.49049553444729</v>
      </c>
      <c r="E419" s="122">
        <v>150.92098055327901</v>
      </c>
      <c r="F419" s="122">
        <v>161.52458841840163</v>
      </c>
      <c r="G419" s="122">
        <v>160.85581092106395</v>
      </c>
      <c r="H419" s="122">
        <v>164.50080200198016</v>
      </c>
      <c r="I419" s="122">
        <v>173.65417255132508</v>
      </c>
      <c r="J419" s="122">
        <v>184.29919362036273</v>
      </c>
      <c r="K419" s="122">
        <v>170.10259814153986</v>
      </c>
      <c r="L419" s="122">
        <v>159.03788943596373</v>
      </c>
      <c r="M419" s="122">
        <v>171.26801664558337</v>
      </c>
      <c r="N419" s="122">
        <v>166.52863795651862</v>
      </c>
      <c r="O419" s="122">
        <v>144.31001586558193</v>
      </c>
      <c r="P419" s="122">
        <v>133.31945033731998</v>
      </c>
      <c r="Q419" s="122">
        <v>109.4065137218134</v>
      </c>
      <c r="R419" s="122">
        <v>119.62284418249203</v>
      </c>
      <c r="S419" s="122">
        <v>109.96760303632412</v>
      </c>
      <c r="T419" s="122">
        <v>131.00896286909506</v>
      </c>
      <c r="U419" s="122">
        <v>130.90120439476448</v>
      </c>
      <c r="V419" s="122">
        <v>125.64030535193093</v>
      </c>
      <c r="W419" s="122">
        <v>135.9387682560556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159.11887691077104</v>
      </c>
      <c r="D420" s="98">
        <v>148.04852213752832</v>
      </c>
      <c r="E420" s="98">
        <v>155.4665530190845</v>
      </c>
      <c r="F420" s="98">
        <v>164.73496697173672</v>
      </c>
      <c r="G420" s="98">
        <v>166.51028018402172</v>
      </c>
      <c r="H420" s="98">
        <v>175.76747912375242</v>
      </c>
      <c r="I420" s="98">
        <v>183.33460499436501</v>
      </c>
      <c r="J420" s="98">
        <v>192.76654787678908</v>
      </c>
      <c r="K420" s="98">
        <v>178.83775381467612</v>
      </c>
      <c r="L420" s="98">
        <v>165.87639045981598</v>
      </c>
      <c r="M420" s="98">
        <v>178.44202158460834</v>
      </c>
      <c r="N420" s="98">
        <v>173.48516846241435</v>
      </c>
      <c r="O420" s="98">
        <v>151.27547455216325</v>
      </c>
      <c r="P420" s="98">
        <v>144.20372351246971</v>
      </c>
      <c r="Q420" s="98">
        <v>116.5147610883122</v>
      </c>
      <c r="R420" s="98">
        <v>124.89627463936827</v>
      </c>
      <c r="S420" s="98">
        <v>114.47006765937834</v>
      </c>
      <c r="T420" s="98">
        <v>136.13776067251439</v>
      </c>
      <c r="U420" s="98">
        <v>136.05084337412177</v>
      </c>
      <c r="V420" s="98">
        <v>129.51787884308999</v>
      </c>
      <c r="W420" s="98">
        <v>141.34008374611292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177.28759978974011</v>
      </c>
      <c r="D423" s="118">
        <f t="shared" si="225"/>
        <v>175.81461221905016</v>
      </c>
      <c r="E423" s="118">
        <f t="shared" si="225"/>
        <v>174.83660771132568</v>
      </c>
      <c r="F423" s="118">
        <f t="shared" si="225"/>
        <v>175.41167831344418</v>
      </c>
      <c r="G423" s="118">
        <f t="shared" si="225"/>
        <v>167.8705288280355</v>
      </c>
      <c r="H423" s="118">
        <f t="shared" si="225"/>
        <v>170.28397882607959</v>
      </c>
      <c r="I423" s="118">
        <f t="shared" si="225"/>
        <v>177.15162518932345</v>
      </c>
      <c r="J423" s="118">
        <f t="shared" si="225"/>
        <v>169.21611163072058</v>
      </c>
      <c r="K423" s="118">
        <f t="shared" si="225"/>
        <v>166.00357553087665</v>
      </c>
      <c r="L423" s="118">
        <f t="shared" si="225"/>
        <v>182.66468232067371</v>
      </c>
      <c r="M423" s="118">
        <f t="shared" si="225"/>
        <v>167.6791863211952</v>
      </c>
      <c r="N423" s="118">
        <f t="shared" si="225"/>
        <v>147.67203961508457</v>
      </c>
      <c r="O423" s="118">
        <f t="shared" si="225"/>
        <v>126.97790680009798</v>
      </c>
      <c r="P423" s="118">
        <f t="shared" si="225"/>
        <v>115.96568565229329</v>
      </c>
      <c r="Q423" s="118">
        <f t="shared" si="225"/>
        <v>106.71199028510937</v>
      </c>
      <c r="R423" s="118">
        <f t="shared" ref="R423:V423" si="226">R424+R427+R429+R438</f>
        <v>113.93068253363407</v>
      </c>
      <c r="S423" s="118">
        <f t="shared" si="226"/>
        <v>110.52455727739411</v>
      </c>
      <c r="T423" s="118">
        <f t="shared" si="226"/>
        <v>112.96646003531789</v>
      </c>
      <c r="U423" s="118">
        <f t="shared" si="226"/>
        <v>103.13938553063171</v>
      </c>
      <c r="V423" s="118">
        <f t="shared" si="226"/>
        <v>105.36443913809535</v>
      </c>
      <c r="W423" s="118">
        <f t="shared" ref="W423" si="227">W424+W427+W429+W438</f>
        <v>121.25083652451018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155.34103251487943</v>
      </c>
      <c r="D424" s="123">
        <f t="shared" si="228"/>
        <v>155.51580504520393</v>
      </c>
      <c r="E424" s="123">
        <f t="shared" si="228"/>
        <v>154.53027857487567</v>
      </c>
      <c r="F424" s="123">
        <f t="shared" si="228"/>
        <v>154.08622239499422</v>
      </c>
      <c r="G424" s="123">
        <f t="shared" si="228"/>
        <v>149.57288845685034</v>
      </c>
      <c r="H424" s="123">
        <f t="shared" si="228"/>
        <v>150.12055560935627</v>
      </c>
      <c r="I424" s="123">
        <f t="shared" si="228"/>
        <v>154.39358181250441</v>
      </c>
      <c r="J424" s="123">
        <f t="shared" si="228"/>
        <v>145.92065753251379</v>
      </c>
      <c r="K424" s="123">
        <f t="shared" si="228"/>
        <v>143.05808146911625</v>
      </c>
      <c r="L424" s="123">
        <f t="shared" si="228"/>
        <v>158.181823716797</v>
      </c>
      <c r="M424" s="123">
        <f t="shared" si="228"/>
        <v>142.46232032075883</v>
      </c>
      <c r="N424" s="123">
        <f t="shared" si="228"/>
        <v>128.26849207267003</v>
      </c>
      <c r="O424" s="123">
        <f t="shared" si="228"/>
        <v>112.38694418687001</v>
      </c>
      <c r="P424" s="123">
        <f t="shared" si="228"/>
        <v>101.1708573960163</v>
      </c>
      <c r="Q424" s="123">
        <f t="shared" si="228"/>
        <v>93.858594437525625</v>
      </c>
      <c r="R424" s="123">
        <f t="shared" ref="R424:V424" si="229">SUM(R425:R426)</f>
        <v>100.09403406130107</v>
      </c>
      <c r="S424" s="123">
        <f t="shared" si="229"/>
        <v>97.580783874019247</v>
      </c>
      <c r="T424" s="123">
        <f t="shared" si="229"/>
        <v>97.728114774093882</v>
      </c>
      <c r="U424" s="123">
        <f t="shared" si="229"/>
        <v>87.915676612012348</v>
      </c>
      <c r="V424" s="123">
        <f t="shared" si="229"/>
        <v>88.493609844305638</v>
      </c>
      <c r="W424" s="123">
        <f t="shared" ref="W424" si="230">SUM(W425:W426)</f>
        <v>98.774889862400315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153.41829968539409</v>
      </c>
      <c r="D425" s="99">
        <v>153.59830254817879</v>
      </c>
      <c r="E425" s="99">
        <v>152.63137419464826</v>
      </c>
      <c r="F425" s="99">
        <v>152.1920972247423</v>
      </c>
      <c r="G425" s="99">
        <v>147.73401839621667</v>
      </c>
      <c r="H425" s="99">
        <v>148.26529551776281</v>
      </c>
      <c r="I425" s="99">
        <v>152.49359199338437</v>
      </c>
      <c r="J425" s="99">
        <v>144.11619597074912</v>
      </c>
      <c r="K425" s="99">
        <v>141.2857492796899</v>
      </c>
      <c r="L425" s="99">
        <v>156.22999311941885</v>
      </c>
      <c r="M425" s="99">
        <v>140.68643833188281</v>
      </c>
      <c r="N425" s="99">
        <v>126.64456826631478</v>
      </c>
      <c r="O425" s="99">
        <v>110.93285968484518</v>
      </c>
      <c r="P425" s="99">
        <v>99.84018665957143</v>
      </c>
      <c r="Q425" s="99">
        <v>92.612138547404925</v>
      </c>
      <c r="R425" s="99">
        <v>98.767447741244396</v>
      </c>
      <c r="S425" s="99">
        <v>96.289681097168042</v>
      </c>
      <c r="T425" s="99">
        <v>96.425640689636751</v>
      </c>
      <c r="U425" s="99">
        <v>86.737786423398504</v>
      </c>
      <c r="V425" s="99">
        <v>87.316435305360741</v>
      </c>
      <c r="W425" s="99">
        <v>97.470273530978034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1.922732829485333</v>
      </c>
      <c r="D426" s="99">
        <v>1.9175024970251262</v>
      </c>
      <c r="E426" s="99">
        <v>1.8989043802273968</v>
      </c>
      <c r="F426" s="99">
        <v>1.8941251702519208</v>
      </c>
      <c r="G426" s="99">
        <v>1.8388700606336645</v>
      </c>
      <c r="H426" s="99">
        <v>1.8552600915934687</v>
      </c>
      <c r="I426" s="99">
        <v>1.8999898191200444</v>
      </c>
      <c r="J426" s="99">
        <v>1.8044615617646631</v>
      </c>
      <c r="K426" s="99">
        <v>1.7723321894263622</v>
      </c>
      <c r="L426" s="99">
        <v>1.9518305973781538</v>
      </c>
      <c r="M426" s="99">
        <v>1.7758819888760267</v>
      </c>
      <c r="N426" s="99">
        <v>1.6239238063552628</v>
      </c>
      <c r="O426" s="99">
        <v>1.4540845020248292</v>
      </c>
      <c r="P426" s="99">
        <v>1.3306707364448758</v>
      </c>
      <c r="Q426" s="99">
        <v>1.2464558901206952</v>
      </c>
      <c r="R426" s="99">
        <v>1.3265863200566748</v>
      </c>
      <c r="S426" s="99">
        <v>1.291102776851202</v>
      </c>
      <c r="T426" s="99">
        <v>1.3024740844571299</v>
      </c>
      <c r="U426" s="99">
        <v>1.1778901886138435</v>
      </c>
      <c r="V426" s="99">
        <v>1.1771745389448978</v>
      </c>
      <c r="W426" s="99">
        <v>1.3046163314222767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2.4134494655574431E-3</v>
      </c>
      <c r="F427" s="123">
        <f t="shared" si="231"/>
        <v>4.0765400926683591E-3</v>
      </c>
      <c r="G427" s="123">
        <f t="shared" si="231"/>
        <v>6.6748994596569564E-3</v>
      </c>
      <c r="H427" s="123">
        <f t="shared" si="231"/>
        <v>1.5895151727954714E-2</v>
      </c>
      <c r="I427" s="123">
        <f t="shared" si="231"/>
        <v>1.6238659314311774E-2</v>
      </c>
      <c r="J427" s="123">
        <f t="shared" si="231"/>
        <v>1.4992052256490435E-2</v>
      </c>
      <c r="K427" s="123">
        <f t="shared" si="231"/>
        <v>2.4682787137377937E-2</v>
      </c>
      <c r="L427" s="123">
        <f t="shared" si="231"/>
        <v>5.0803344491765844E-2</v>
      </c>
      <c r="M427" s="123">
        <f t="shared" si="231"/>
        <v>1.5851858134002909E-2</v>
      </c>
      <c r="N427" s="123">
        <f t="shared" si="231"/>
        <v>3.319235892622116E-2</v>
      </c>
      <c r="O427" s="123">
        <f t="shared" si="231"/>
        <v>8.477130715378086E-3</v>
      </c>
      <c r="P427" s="123">
        <f t="shared" si="231"/>
        <v>1.7998963470549027E-2</v>
      </c>
      <c r="Q427" s="123">
        <f t="shared" si="231"/>
        <v>8.1599112223905181E-3</v>
      </c>
      <c r="R427" s="123">
        <f t="shared" si="231"/>
        <v>7.3862049142439561E-3</v>
      </c>
      <c r="S427" s="123">
        <f t="shared" si="231"/>
        <v>5.8783452065489326E-3</v>
      </c>
      <c r="T427" s="123">
        <f t="shared" si="231"/>
        <v>5.8726172262382357E-3</v>
      </c>
      <c r="U427" s="123">
        <f t="shared" si="231"/>
        <v>3.9939159641648328E-3</v>
      </c>
      <c r="V427" s="123">
        <f t="shared" si="231"/>
        <v>4.5463102823568562E-3</v>
      </c>
      <c r="W427" s="123">
        <f t="shared" si="231"/>
        <v>4.8100110962486292E-3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2.4134494655574431E-3</v>
      </c>
      <c r="F428" s="99">
        <f>RES_hhdet_in_fecs!F67</f>
        <v>4.0765400926683591E-3</v>
      </c>
      <c r="G428" s="99">
        <f>RES_hhdet_in_fecs!G67</f>
        <v>6.6748994596569564E-3</v>
      </c>
      <c r="H428" s="99">
        <f>RES_hhdet_in_fecs!H67</f>
        <v>1.5895151727954714E-2</v>
      </c>
      <c r="I428" s="99">
        <f>RES_hhdet_in_fecs!I67</f>
        <v>1.6238659314311774E-2</v>
      </c>
      <c r="J428" s="99">
        <f>RES_hhdet_in_fecs!J67</f>
        <v>1.4992052256490435E-2</v>
      </c>
      <c r="K428" s="99">
        <f>RES_hhdet_in_fecs!K67</f>
        <v>2.4682787137377937E-2</v>
      </c>
      <c r="L428" s="99">
        <f>RES_hhdet_in_fecs!L67</f>
        <v>5.0803344491765844E-2</v>
      </c>
      <c r="M428" s="99">
        <f>RES_hhdet_in_fecs!M67</f>
        <v>1.5851858134002909E-2</v>
      </c>
      <c r="N428" s="99">
        <f>RES_hhdet_in_fecs!N67</f>
        <v>3.319235892622116E-2</v>
      </c>
      <c r="O428" s="99">
        <f>RES_hhdet_in_fecs!O67</f>
        <v>8.477130715378086E-3</v>
      </c>
      <c r="P428" s="99">
        <f>RES_hhdet_in_fecs!P67</f>
        <v>1.7998963470549027E-2</v>
      </c>
      <c r="Q428" s="99">
        <f>RES_hhdet_in_fecs!Q67</f>
        <v>8.1599112223905181E-3</v>
      </c>
      <c r="R428" s="99">
        <f>RES_hhdet_in_fecs!R67</f>
        <v>7.3862049142439561E-3</v>
      </c>
      <c r="S428" s="99">
        <f>RES_hhdet_in_fecs!S67</f>
        <v>5.8783452065489326E-3</v>
      </c>
      <c r="T428" s="99">
        <f>RES_hhdet_in_fecs!T67</f>
        <v>5.8726172262382357E-3</v>
      </c>
      <c r="U428" s="99">
        <f>RES_hhdet_in_fecs!U67</f>
        <v>3.9939159641648328E-3</v>
      </c>
      <c r="V428" s="99">
        <f>RES_hhdet_in_fecs!V67</f>
        <v>4.5463102823568562E-3</v>
      </c>
      <c r="W428" s="99">
        <f>RES_hhdet_in_fecs!W67</f>
        <v>4.8100110962486292E-3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9.0560188001481112</v>
      </c>
      <c r="D429" s="123">
        <v>8.2981842507633008</v>
      </c>
      <c r="E429" s="123">
        <v>8.438418555112138</v>
      </c>
      <c r="F429" s="123">
        <v>9.5088896161300678</v>
      </c>
      <c r="G429" s="123">
        <v>8.2786166099259741</v>
      </c>
      <c r="H429" s="123">
        <v>9.2342354194390666</v>
      </c>
      <c r="I429" s="123">
        <v>10.010282563815311</v>
      </c>
      <c r="J429" s="123">
        <v>10.290329264609326</v>
      </c>
      <c r="K429" s="123">
        <v>10.514173915954219</v>
      </c>
      <c r="L429" s="123">
        <v>11.655277697164962</v>
      </c>
      <c r="M429" s="123">
        <v>11.63231423616811</v>
      </c>
      <c r="N429" s="123">
        <v>8.9583620417282468</v>
      </c>
      <c r="O429" s="123">
        <v>6.8325992061004976</v>
      </c>
      <c r="P429" s="123">
        <v>7.1166611357588714</v>
      </c>
      <c r="Q429" s="123">
        <v>6.7148353014161586</v>
      </c>
      <c r="R429" s="123">
        <v>7.2632644791928538</v>
      </c>
      <c r="S429" s="123">
        <v>7.0122189606221292</v>
      </c>
      <c r="T429" s="123">
        <v>7.4070985640724132</v>
      </c>
      <c r="U429" s="123">
        <v>7.0368495650776381</v>
      </c>
      <c r="V429" s="123">
        <v>7.9257293826950326</v>
      </c>
      <c r="W429" s="123">
        <v>12.753925275455193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9.0839320958179623</v>
      </c>
      <c r="D430" s="99">
        <v>8.3858783246825492</v>
      </c>
      <c r="E430" s="99">
        <v>8.5148536858459956</v>
      </c>
      <c r="F430" s="99">
        <v>9.5291766740868269</v>
      </c>
      <c r="G430" s="99">
        <v>8.3174591636184534</v>
      </c>
      <c r="H430" s="99">
        <v>9.1997031393490101</v>
      </c>
      <c r="I430" s="99">
        <v>10.090554923018543</v>
      </c>
      <c r="J430" s="99">
        <v>10.285681546856278</v>
      </c>
      <c r="K430" s="99">
        <v>10.462843087324833</v>
      </c>
      <c r="L430" s="99">
        <v>11.75129568929721</v>
      </c>
      <c r="M430" s="99">
        <v>11.673601637979283</v>
      </c>
      <c r="N430" s="99">
        <v>8.9271314588439026</v>
      </c>
      <c r="O430" s="99">
        <v>6.8257003327939687</v>
      </c>
      <c r="P430" s="99">
        <v>7.0420751703514419</v>
      </c>
      <c r="Q430" s="99">
        <v>6.6767222660979959</v>
      </c>
      <c r="R430" s="99">
        <v>7.2438470678741735</v>
      </c>
      <c r="S430" s="99">
        <v>6.9837055620709574</v>
      </c>
      <c r="T430" s="99">
        <v>7.3616390796055757</v>
      </c>
      <c r="U430" s="99">
        <v>6.9957994879253569</v>
      </c>
      <c r="V430" s="99">
        <v>7.8888896552368477</v>
      </c>
      <c r="W430" s="99">
        <v>12.722352584552484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8.7533726732055399</v>
      </c>
      <c r="D434" s="102">
        <v>6.6937256357602957</v>
      </c>
      <c r="E434" s="102">
        <v>6.903931660271371</v>
      </c>
      <c r="F434" s="102">
        <v>9.1451652081408437</v>
      </c>
      <c r="G434" s="102">
        <v>7.7161135989161282</v>
      </c>
      <c r="H434" s="102">
        <v>9.564379196124225</v>
      </c>
      <c r="I434" s="102">
        <v>8.7804186539088906</v>
      </c>
      <c r="J434" s="102">
        <v>10.38165897496901</v>
      </c>
      <c r="K434" s="102">
        <v>11.283868997329238</v>
      </c>
      <c r="L434" s="102">
        <v>9.9683012995113476</v>
      </c>
      <c r="M434" s="102">
        <v>11.169690181091374</v>
      </c>
      <c r="N434" s="102">
        <v>9.283643957826456</v>
      </c>
      <c r="O434" s="102">
        <v>6.9112127087543769</v>
      </c>
      <c r="P434" s="102">
        <v>7.9181468774794848</v>
      </c>
      <c r="Q434" s="102">
        <v>7.4946131410036205</v>
      </c>
      <c r="R434" s="102">
        <v>7.7167213700728832</v>
      </c>
      <c r="S434" s="102">
        <v>7.5808437866443308</v>
      </c>
      <c r="T434" s="102">
        <v>8.2504208820983287</v>
      </c>
      <c r="U434" s="102">
        <v>7.8604860792917828</v>
      </c>
      <c r="V434" s="102">
        <v>8.8768281528789021</v>
      </c>
      <c r="W434" s="102">
        <v>13.495078717587072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12.890548474712572</v>
      </c>
      <c r="D438" s="123">
        <v>12.000622923082915</v>
      </c>
      <c r="E438" s="123">
        <v>11.865497131872292</v>
      </c>
      <c r="F438" s="123">
        <v>11.812489762227242</v>
      </c>
      <c r="G438" s="123">
        <v>10.012348861799543</v>
      </c>
      <c r="H438" s="123">
        <v>10.913292645556288</v>
      </c>
      <c r="I438" s="123">
        <v>12.73152215368942</v>
      </c>
      <c r="J438" s="123">
        <v>12.990132781340963</v>
      </c>
      <c r="K438" s="123">
        <v>12.406637358668815</v>
      </c>
      <c r="L438" s="123">
        <v>12.776777562219991</v>
      </c>
      <c r="M438" s="123">
        <v>13.568699906134274</v>
      </c>
      <c r="N438" s="123">
        <v>10.411993141760091</v>
      </c>
      <c r="O438" s="123">
        <v>7.7498862764121039</v>
      </c>
      <c r="P438" s="123">
        <v>7.6601681570475586</v>
      </c>
      <c r="Q438" s="123">
        <v>6.1304006349451914</v>
      </c>
      <c r="R438" s="123">
        <v>6.5659977882258946</v>
      </c>
      <c r="S438" s="123">
        <v>5.9256760975461678</v>
      </c>
      <c r="T438" s="123">
        <v>7.8253740799253517</v>
      </c>
      <c r="U438" s="123">
        <v>8.1828654375775773</v>
      </c>
      <c r="V438" s="123">
        <v>8.9405536008123221</v>
      </c>
      <c r="W438" s="123">
        <v>9.7172113755584206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13.008838841560387</v>
      </c>
      <c r="D439" s="99">
        <v>12.287234315329362</v>
      </c>
      <c r="E439" s="99">
        <v>11.991081484352319</v>
      </c>
      <c r="F439" s="99">
        <v>11.847791049132526</v>
      </c>
      <c r="G439" s="99">
        <v>10.137812769022556</v>
      </c>
      <c r="H439" s="99">
        <v>11.077451798567724</v>
      </c>
      <c r="I439" s="99">
        <v>12.845148617499841</v>
      </c>
      <c r="J439" s="99">
        <v>13.083523605119735</v>
      </c>
      <c r="K439" s="99">
        <v>12.498985598748467</v>
      </c>
      <c r="L439" s="99">
        <v>12.950865287219717</v>
      </c>
      <c r="M439" s="99">
        <v>13.720107380015053</v>
      </c>
      <c r="N439" s="99">
        <v>10.511522909946672</v>
      </c>
      <c r="O439" s="99">
        <v>7.8227668202993641</v>
      </c>
      <c r="P439" s="99">
        <v>7.761968739630662</v>
      </c>
      <c r="Q439" s="99">
        <v>6.2203870837218709</v>
      </c>
      <c r="R439" s="99">
        <v>6.6603395650535768</v>
      </c>
      <c r="S439" s="99">
        <v>6.0542868094391844</v>
      </c>
      <c r="T439" s="99">
        <v>7.8839868000755766</v>
      </c>
      <c r="U439" s="99">
        <v>8.2738150655219442</v>
      </c>
      <c r="V439" s="99">
        <v>9.0284434356579339</v>
      </c>
      <c r="W439" s="99">
        <v>9.8220293491337216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11.374528255915864</v>
      </c>
      <c r="D440" s="110">
        <v>5.8169353034390356</v>
      </c>
      <c r="E440" s="110">
        <v>7.6958763061099615</v>
      </c>
      <c r="F440" s="110">
        <v>10.036367182510753</v>
      </c>
      <c r="G440" s="110">
        <v>6.4432077807980583</v>
      </c>
      <c r="H440" s="110">
        <v>8.5164624147367327</v>
      </c>
      <c r="I440" s="110">
        <v>10.693213465618513</v>
      </c>
      <c r="J440" s="110">
        <v>10.957401777922042</v>
      </c>
      <c r="K440" s="110">
        <v>10.608309296851061</v>
      </c>
      <c r="L440" s="110">
        <v>8.7281499076951796</v>
      </c>
      <c r="M440" s="110">
        <v>9.9540860360184542</v>
      </c>
      <c r="N440" s="110">
        <v>8.0294036140935869</v>
      </c>
      <c r="O440" s="110">
        <v>6.2399509056196125</v>
      </c>
      <c r="P440" s="110">
        <v>6.4132316372085638</v>
      </c>
      <c r="Q440" s="110">
        <v>4.7453751659015655</v>
      </c>
      <c r="R440" s="110">
        <v>4.4259427023298041</v>
      </c>
      <c r="S440" s="110">
        <v>2.7845050066611621</v>
      </c>
      <c r="T440" s="110">
        <v>6.3281827356500751</v>
      </c>
      <c r="U440" s="110">
        <v>5.8709721408053408</v>
      </c>
      <c r="V440" s="110">
        <v>6.0927660056807937</v>
      </c>
      <c r="W440" s="110">
        <v>7.0791825018237216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99.322451366923517</v>
      </c>
      <c r="D442" s="118">
        <f t="shared" si="232"/>
        <v>99.919478781617769</v>
      </c>
      <c r="E442" s="118">
        <f t="shared" si="232"/>
        <v>100.89459077360894</v>
      </c>
      <c r="F442" s="118">
        <f t="shared" si="232"/>
        <v>102.7359160652659</v>
      </c>
      <c r="G442" s="118">
        <f t="shared" si="232"/>
        <v>99.840699961753756</v>
      </c>
      <c r="H442" s="118">
        <f t="shared" si="232"/>
        <v>102.8244736186775</v>
      </c>
      <c r="I442" s="118">
        <f t="shared" si="232"/>
        <v>108.44332207732002</v>
      </c>
      <c r="J442" s="118">
        <f t="shared" si="232"/>
        <v>105.01564649683016</v>
      </c>
      <c r="K442" s="118">
        <f t="shared" si="232"/>
        <v>104.56879901998136</v>
      </c>
      <c r="L442" s="118">
        <f t="shared" si="232"/>
        <v>116.84383321389632</v>
      </c>
      <c r="M442" s="118">
        <f t="shared" si="232"/>
        <v>109.0560354573921</v>
      </c>
      <c r="N442" s="118">
        <f t="shared" si="232"/>
        <v>98.547847000269087</v>
      </c>
      <c r="O442" s="118">
        <f t="shared" si="232"/>
        <v>87.31620375847298</v>
      </c>
      <c r="P442" s="118">
        <f t="shared" si="232"/>
        <v>82.308815321255665</v>
      </c>
      <c r="Q442" s="118">
        <f t="shared" si="232"/>
        <v>77.852438547006784</v>
      </c>
      <c r="R442" s="118">
        <f t="shared" ref="R442:V442" si="233">R443+R446+R448+R457</f>
        <v>84.371069244588185</v>
      </c>
      <c r="S442" s="118">
        <f t="shared" si="233"/>
        <v>82.897973867191894</v>
      </c>
      <c r="T442" s="118">
        <f t="shared" si="233"/>
        <v>85.322468708591117</v>
      </c>
      <c r="U442" s="118">
        <f t="shared" si="233"/>
        <v>78.403236062569022</v>
      </c>
      <c r="V442" s="118">
        <f t="shared" si="233"/>
        <v>80.628611864900634</v>
      </c>
      <c r="W442" s="118">
        <f t="shared" ref="W442" si="234">W443+W446+W448+W457</f>
        <v>93.627366696637665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86.862408588463992</v>
      </c>
      <c r="D443" s="123">
        <f t="shared" si="235"/>
        <v>88.426760378676164</v>
      </c>
      <c r="E443" s="123">
        <f t="shared" si="235"/>
        <v>89.324885978677088</v>
      </c>
      <c r="F443" s="123">
        <f t="shared" si="235"/>
        <v>90.507654127270882</v>
      </c>
      <c r="G443" s="123">
        <f t="shared" si="235"/>
        <v>89.252918474005867</v>
      </c>
      <c r="H443" s="123">
        <f t="shared" si="235"/>
        <v>90.982259859088416</v>
      </c>
      <c r="I443" s="123">
        <f t="shared" si="235"/>
        <v>95.008920096808282</v>
      </c>
      <c r="J443" s="123">
        <f t="shared" si="235"/>
        <v>91.177694264349881</v>
      </c>
      <c r="K443" s="123">
        <f t="shared" si="235"/>
        <v>90.774578828288739</v>
      </c>
      <c r="L443" s="123">
        <f t="shared" si="235"/>
        <v>101.93889116206597</v>
      </c>
      <c r="M443" s="123">
        <f t="shared" si="235"/>
        <v>93.625187618921601</v>
      </c>
      <c r="N443" s="123">
        <f t="shared" si="235"/>
        <v>86.398520224311213</v>
      </c>
      <c r="O443" s="123">
        <f t="shared" si="235"/>
        <v>78.005091409879583</v>
      </c>
      <c r="P443" s="123">
        <f t="shared" si="235"/>
        <v>72.521562408899797</v>
      </c>
      <c r="Q443" s="123">
        <f t="shared" si="235"/>
        <v>69.091400968341318</v>
      </c>
      <c r="R443" s="123">
        <f t="shared" ref="R443:V443" si="236">SUM(R444:R445)</f>
        <v>74.782767484892787</v>
      </c>
      <c r="S443" s="123">
        <f t="shared" si="236"/>
        <v>73.739294245715541</v>
      </c>
      <c r="T443" s="123">
        <f t="shared" si="236"/>
        <v>74.525172691655769</v>
      </c>
      <c r="U443" s="123">
        <f t="shared" si="236"/>
        <v>67.552932483639921</v>
      </c>
      <c r="V443" s="123">
        <f t="shared" si="236"/>
        <v>68.445053952894</v>
      </c>
      <c r="W443" s="123">
        <f t="shared" ref="W443" si="237">SUM(W444:W445)</f>
        <v>76.753520301325196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84.939675758978666</v>
      </c>
      <c r="D444" s="99">
        <v>86.509257881651038</v>
      </c>
      <c r="E444" s="99">
        <v>87.425981598449695</v>
      </c>
      <c r="F444" s="99">
        <v>88.613528957018957</v>
      </c>
      <c r="G444" s="99">
        <v>87.4140484133722</v>
      </c>
      <c r="H444" s="99">
        <v>89.126999767494951</v>
      </c>
      <c r="I444" s="99">
        <v>93.108930277688245</v>
      </c>
      <c r="J444" s="99">
        <v>89.373232702585213</v>
      </c>
      <c r="K444" s="99">
        <v>89.002246638862374</v>
      </c>
      <c r="L444" s="99">
        <v>99.987060564687823</v>
      </c>
      <c r="M444" s="99">
        <v>91.849305630045578</v>
      </c>
      <c r="N444" s="99">
        <v>84.774596417955948</v>
      </c>
      <c r="O444" s="99">
        <v>76.551006907854756</v>
      </c>
      <c r="P444" s="99">
        <v>71.190891672454924</v>
      </c>
      <c r="Q444" s="99">
        <v>67.844945078220618</v>
      </c>
      <c r="R444" s="99">
        <v>73.45618116483611</v>
      </c>
      <c r="S444" s="99">
        <v>72.448191468864337</v>
      </c>
      <c r="T444" s="99">
        <v>73.222698607198637</v>
      </c>
      <c r="U444" s="99">
        <v>66.375042295026077</v>
      </c>
      <c r="V444" s="99">
        <v>67.267879413949103</v>
      </c>
      <c r="W444" s="99">
        <v>75.448903969902915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1.922732829485333</v>
      </c>
      <c r="D445" s="99">
        <v>1.9175024970251262</v>
      </c>
      <c r="E445" s="99">
        <v>1.8989043802273968</v>
      </c>
      <c r="F445" s="99">
        <v>1.8941251702519208</v>
      </c>
      <c r="G445" s="99">
        <v>1.8388700606336645</v>
      </c>
      <c r="H445" s="99">
        <v>1.8552600915934687</v>
      </c>
      <c r="I445" s="99">
        <v>1.8999898191200444</v>
      </c>
      <c r="J445" s="99">
        <v>1.8044615617646631</v>
      </c>
      <c r="K445" s="99">
        <v>1.7723321894263622</v>
      </c>
      <c r="L445" s="99">
        <v>1.9518305973781538</v>
      </c>
      <c r="M445" s="99">
        <v>1.7758819888760267</v>
      </c>
      <c r="N445" s="99">
        <v>1.6239238063552628</v>
      </c>
      <c r="O445" s="99">
        <v>1.4540845020248292</v>
      </c>
      <c r="P445" s="99">
        <v>1.3306707364448758</v>
      </c>
      <c r="Q445" s="99">
        <v>1.2464558901206952</v>
      </c>
      <c r="R445" s="99">
        <v>1.3265863200566748</v>
      </c>
      <c r="S445" s="99">
        <v>1.291102776851202</v>
      </c>
      <c r="T445" s="99">
        <v>1.3024740844571299</v>
      </c>
      <c r="U445" s="99">
        <v>1.1778901886138435</v>
      </c>
      <c r="V445" s="99">
        <v>1.1771745389448978</v>
      </c>
      <c r="W445" s="99">
        <v>1.3046163314222767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6.8580132359774369E-3</v>
      </c>
      <c r="F446" s="123">
        <f t="shared" si="238"/>
        <v>1.1982152122410685E-2</v>
      </c>
      <c r="G446" s="123">
        <f t="shared" si="238"/>
        <v>2.0277918611736844E-2</v>
      </c>
      <c r="H446" s="123">
        <f t="shared" si="238"/>
        <v>4.9869451685842323E-2</v>
      </c>
      <c r="I446" s="123">
        <f t="shared" si="238"/>
        <v>5.2578893462157911E-2</v>
      </c>
      <c r="J446" s="123">
        <f t="shared" si="238"/>
        <v>5.007657939145687E-2</v>
      </c>
      <c r="K446" s="123">
        <f t="shared" si="238"/>
        <v>8.5033785201909698E-2</v>
      </c>
      <c r="L446" s="123">
        <f t="shared" si="238"/>
        <v>0.18048506639035983</v>
      </c>
      <c r="M446" s="123">
        <f t="shared" si="238"/>
        <v>5.8352103032699595E-2</v>
      </c>
      <c r="N446" s="123">
        <f t="shared" si="238"/>
        <v>0.12733999924714456</v>
      </c>
      <c r="O446" s="123">
        <f t="shared" si="238"/>
        <v>3.4094374536531039E-2</v>
      </c>
      <c r="P446" s="123">
        <f t="shared" si="238"/>
        <v>7.6011302415925991E-2</v>
      </c>
      <c r="Q446" s="123">
        <f t="shared" si="238"/>
        <v>3.5870765968616783E-2</v>
      </c>
      <c r="R446" s="123">
        <f t="shared" si="238"/>
        <v>3.3270670982823089E-2</v>
      </c>
      <c r="S446" s="123">
        <f t="shared" si="238"/>
        <v>2.6986081656037525E-2</v>
      </c>
      <c r="T446" s="123">
        <f t="shared" si="238"/>
        <v>2.7383378935503688E-2</v>
      </c>
      <c r="U446" s="123">
        <f t="shared" si="238"/>
        <v>1.888545982741046E-2</v>
      </c>
      <c r="V446" s="123">
        <f t="shared" si="238"/>
        <v>2.1801876818540462E-2</v>
      </c>
      <c r="W446" s="123">
        <f t="shared" si="238"/>
        <v>2.338174274152395E-2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6.8580132359774369E-3</v>
      </c>
      <c r="F447" s="99">
        <f>RES_hhdet_in_tess!F67</f>
        <v>1.1982152122410685E-2</v>
      </c>
      <c r="G447" s="99">
        <f>RES_hhdet_in_tess!G67</f>
        <v>2.0277918611736844E-2</v>
      </c>
      <c r="H447" s="99">
        <f>RES_hhdet_in_tess!H67</f>
        <v>4.9869451685842323E-2</v>
      </c>
      <c r="I447" s="99">
        <f>RES_hhdet_in_tess!I67</f>
        <v>5.2578893462157911E-2</v>
      </c>
      <c r="J447" s="99">
        <f>RES_hhdet_in_tess!J67</f>
        <v>5.007657939145687E-2</v>
      </c>
      <c r="K447" s="99">
        <f>RES_hhdet_in_tess!K67</f>
        <v>8.5033785201909698E-2</v>
      </c>
      <c r="L447" s="99">
        <f>RES_hhdet_in_tess!L67</f>
        <v>0.18048506639035983</v>
      </c>
      <c r="M447" s="99">
        <f>RES_hhdet_in_tess!M67</f>
        <v>5.8352103032699595E-2</v>
      </c>
      <c r="N447" s="99">
        <f>RES_hhdet_in_tess!N67</f>
        <v>0.12733999924714456</v>
      </c>
      <c r="O447" s="99">
        <f>RES_hhdet_in_tess!O67</f>
        <v>3.4094374536531039E-2</v>
      </c>
      <c r="P447" s="99">
        <f>RES_hhdet_in_tess!P67</f>
        <v>7.6011302415925991E-2</v>
      </c>
      <c r="Q447" s="99">
        <f>RES_hhdet_in_tess!Q67</f>
        <v>3.5870765968616783E-2</v>
      </c>
      <c r="R447" s="99">
        <f>RES_hhdet_in_tess!R67</f>
        <v>3.3270670982823089E-2</v>
      </c>
      <c r="S447" s="99">
        <f>RES_hhdet_in_tess!S67</f>
        <v>2.6986081656037525E-2</v>
      </c>
      <c r="T447" s="99">
        <f>RES_hhdet_in_tess!T67</f>
        <v>2.7383378935503688E-2</v>
      </c>
      <c r="U447" s="99">
        <f>RES_hhdet_in_tess!U67</f>
        <v>1.888545982741046E-2</v>
      </c>
      <c r="V447" s="99">
        <f>RES_hhdet_in_tess!V67</f>
        <v>2.1801876818540462E-2</v>
      </c>
      <c r="W447" s="99">
        <f>RES_hhdet_in_tess!W67</f>
        <v>2.338174274152395E-2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4.9404116924773867</v>
      </c>
      <c r="D448" s="123">
        <v>4.5662149570820105</v>
      </c>
      <c r="E448" s="123">
        <v>4.7068287450683464</v>
      </c>
      <c r="F448" s="123">
        <v>5.3832623864834641</v>
      </c>
      <c r="G448" s="123">
        <v>4.7561494723935782</v>
      </c>
      <c r="H448" s="123">
        <v>5.3933950183733517</v>
      </c>
      <c r="I448" s="123">
        <v>5.9160528682972373</v>
      </c>
      <c r="J448" s="123">
        <v>6.1738151495764564</v>
      </c>
      <c r="K448" s="123">
        <v>6.4146621080240847</v>
      </c>
      <c r="L448" s="123">
        <v>7.2309227927737343</v>
      </c>
      <c r="M448" s="123">
        <v>7.4037471376823376</v>
      </c>
      <c r="N448" s="123">
        <v>5.9032405306570945</v>
      </c>
      <c r="O448" s="123">
        <v>4.7124680075701537</v>
      </c>
      <c r="P448" s="123">
        <v>5.1585402105814708</v>
      </c>
      <c r="Q448" s="123">
        <v>5.098270116086578</v>
      </c>
      <c r="R448" s="123">
        <v>5.6737469684041031</v>
      </c>
      <c r="S448" s="123">
        <v>5.6106487113755019</v>
      </c>
      <c r="T448" s="123">
        <v>6.0509423283719919</v>
      </c>
      <c r="U448" s="123">
        <v>5.8514538073987525</v>
      </c>
      <c r="V448" s="123">
        <v>6.6834381612493088</v>
      </c>
      <c r="W448" s="123">
        <v>10.826291985758594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4.9066115146541565</v>
      </c>
      <c r="D449" s="99">
        <v>4.593292239754085</v>
      </c>
      <c r="E449" s="99">
        <v>4.7314440788860122</v>
      </c>
      <c r="F449" s="99">
        <v>5.3712313977663664</v>
      </c>
      <c r="G449" s="99">
        <v>4.7572020035371807</v>
      </c>
      <c r="H449" s="99">
        <v>5.3405551297248648</v>
      </c>
      <c r="I449" s="99">
        <v>5.947342375309054</v>
      </c>
      <c r="J449" s="99">
        <v>6.1594316725958462</v>
      </c>
      <c r="K449" s="99">
        <v>6.3721168210642407</v>
      </c>
      <c r="L449" s="99">
        <v>7.2858725642118918</v>
      </c>
      <c r="M449" s="99">
        <v>7.4315800977388697</v>
      </c>
      <c r="N449" s="99">
        <v>5.8949007242448888</v>
      </c>
      <c r="O449" s="99">
        <v>4.7252112155479313</v>
      </c>
      <c r="P449" s="99">
        <v>5.1366716566432551</v>
      </c>
      <c r="Q449" s="99">
        <v>5.0906375893119558</v>
      </c>
      <c r="R449" s="99">
        <v>5.6803129532745933</v>
      </c>
      <c r="S449" s="99">
        <v>5.6146697174515383</v>
      </c>
      <c r="T449" s="99">
        <v>6.0465699330107618</v>
      </c>
      <c r="U449" s="99">
        <v>5.8468673934348958</v>
      </c>
      <c r="V449" s="99">
        <v>6.6783988168553323</v>
      </c>
      <c r="W449" s="99">
        <v>10.841047307460618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5.3068855416839504</v>
      </c>
      <c r="D453" s="102">
        <v>4.0708065729979772</v>
      </c>
      <c r="E453" s="102">
        <v>4.2126592866964083</v>
      </c>
      <c r="F453" s="102">
        <v>5.5989646464157765</v>
      </c>
      <c r="G453" s="102">
        <v>4.7409071188103047</v>
      </c>
      <c r="H453" s="102">
        <v>5.8985675801775663</v>
      </c>
      <c r="I453" s="102">
        <v>5.436662006803191</v>
      </c>
      <c r="J453" s="102">
        <v>6.4564568366157644</v>
      </c>
      <c r="K453" s="102">
        <v>7.0526198223855099</v>
      </c>
      <c r="L453" s="102">
        <v>6.2654894878889991</v>
      </c>
      <c r="M453" s="102">
        <v>7.0918796846265266</v>
      </c>
      <c r="N453" s="102">
        <v>5.9901037256123999</v>
      </c>
      <c r="O453" s="102">
        <v>4.567257598613617</v>
      </c>
      <c r="P453" s="102">
        <v>5.3935352807368746</v>
      </c>
      <c r="Q453" s="102">
        <v>5.25442863742252</v>
      </c>
      <c r="R453" s="102">
        <v>5.5204108189002943</v>
      </c>
      <c r="S453" s="102">
        <v>5.5304603088490021</v>
      </c>
      <c r="T453" s="102">
        <v>6.132054963823216</v>
      </c>
      <c r="U453" s="102">
        <v>5.9434764848695298</v>
      </c>
      <c r="V453" s="102">
        <v>6.81353994501203</v>
      </c>
      <c r="W453" s="102">
        <v>10.479918041804428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7.5196310859821347</v>
      </c>
      <c r="D457" s="123">
        <v>6.926503445859594</v>
      </c>
      <c r="E457" s="123">
        <v>6.8560180366275132</v>
      </c>
      <c r="F457" s="123">
        <v>6.8330173993891403</v>
      </c>
      <c r="G457" s="123">
        <v>5.8113540967425745</v>
      </c>
      <c r="H457" s="123">
        <v>6.3989492895298943</v>
      </c>
      <c r="I457" s="123">
        <v>7.465770218752346</v>
      </c>
      <c r="J457" s="123">
        <v>7.6140605035123698</v>
      </c>
      <c r="K457" s="123">
        <v>7.2945242984666097</v>
      </c>
      <c r="L457" s="123">
        <v>7.4935341926662389</v>
      </c>
      <c r="M457" s="123">
        <v>7.9687485977554635</v>
      </c>
      <c r="N457" s="123">
        <v>6.1187462460536368</v>
      </c>
      <c r="O457" s="123">
        <v>4.5645499664867097</v>
      </c>
      <c r="P457" s="123">
        <v>4.5527013993584697</v>
      </c>
      <c r="Q457" s="123">
        <v>3.6268966966102747</v>
      </c>
      <c r="R457" s="123">
        <v>3.8812841203084663</v>
      </c>
      <c r="S457" s="123">
        <v>3.521044828444821</v>
      </c>
      <c r="T457" s="123">
        <v>4.7189703096278617</v>
      </c>
      <c r="U457" s="123">
        <v>4.9799643117029326</v>
      </c>
      <c r="V457" s="123">
        <v>5.4783178739387823</v>
      </c>
      <c r="W457" s="123">
        <v>6.0241726668123423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7.4466966473060978</v>
      </c>
      <c r="D458" s="99">
        <v>7.0467433582583849</v>
      </c>
      <c r="E458" s="99">
        <v>6.8895200610552871</v>
      </c>
      <c r="F458" s="99">
        <v>6.8196375750736227</v>
      </c>
      <c r="G458" s="99">
        <v>5.8458757391775045</v>
      </c>
      <c r="H458" s="99">
        <v>6.3990550529906089</v>
      </c>
      <c r="I458" s="99">
        <v>7.4331501306209615</v>
      </c>
      <c r="J458" s="99">
        <v>7.5839340524176757</v>
      </c>
      <c r="K458" s="99">
        <v>7.2569049234172596</v>
      </c>
      <c r="L458" s="99">
        <v>7.5309747526778095</v>
      </c>
      <c r="M458" s="99">
        <v>7.9849668796966213</v>
      </c>
      <c r="N458" s="99">
        <v>6.1176024331527019</v>
      </c>
      <c r="O458" s="99">
        <v>4.5527729658054295</v>
      </c>
      <c r="P458" s="99">
        <v>4.5173890838107535</v>
      </c>
      <c r="Q458" s="99">
        <v>3.6202037977313055</v>
      </c>
      <c r="R458" s="99">
        <v>3.8967235171523229</v>
      </c>
      <c r="S458" s="99">
        <v>3.5725737854674544</v>
      </c>
      <c r="T458" s="99">
        <v>4.6984918642609346</v>
      </c>
      <c r="U458" s="99">
        <v>4.9810606290669384</v>
      </c>
      <c r="V458" s="99">
        <v>5.4864179974332217</v>
      </c>
      <c r="W458" s="99">
        <v>6.0200894854850784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8.4543655586692701</v>
      </c>
      <c r="D459" s="110">
        <v>4.3323076888111647</v>
      </c>
      <c r="E459" s="110">
        <v>5.7436920501439532</v>
      </c>
      <c r="F459" s="110">
        <v>7.5061998854325402</v>
      </c>
      <c r="G459" s="110">
        <v>4.8292978629992627</v>
      </c>
      <c r="H459" s="110">
        <v>6.397405074325877</v>
      </c>
      <c r="I459" s="110">
        <v>8.0509315166941331</v>
      </c>
      <c r="J459" s="110">
        <v>8.2697884292905339</v>
      </c>
      <c r="K459" s="110">
        <v>8.0270989285942864</v>
      </c>
      <c r="L459" s="110">
        <v>6.6228071688971468</v>
      </c>
      <c r="M459" s="110">
        <v>7.5815627782488102</v>
      </c>
      <c r="N459" s="110">
        <v>6.1461273671898589</v>
      </c>
      <c r="O459" s="110">
        <v>4.8085452626527116</v>
      </c>
      <c r="P459" s="110">
        <v>4.9852354255815499</v>
      </c>
      <c r="Q459" s="110">
        <v>3.7299103785048939</v>
      </c>
      <c r="R459" s="110">
        <v>3.5310558243202186</v>
      </c>
      <c r="S459" s="110">
        <v>2.2625083678302831</v>
      </c>
      <c r="T459" s="110">
        <v>5.2420675327049411</v>
      </c>
      <c r="U459" s="110">
        <v>4.9520964817594173</v>
      </c>
      <c r="V459" s="110">
        <v>5.2158594082126397</v>
      </c>
      <c r="W459" s="110">
        <v>6.1269370102794172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35.101138416952942</v>
      </c>
      <c r="D461" s="118">
        <f t="shared" si="239"/>
        <v>34.998162303980649</v>
      </c>
      <c r="E461" s="118">
        <f t="shared" si="239"/>
        <v>34.814409609887925</v>
      </c>
      <c r="F461" s="118">
        <f t="shared" si="239"/>
        <v>34.905706866561466</v>
      </c>
      <c r="G461" s="118">
        <f t="shared" si="239"/>
        <v>33.385558475507835</v>
      </c>
      <c r="H461" s="118">
        <f t="shared" si="239"/>
        <v>33.719491868881491</v>
      </c>
      <c r="I461" s="118">
        <f t="shared" si="239"/>
        <v>35.167859359972276</v>
      </c>
      <c r="J461" s="118">
        <f t="shared" si="239"/>
        <v>33.608692005215175</v>
      </c>
      <c r="K461" s="118">
        <f t="shared" si="239"/>
        <v>32.916033870585416</v>
      </c>
      <c r="L461" s="118">
        <f t="shared" si="239"/>
        <v>36.305420881379092</v>
      </c>
      <c r="M461" s="118">
        <f t="shared" si="239"/>
        <v>33.236978715266297</v>
      </c>
      <c r="N461" s="118">
        <f t="shared" si="239"/>
        <v>29.259905275398935</v>
      </c>
      <c r="O461" s="118">
        <f t="shared" si="239"/>
        <v>25.178444539728627</v>
      </c>
      <c r="P461" s="118">
        <f t="shared" si="239"/>
        <v>22.914145162135895</v>
      </c>
      <c r="Q461" s="118">
        <f t="shared" si="239"/>
        <v>21.169170385228437</v>
      </c>
      <c r="R461" s="118">
        <f t="shared" ref="R461:V461" si="240">R462+R465+R467+R476</f>
        <v>22.63829575515361</v>
      </c>
      <c r="S461" s="118">
        <f t="shared" si="240"/>
        <v>21.964375288965954</v>
      </c>
      <c r="T461" s="118">
        <f t="shared" si="240"/>
        <v>22.417098478159382</v>
      </c>
      <c r="U461" s="118">
        <f t="shared" si="240"/>
        <v>20.471092131964546</v>
      </c>
      <c r="V461" s="118">
        <f t="shared" si="240"/>
        <v>20.937051315066554</v>
      </c>
      <c r="W461" s="118">
        <f t="shared" ref="W461" si="241">W462+W465+W467+W476</f>
        <v>24.057371351143487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30.984359804462191</v>
      </c>
      <c r="D462" s="123">
        <f t="shared" si="242"/>
        <v>31.020713182630196</v>
      </c>
      <c r="E462" s="123">
        <f t="shared" si="242"/>
        <v>30.825432332351166</v>
      </c>
      <c r="F462" s="123">
        <f t="shared" si="242"/>
        <v>30.736715955508956</v>
      </c>
      <c r="G462" s="123">
        <f t="shared" si="242"/>
        <v>29.836362355299922</v>
      </c>
      <c r="H462" s="123">
        <f t="shared" si="242"/>
        <v>29.943659082767375</v>
      </c>
      <c r="I462" s="123">
        <f t="shared" si="242"/>
        <v>30.797605838983912</v>
      </c>
      <c r="J462" s="123">
        <f t="shared" si="242"/>
        <v>29.105706938252496</v>
      </c>
      <c r="K462" s="123">
        <f t="shared" si="242"/>
        <v>28.534069924526182</v>
      </c>
      <c r="L462" s="123">
        <f t="shared" si="242"/>
        <v>31.552209410397833</v>
      </c>
      <c r="M462" s="123">
        <f t="shared" si="242"/>
        <v>28.413033085507056</v>
      </c>
      <c r="N462" s="123">
        <f t="shared" si="242"/>
        <v>25.57713700706493</v>
      </c>
      <c r="O462" s="123">
        <f t="shared" si="242"/>
        <v>22.404000341951331</v>
      </c>
      <c r="P462" s="123">
        <f t="shared" si="242"/>
        <v>20.163724097767048</v>
      </c>
      <c r="Q462" s="123">
        <f t="shared" si="242"/>
        <v>18.703947501033902</v>
      </c>
      <c r="R462" s="123">
        <f t="shared" ref="R462:V462" si="243">SUM(R463:R464)</f>
        <v>19.947073745821722</v>
      </c>
      <c r="S462" s="123">
        <f t="shared" si="243"/>
        <v>19.44666399438406</v>
      </c>
      <c r="T462" s="123">
        <f t="shared" si="243"/>
        <v>19.474122393679043</v>
      </c>
      <c r="U462" s="123">
        <f t="shared" si="243"/>
        <v>17.517563346069565</v>
      </c>
      <c r="V462" s="123">
        <f t="shared" si="243"/>
        <v>17.63442727427066</v>
      </c>
      <c r="W462" s="123">
        <f t="shared" ref="W462" si="244">SUM(W463:W464)</f>
        <v>19.685096442316325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30.984359804462191</v>
      </c>
      <c r="D463" s="99">
        <v>31.020713182630196</v>
      </c>
      <c r="E463" s="99">
        <v>30.825432332351166</v>
      </c>
      <c r="F463" s="99">
        <v>30.736715955508956</v>
      </c>
      <c r="G463" s="99">
        <v>29.836362355299922</v>
      </c>
      <c r="H463" s="99">
        <v>29.943659082767375</v>
      </c>
      <c r="I463" s="99">
        <v>30.797605838983912</v>
      </c>
      <c r="J463" s="99">
        <v>29.105706938252496</v>
      </c>
      <c r="K463" s="99">
        <v>28.534069924526182</v>
      </c>
      <c r="L463" s="99">
        <v>31.552209410397833</v>
      </c>
      <c r="M463" s="99">
        <v>28.413033085507056</v>
      </c>
      <c r="N463" s="99">
        <v>25.57713700706493</v>
      </c>
      <c r="O463" s="99">
        <v>22.404000341951331</v>
      </c>
      <c r="P463" s="99">
        <v>20.163724097767048</v>
      </c>
      <c r="Q463" s="99">
        <v>18.703947501033902</v>
      </c>
      <c r="R463" s="99">
        <v>19.947073745821722</v>
      </c>
      <c r="S463" s="99">
        <v>19.44666399438406</v>
      </c>
      <c r="T463" s="99">
        <v>19.474122393679043</v>
      </c>
      <c r="U463" s="99">
        <v>17.517563346069565</v>
      </c>
      <c r="V463" s="99">
        <v>17.63442727427066</v>
      </c>
      <c r="W463" s="99">
        <v>19.685096442316325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1.6796733062741858</v>
      </c>
      <c r="D467" s="123">
        <v>1.6058422859389716</v>
      </c>
      <c r="E467" s="123">
        <v>1.6380653204312134</v>
      </c>
      <c r="F467" s="123">
        <v>1.8228418666615767</v>
      </c>
      <c r="G467" s="123">
        <v>1.5712915634110154</v>
      </c>
      <c r="H467" s="123">
        <v>1.6820350468677896</v>
      </c>
      <c r="I467" s="123">
        <v>1.913026563367596</v>
      </c>
      <c r="J467" s="123">
        <v>1.9767029408499976</v>
      </c>
      <c r="K467" s="123">
        <v>1.9809655484104591</v>
      </c>
      <c r="L467" s="123">
        <v>2.2454849367305405</v>
      </c>
      <c r="M467" s="123">
        <v>2.1644333122638972</v>
      </c>
      <c r="N467" s="123">
        <v>1.6449869286145475</v>
      </c>
      <c r="O467" s="123">
        <v>1.2673038465159623</v>
      </c>
      <c r="P467" s="123">
        <v>1.301134415968944</v>
      </c>
      <c r="Q467" s="123">
        <v>1.2855950724279799</v>
      </c>
      <c r="R467" s="123">
        <v>1.4028942250429168</v>
      </c>
      <c r="S467" s="123">
        <v>1.3430810680451843</v>
      </c>
      <c r="T467" s="123">
        <v>1.4107118786466106</v>
      </c>
      <c r="U467" s="123">
        <v>1.3457970835523601</v>
      </c>
      <c r="V467" s="123">
        <v>1.5338290343250573</v>
      </c>
      <c r="W467" s="123">
        <v>2.464423374341556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1.834590926071396</v>
      </c>
      <c r="D468" s="99">
        <v>1.6936119864528878</v>
      </c>
      <c r="E468" s="99">
        <v>1.7196598503934575</v>
      </c>
      <c r="F468" s="99">
        <v>1.9245125210985758</v>
      </c>
      <c r="G468" s="99">
        <v>1.6797940526843833</v>
      </c>
      <c r="H468" s="99">
        <v>1.8579720460229261</v>
      </c>
      <c r="I468" s="99">
        <v>2.037888472252825</v>
      </c>
      <c r="J468" s="99">
        <v>2.0772962452030939</v>
      </c>
      <c r="K468" s="99">
        <v>2.1130757899161234</v>
      </c>
      <c r="L468" s="99">
        <v>2.3732916774104647</v>
      </c>
      <c r="M468" s="99">
        <v>2.3576005868062961</v>
      </c>
      <c r="N468" s="99">
        <v>1.8029234694281144</v>
      </c>
      <c r="O468" s="99">
        <v>1.3785184392110703</v>
      </c>
      <c r="P468" s="99">
        <v>1.4222175014041774</v>
      </c>
      <c r="Q468" s="99">
        <v>1.3484308288611513</v>
      </c>
      <c r="R468" s="99">
        <v>1.462967353827868</v>
      </c>
      <c r="S468" s="99">
        <v>1.4104291753158504</v>
      </c>
      <c r="T468" s="99">
        <v>1.4867566285171423</v>
      </c>
      <c r="U468" s="99">
        <v>1.4128716645814052</v>
      </c>
      <c r="V468" s="99">
        <v>1.5932401547716339</v>
      </c>
      <c r="W468" s="99">
        <v>2.5694063279762198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2.4371053062165666</v>
      </c>
      <c r="D476" s="123">
        <v>2.3716068354114808</v>
      </c>
      <c r="E476" s="123">
        <v>2.3509119571055459</v>
      </c>
      <c r="F476" s="123">
        <v>2.3461490443909359</v>
      </c>
      <c r="G476" s="123">
        <v>1.9779045567968996</v>
      </c>
      <c r="H476" s="123">
        <v>2.0937977392463276</v>
      </c>
      <c r="I476" s="123">
        <v>2.4572269576207693</v>
      </c>
      <c r="J476" s="123">
        <v>2.5262821261126849</v>
      </c>
      <c r="K476" s="123">
        <v>2.4009983976487739</v>
      </c>
      <c r="L476" s="123">
        <v>2.5077265342507218</v>
      </c>
      <c r="M476" s="123">
        <v>2.6595123174953423</v>
      </c>
      <c r="N476" s="123">
        <v>2.0377813397194591</v>
      </c>
      <c r="O476" s="123">
        <v>1.5071403512613331</v>
      </c>
      <c r="P476" s="123">
        <v>1.4492866483999061</v>
      </c>
      <c r="Q476" s="123">
        <v>1.1796278117665557</v>
      </c>
      <c r="R476" s="123">
        <v>1.2883277842889718</v>
      </c>
      <c r="S476" s="123">
        <v>1.1746302265367101</v>
      </c>
      <c r="T476" s="123">
        <v>1.5322642058337281</v>
      </c>
      <c r="U476" s="123">
        <v>1.6077317023426207</v>
      </c>
      <c r="V476" s="123">
        <v>1.7687950064708406</v>
      </c>
      <c r="W476" s="123">
        <v>1.9078515344856044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2.6272650924415362</v>
      </c>
      <c r="D477" s="99">
        <v>2.4815298423239183</v>
      </c>
      <c r="E477" s="99">
        <v>2.4217188165797947</v>
      </c>
      <c r="F477" s="99">
        <v>2.3927798802828053</v>
      </c>
      <c r="G477" s="99">
        <v>2.0474326668317957</v>
      </c>
      <c r="H477" s="99">
        <v>2.2372021652387382</v>
      </c>
      <c r="I477" s="99">
        <v>2.5942062147902676</v>
      </c>
      <c r="J477" s="99">
        <v>2.6423484272899822</v>
      </c>
      <c r="K477" s="99">
        <v>2.5242951315232403</v>
      </c>
      <c r="L477" s="99">
        <v>2.615556753406894</v>
      </c>
      <c r="M477" s="99">
        <v>2.7709128864678405</v>
      </c>
      <c r="N477" s="99">
        <v>2.1229071668928303</v>
      </c>
      <c r="O477" s="99">
        <v>1.5798859870276598</v>
      </c>
      <c r="P477" s="99">
        <v>1.5676072066558084</v>
      </c>
      <c r="Q477" s="99">
        <v>1.2562693754284691</v>
      </c>
      <c r="R477" s="99">
        <v>1.3451221785582204</v>
      </c>
      <c r="S477" s="99">
        <v>1.222723764034338</v>
      </c>
      <c r="T477" s="99">
        <v>1.5922499741432636</v>
      </c>
      <c r="U477" s="99">
        <v>1.670979690632812</v>
      </c>
      <c r="V477" s="99">
        <v>1.8233844362654763</v>
      </c>
      <c r="W477" s="99">
        <v>1.9836570473510462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477191</v>
      </c>
      <c r="C5" s="120">
        <v>466979</v>
      </c>
      <c r="D5" s="120">
        <v>456859</v>
      </c>
      <c r="E5" s="120">
        <v>455124</v>
      </c>
      <c r="F5" s="120">
        <v>458453</v>
      </c>
      <c r="G5" s="120">
        <v>461993</v>
      </c>
      <c r="H5" s="120">
        <v>463991</v>
      </c>
      <c r="I5" s="120">
        <v>465265</v>
      </c>
      <c r="J5" s="120">
        <v>486392</v>
      </c>
      <c r="K5" s="120">
        <v>489199</v>
      </c>
      <c r="L5" s="120">
        <v>503736</v>
      </c>
      <c r="M5" s="120">
        <v>501877</v>
      </c>
      <c r="N5" s="120">
        <v>509685</v>
      </c>
      <c r="O5" s="120">
        <v>515092</v>
      </c>
      <c r="P5" s="120">
        <v>512408</v>
      </c>
      <c r="Q5" s="120">
        <v>503293</v>
      </c>
      <c r="R5" s="120">
        <v>482324</v>
      </c>
      <c r="S5" s="120">
        <v>461758</v>
      </c>
      <c r="T5" s="120">
        <v>449037</v>
      </c>
      <c r="U5" s="120">
        <v>441217</v>
      </c>
      <c r="V5" s="120">
        <v>426267</v>
      </c>
      <c r="W5" s="120">
        <v>419320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477191</v>
      </c>
      <c r="C7" s="52">
        <v>466979</v>
      </c>
      <c r="D7" s="52">
        <v>456859</v>
      </c>
      <c r="E7" s="52">
        <v>455124</v>
      </c>
      <c r="F7" s="52">
        <v>458453</v>
      </c>
      <c r="G7" s="52">
        <v>461993</v>
      </c>
      <c r="H7" s="52">
        <v>463991</v>
      </c>
      <c r="I7" s="52">
        <v>465265</v>
      </c>
      <c r="J7" s="52">
        <v>486392</v>
      </c>
      <c r="K7" s="52">
        <v>489199</v>
      </c>
      <c r="L7" s="52">
        <v>503736</v>
      </c>
      <c r="M7" s="52">
        <v>501877</v>
      </c>
      <c r="N7" s="52">
        <v>509685</v>
      </c>
      <c r="O7" s="52">
        <v>515092</v>
      </c>
      <c r="P7" s="52">
        <v>512408</v>
      </c>
      <c r="Q7" s="52">
        <v>503293</v>
      </c>
      <c r="R7" s="52">
        <v>482324</v>
      </c>
      <c r="S7" s="52">
        <v>461758</v>
      </c>
      <c r="T7" s="52">
        <v>449037</v>
      </c>
      <c r="U7" s="52">
        <v>441217</v>
      </c>
      <c r="V7" s="52">
        <v>426267</v>
      </c>
      <c r="W7" s="52">
        <v>419320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71</v>
      </c>
      <c r="C9" s="52">
        <v>66</v>
      </c>
      <c r="D9" s="52">
        <v>67</v>
      </c>
      <c r="E9" s="52">
        <v>205</v>
      </c>
      <c r="F9" s="52">
        <v>410</v>
      </c>
      <c r="G9" s="52">
        <v>817</v>
      </c>
      <c r="H9" s="52">
        <v>1406</v>
      </c>
      <c r="I9" s="52">
        <v>2309</v>
      </c>
      <c r="J9" s="52">
        <v>3262</v>
      </c>
      <c r="K9" s="52">
        <v>4117</v>
      </c>
      <c r="L9" s="52">
        <v>4949</v>
      </c>
      <c r="M9" s="52">
        <v>5354</v>
      </c>
      <c r="N9" s="52">
        <v>5972</v>
      </c>
      <c r="O9" s="52">
        <v>6293</v>
      </c>
      <c r="P9" s="52">
        <v>6694</v>
      </c>
      <c r="Q9" s="52">
        <v>6655</v>
      </c>
      <c r="R9" s="52">
        <v>6439</v>
      </c>
      <c r="S9" s="52">
        <v>5978</v>
      </c>
      <c r="T9" s="52">
        <v>5473</v>
      </c>
      <c r="U9" s="52">
        <v>5125</v>
      </c>
      <c r="V9" s="52">
        <v>4931</v>
      </c>
      <c r="W9" s="52">
        <v>4816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358098</v>
      </c>
      <c r="C11" s="52">
        <v>352082</v>
      </c>
      <c r="D11" s="52">
        <v>344372</v>
      </c>
      <c r="E11" s="52">
        <v>329183</v>
      </c>
      <c r="F11" s="52">
        <v>305385</v>
      </c>
      <c r="G11" s="52">
        <v>289270</v>
      </c>
      <c r="H11" s="52">
        <v>276985</v>
      </c>
      <c r="I11" s="52">
        <v>284140</v>
      </c>
      <c r="J11" s="52">
        <v>294384</v>
      </c>
      <c r="K11" s="52">
        <v>312292</v>
      </c>
      <c r="L11" s="52">
        <v>331326</v>
      </c>
      <c r="M11" s="52">
        <v>347316</v>
      </c>
      <c r="N11" s="52">
        <v>358296</v>
      </c>
      <c r="O11" s="52">
        <v>367861</v>
      </c>
      <c r="P11" s="52">
        <v>365589</v>
      </c>
      <c r="Q11" s="52">
        <v>360542</v>
      </c>
      <c r="R11" s="52">
        <v>346235</v>
      </c>
      <c r="S11" s="52">
        <v>336415</v>
      </c>
      <c r="T11" s="52">
        <v>331830</v>
      </c>
      <c r="U11" s="52">
        <v>332900</v>
      </c>
      <c r="V11" s="52">
        <v>335463</v>
      </c>
      <c r="W11" s="52">
        <v>329894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3978</v>
      </c>
      <c r="C13" s="52">
        <v>3907</v>
      </c>
      <c r="D13" s="52">
        <v>3749</v>
      </c>
      <c r="E13" s="52">
        <v>3434</v>
      </c>
      <c r="F13" s="52">
        <v>2940</v>
      </c>
      <c r="G13" s="52">
        <v>2510</v>
      </c>
      <c r="H13" s="52">
        <v>2025</v>
      </c>
      <c r="I13" s="52">
        <v>1665</v>
      </c>
      <c r="J13" s="52">
        <v>1445</v>
      </c>
      <c r="K13" s="52">
        <v>1360</v>
      </c>
      <c r="L13" s="52">
        <v>1424</v>
      </c>
      <c r="M13" s="52">
        <v>1436</v>
      </c>
      <c r="N13" s="52">
        <v>1424</v>
      </c>
      <c r="O13" s="52">
        <v>1322</v>
      </c>
      <c r="P13" s="52">
        <v>1204</v>
      </c>
      <c r="Q13" s="52">
        <v>1122</v>
      </c>
      <c r="R13" s="52">
        <v>1102</v>
      </c>
      <c r="S13" s="52">
        <v>1006</v>
      </c>
      <c r="T13" s="52">
        <v>991</v>
      </c>
      <c r="U13" s="52">
        <v>1008</v>
      </c>
      <c r="V13" s="52">
        <v>971</v>
      </c>
      <c r="W13" s="52">
        <v>1026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115115</v>
      </c>
      <c r="C15" s="52">
        <v>110990</v>
      </c>
      <c r="D15" s="52">
        <v>108738</v>
      </c>
      <c r="E15" s="52">
        <v>122507</v>
      </c>
      <c r="F15" s="52">
        <v>150128</v>
      </c>
      <c r="G15" s="52">
        <v>170213</v>
      </c>
      <c r="H15" s="52">
        <v>184981</v>
      </c>
      <c r="I15" s="52">
        <v>179460</v>
      </c>
      <c r="J15" s="52">
        <v>190563</v>
      </c>
      <c r="K15" s="52">
        <v>175547</v>
      </c>
      <c r="L15" s="52">
        <v>170986</v>
      </c>
      <c r="M15" s="52">
        <v>153125</v>
      </c>
      <c r="N15" s="52">
        <v>149965</v>
      </c>
      <c r="O15" s="52">
        <v>145909</v>
      </c>
      <c r="P15" s="52">
        <v>145615</v>
      </c>
      <c r="Q15" s="52">
        <v>141629</v>
      </c>
      <c r="R15" s="52">
        <v>134987</v>
      </c>
      <c r="S15" s="52">
        <v>124337</v>
      </c>
      <c r="T15" s="52">
        <v>116216</v>
      </c>
      <c r="U15" s="52">
        <v>107309</v>
      </c>
      <c r="V15" s="52">
        <v>89833</v>
      </c>
      <c r="W15" s="52">
        <v>88400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139018</v>
      </c>
      <c r="C18" s="52">
        <v>137873</v>
      </c>
      <c r="D18" s="52">
        <v>135702</v>
      </c>
      <c r="E18" s="52">
        <v>133443</v>
      </c>
      <c r="F18" s="52">
        <v>130420</v>
      </c>
      <c r="G18" s="52">
        <v>126069</v>
      </c>
      <c r="H18" s="52">
        <v>119618</v>
      </c>
      <c r="I18" s="52">
        <v>115434</v>
      </c>
      <c r="J18" s="52">
        <v>115742</v>
      </c>
      <c r="K18" s="52">
        <v>119634</v>
      </c>
      <c r="L18" s="52">
        <v>125332</v>
      </c>
      <c r="M18" s="52">
        <v>128222</v>
      </c>
      <c r="N18" s="52">
        <v>132724</v>
      </c>
      <c r="O18" s="52">
        <v>143040</v>
      </c>
      <c r="P18" s="52">
        <v>156157</v>
      </c>
      <c r="Q18" s="52">
        <v>173927</v>
      </c>
      <c r="R18" s="52">
        <v>178323</v>
      </c>
      <c r="S18" s="52">
        <v>175926</v>
      </c>
      <c r="T18" s="52">
        <v>159614</v>
      </c>
      <c r="U18" s="52">
        <v>148900</v>
      </c>
      <c r="V18" s="52">
        <v>142816</v>
      </c>
      <c r="W18" s="52">
        <v>143850</v>
      </c>
      <c r="DA18" s="63" t="s">
        <v>1100</v>
      </c>
    </row>
    <row r="19" spans="1:105" ht="12" customHeight="1" x14ac:dyDescent="0.25">
      <c r="A19" s="97" t="s">
        <v>50</v>
      </c>
      <c r="B19" s="52">
        <v>318530</v>
      </c>
      <c r="C19" s="52">
        <v>310122</v>
      </c>
      <c r="D19" s="52">
        <v>296685</v>
      </c>
      <c r="E19" s="52">
        <v>282410</v>
      </c>
      <c r="F19" s="52">
        <v>260766</v>
      </c>
      <c r="G19" s="52">
        <v>238271</v>
      </c>
      <c r="H19" s="52">
        <v>197967</v>
      </c>
      <c r="I19" s="52">
        <v>166591</v>
      </c>
      <c r="J19" s="52">
        <v>151689</v>
      </c>
      <c r="K19" s="52">
        <v>157156</v>
      </c>
      <c r="L19" s="52">
        <v>178477</v>
      </c>
      <c r="M19" s="52">
        <v>189980</v>
      </c>
      <c r="N19" s="52">
        <v>196206</v>
      </c>
      <c r="O19" s="52">
        <v>197213</v>
      </c>
      <c r="P19" s="52">
        <v>193995</v>
      </c>
      <c r="Q19" s="52">
        <v>192057</v>
      </c>
      <c r="R19" s="52">
        <v>182283</v>
      </c>
      <c r="S19" s="52">
        <v>169373</v>
      </c>
      <c r="T19" s="52">
        <v>175779</v>
      </c>
      <c r="U19" s="52">
        <v>166846</v>
      </c>
      <c r="V19" s="52">
        <v>147572</v>
      </c>
      <c r="W19" s="52">
        <v>131015</v>
      </c>
      <c r="DA19" s="63" t="s">
        <v>1101</v>
      </c>
    </row>
    <row r="20" spans="1:105" ht="12" customHeight="1" x14ac:dyDescent="0.25">
      <c r="A20" s="109" t="s">
        <v>120</v>
      </c>
      <c r="B20" s="36">
        <v>19643</v>
      </c>
      <c r="C20" s="36">
        <v>18984</v>
      </c>
      <c r="D20" s="36">
        <v>24472</v>
      </c>
      <c r="E20" s="36">
        <v>39271</v>
      </c>
      <c r="F20" s="36">
        <v>67267</v>
      </c>
      <c r="G20" s="36">
        <v>97653</v>
      </c>
      <c r="H20" s="36">
        <v>146406</v>
      </c>
      <c r="I20" s="36">
        <v>183240</v>
      </c>
      <c r="J20" s="36">
        <v>218961</v>
      </c>
      <c r="K20" s="36">
        <v>212409</v>
      </c>
      <c r="L20" s="36">
        <v>199927</v>
      </c>
      <c r="M20" s="36">
        <v>183675</v>
      </c>
      <c r="N20" s="36">
        <v>180755</v>
      </c>
      <c r="O20" s="36">
        <v>174839</v>
      </c>
      <c r="P20" s="36">
        <v>162256</v>
      </c>
      <c r="Q20" s="36">
        <v>137309</v>
      </c>
      <c r="R20" s="36">
        <v>121718</v>
      </c>
      <c r="S20" s="36">
        <v>116459</v>
      </c>
      <c r="T20" s="36">
        <v>113644</v>
      </c>
      <c r="U20" s="36">
        <v>125471</v>
      </c>
      <c r="V20" s="36">
        <v>135879</v>
      </c>
      <c r="W20" s="36">
        <v>144455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37281</v>
      </c>
      <c r="D24" s="52">
        <v>37286</v>
      </c>
      <c r="E24" s="52">
        <v>37334</v>
      </c>
      <c r="F24" s="52">
        <v>37461</v>
      </c>
      <c r="G24" s="52">
        <v>37723</v>
      </c>
      <c r="H24" s="52">
        <v>38174</v>
      </c>
      <c r="I24" s="52">
        <v>38875</v>
      </c>
      <c r="J24" s="52">
        <v>39892</v>
      </c>
      <c r="K24" s="52">
        <v>41283</v>
      </c>
      <c r="L24" s="52">
        <v>43119</v>
      </c>
      <c r="M24" s="52">
        <v>45495</v>
      </c>
      <c r="N24" s="52">
        <v>48470</v>
      </c>
      <c r="O24" s="52">
        <v>44664</v>
      </c>
      <c r="P24" s="52">
        <v>19900</v>
      </c>
      <c r="Q24" s="52">
        <v>23810</v>
      </c>
      <c r="R24" s="52">
        <v>30527</v>
      </c>
      <c r="S24" s="52">
        <v>37483</v>
      </c>
      <c r="T24" s="52">
        <v>39921</v>
      </c>
      <c r="U24" s="52">
        <v>42578</v>
      </c>
      <c r="V24" s="52">
        <v>43797</v>
      </c>
      <c r="W24" s="52">
        <v>44013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11</v>
      </c>
      <c r="D26" s="52">
        <v>11</v>
      </c>
      <c r="E26" s="52">
        <v>11</v>
      </c>
      <c r="F26" s="52">
        <v>11</v>
      </c>
      <c r="G26" s="52">
        <v>14</v>
      </c>
      <c r="H26" s="52">
        <v>22</v>
      </c>
      <c r="I26" s="52">
        <v>33</v>
      </c>
      <c r="J26" s="52">
        <v>62</v>
      </c>
      <c r="K26" s="52">
        <v>124</v>
      </c>
      <c r="L26" s="52">
        <v>226</v>
      </c>
      <c r="M26" s="52">
        <v>363</v>
      </c>
      <c r="N26" s="52">
        <v>523</v>
      </c>
      <c r="O26" s="52">
        <v>733</v>
      </c>
      <c r="P26" s="52">
        <v>837</v>
      </c>
      <c r="Q26" s="52">
        <v>972</v>
      </c>
      <c r="R26" s="52">
        <v>995</v>
      </c>
      <c r="S26" s="52">
        <v>990</v>
      </c>
      <c r="T26" s="52">
        <v>1018</v>
      </c>
      <c r="U26" s="52">
        <v>1012</v>
      </c>
      <c r="V26" s="52">
        <v>1094</v>
      </c>
      <c r="W26" s="52">
        <v>1010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27976</v>
      </c>
      <c r="D28" s="52">
        <v>27982</v>
      </c>
      <c r="E28" s="52">
        <v>28019</v>
      </c>
      <c r="F28" s="52">
        <v>28116</v>
      </c>
      <c r="G28" s="52">
        <v>28291</v>
      </c>
      <c r="H28" s="52">
        <v>28553</v>
      </c>
      <c r="I28" s="52">
        <v>30029</v>
      </c>
      <c r="J28" s="52">
        <v>37160</v>
      </c>
      <c r="K28" s="52">
        <v>37194</v>
      </c>
      <c r="L28" s="52">
        <v>37949</v>
      </c>
      <c r="M28" s="52">
        <v>39225</v>
      </c>
      <c r="N28" s="52">
        <v>41736</v>
      </c>
      <c r="O28" s="52">
        <v>39551</v>
      </c>
      <c r="P28" s="52">
        <v>14964</v>
      </c>
      <c r="Q28" s="52">
        <v>19753</v>
      </c>
      <c r="R28" s="52">
        <v>34139</v>
      </c>
      <c r="S28" s="52">
        <v>33330</v>
      </c>
      <c r="T28" s="52">
        <v>28525</v>
      </c>
      <c r="U28" s="52">
        <v>32453</v>
      </c>
      <c r="V28" s="52">
        <v>34644</v>
      </c>
      <c r="W28" s="52">
        <v>36201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622</v>
      </c>
      <c r="D30" s="52">
        <v>622</v>
      </c>
      <c r="E30" s="52">
        <v>631</v>
      </c>
      <c r="F30" s="52">
        <v>647</v>
      </c>
      <c r="G30" s="52">
        <v>684</v>
      </c>
      <c r="H30" s="52">
        <v>734</v>
      </c>
      <c r="I30" s="52">
        <v>433</v>
      </c>
      <c r="J30" s="52">
        <v>284</v>
      </c>
      <c r="K30" s="52">
        <v>402</v>
      </c>
      <c r="L30" s="52">
        <v>311</v>
      </c>
      <c r="M30" s="52">
        <v>227</v>
      </c>
      <c r="N30" s="52">
        <v>191</v>
      </c>
      <c r="O30" s="52">
        <v>210</v>
      </c>
      <c r="P30" s="52">
        <v>194</v>
      </c>
      <c r="Q30" s="52">
        <v>176</v>
      </c>
      <c r="R30" s="52">
        <v>212</v>
      </c>
      <c r="S30" s="52">
        <v>268</v>
      </c>
      <c r="T30" s="52">
        <v>240</v>
      </c>
      <c r="U30" s="52">
        <v>167</v>
      </c>
      <c r="V30" s="52">
        <v>131</v>
      </c>
      <c r="W30" s="52">
        <v>117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17987</v>
      </c>
      <c r="D32" s="52">
        <v>18013</v>
      </c>
      <c r="E32" s="52">
        <v>18207</v>
      </c>
      <c r="F32" s="52">
        <v>18781</v>
      </c>
      <c r="G32" s="52">
        <v>20100</v>
      </c>
      <c r="H32" s="52">
        <v>22675</v>
      </c>
      <c r="I32" s="52">
        <v>16236</v>
      </c>
      <c r="J32" s="52">
        <v>15757</v>
      </c>
      <c r="K32" s="52">
        <v>24493</v>
      </c>
      <c r="L32" s="52">
        <v>29884</v>
      </c>
      <c r="M32" s="52">
        <v>35678</v>
      </c>
      <c r="N32" s="52">
        <v>35675</v>
      </c>
      <c r="O32" s="52">
        <v>29999</v>
      </c>
      <c r="P32" s="52">
        <v>24502</v>
      </c>
      <c r="Q32" s="52">
        <v>18907</v>
      </c>
      <c r="R32" s="52">
        <v>21804</v>
      </c>
      <c r="S32" s="52">
        <v>19947</v>
      </c>
      <c r="T32" s="52">
        <v>24809</v>
      </c>
      <c r="U32" s="52">
        <v>23053</v>
      </c>
      <c r="V32" s="52">
        <v>24106</v>
      </c>
      <c r="W32" s="52">
        <v>19747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21722</v>
      </c>
      <c r="D35" s="52">
        <v>21762</v>
      </c>
      <c r="E35" s="52">
        <v>22041</v>
      </c>
      <c r="F35" s="52">
        <v>22791</v>
      </c>
      <c r="G35" s="52">
        <v>24244</v>
      </c>
      <c r="H35" s="52">
        <v>26634</v>
      </c>
      <c r="I35" s="52">
        <v>17156</v>
      </c>
      <c r="J35" s="52">
        <v>18004</v>
      </c>
      <c r="K35" s="52">
        <v>19551</v>
      </c>
      <c r="L35" s="52">
        <v>19604</v>
      </c>
      <c r="M35" s="52">
        <v>20034</v>
      </c>
      <c r="N35" s="52">
        <v>20934</v>
      </c>
      <c r="O35" s="52">
        <v>20674</v>
      </c>
      <c r="P35" s="52">
        <v>13496</v>
      </c>
      <c r="Q35" s="52">
        <v>17076</v>
      </c>
      <c r="R35" s="52">
        <v>22642</v>
      </c>
      <c r="S35" s="52">
        <v>26830</v>
      </c>
      <c r="T35" s="52">
        <v>27592</v>
      </c>
      <c r="U35" s="52">
        <v>28064</v>
      </c>
      <c r="V35" s="52">
        <v>28959</v>
      </c>
      <c r="W35" s="52">
        <v>29128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49770</v>
      </c>
      <c r="D36" s="52">
        <v>49852</v>
      </c>
      <c r="E36" s="52">
        <v>50406</v>
      </c>
      <c r="F36" s="52">
        <v>51873</v>
      </c>
      <c r="G36" s="52">
        <v>54664</v>
      </c>
      <c r="H36" s="52">
        <v>59148</v>
      </c>
      <c r="I36" s="52">
        <v>35805</v>
      </c>
      <c r="J36" s="52">
        <v>28257</v>
      </c>
      <c r="K36" s="52">
        <v>35203</v>
      </c>
      <c r="L36" s="52">
        <v>31876</v>
      </c>
      <c r="M36" s="52">
        <v>29265</v>
      </c>
      <c r="N36" s="52">
        <v>26072</v>
      </c>
      <c r="O36" s="52">
        <v>22915</v>
      </c>
      <c r="P36" s="52">
        <v>17472</v>
      </c>
      <c r="Q36" s="52">
        <v>22566</v>
      </c>
      <c r="R36" s="52">
        <v>32211</v>
      </c>
      <c r="S36" s="52">
        <v>40656</v>
      </c>
      <c r="T36" s="52">
        <v>38827</v>
      </c>
      <c r="U36" s="52">
        <v>30846</v>
      </c>
      <c r="V36" s="52">
        <v>25695</v>
      </c>
      <c r="W36" s="52">
        <v>22302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3069</v>
      </c>
      <c r="D37" s="36">
        <v>3074</v>
      </c>
      <c r="E37" s="36">
        <v>3118</v>
      </c>
      <c r="F37" s="36">
        <v>3313</v>
      </c>
      <c r="G37" s="36">
        <v>3865</v>
      </c>
      <c r="H37" s="36">
        <v>5132</v>
      </c>
      <c r="I37" s="36">
        <v>5710</v>
      </c>
      <c r="J37" s="36">
        <v>12273</v>
      </c>
      <c r="K37" s="36">
        <v>15395</v>
      </c>
      <c r="L37" s="36">
        <v>23473</v>
      </c>
      <c r="M37" s="36">
        <v>32250</v>
      </c>
      <c r="N37" s="36">
        <v>39933</v>
      </c>
      <c r="O37" s="36">
        <v>41226</v>
      </c>
      <c r="P37" s="36">
        <v>31264</v>
      </c>
      <c r="Q37" s="36">
        <v>31230</v>
      </c>
      <c r="R37" s="36">
        <v>26118</v>
      </c>
      <c r="S37" s="36">
        <v>16338</v>
      </c>
      <c r="T37" s="36">
        <v>20175</v>
      </c>
      <c r="U37" s="36">
        <v>24152</v>
      </c>
      <c r="V37" s="36">
        <v>26892</v>
      </c>
      <c r="W37" s="36">
        <v>21509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27069</v>
      </c>
      <c r="D41" s="52">
        <v>27166</v>
      </c>
      <c r="E41" s="52">
        <v>35599</v>
      </c>
      <c r="F41" s="52">
        <v>40790</v>
      </c>
      <c r="G41" s="52">
        <v>41263</v>
      </c>
      <c r="H41" s="52">
        <v>40172</v>
      </c>
      <c r="I41" s="52">
        <v>40149</v>
      </c>
      <c r="J41" s="52">
        <v>61019</v>
      </c>
      <c r="K41" s="52">
        <v>44090</v>
      </c>
      <c r="L41" s="52">
        <v>57656</v>
      </c>
      <c r="M41" s="52">
        <v>43636</v>
      </c>
      <c r="N41" s="52">
        <v>56278</v>
      </c>
      <c r="O41" s="52">
        <v>50071</v>
      </c>
      <c r="P41" s="52">
        <v>17216</v>
      </c>
      <c r="Q41" s="52">
        <v>14695</v>
      </c>
      <c r="R41" s="52">
        <v>9558</v>
      </c>
      <c r="S41" s="52">
        <v>16917</v>
      </c>
      <c r="T41" s="52">
        <v>27200</v>
      </c>
      <c r="U41" s="52">
        <v>34758</v>
      </c>
      <c r="V41" s="52">
        <v>28847</v>
      </c>
      <c r="W41" s="52">
        <v>37066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6</v>
      </c>
      <c r="D43" s="52">
        <v>12</v>
      </c>
      <c r="E43" s="52">
        <v>149</v>
      </c>
      <c r="F43" s="52">
        <v>216</v>
      </c>
      <c r="G43" s="52">
        <v>421</v>
      </c>
      <c r="H43" s="52">
        <v>611</v>
      </c>
      <c r="I43" s="52">
        <v>936</v>
      </c>
      <c r="J43" s="52">
        <v>1015</v>
      </c>
      <c r="K43" s="52">
        <v>979</v>
      </c>
      <c r="L43" s="52">
        <v>1058</v>
      </c>
      <c r="M43" s="52">
        <v>768</v>
      </c>
      <c r="N43" s="52">
        <v>1141</v>
      </c>
      <c r="O43" s="52">
        <v>1054</v>
      </c>
      <c r="P43" s="52">
        <v>1238</v>
      </c>
      <c r="Q43" s="52">
        <v>933</v>
      </c>
      <c r="R43" s="52">
        <v>779</v>
      </c>
      <c r="S43" s="52">
        <v>529</v>
      </c>
      <c r="T43" s="52">
        <v>513</v>
      </c>
      <c r="U43" s="52">
        <v>664</v>
      </c>
      <c r="V43" s="52">
        <v>900</v>
      </c>
      <c r="W43" s="52">
        <v>895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21960</v>
      </c>
      <c r="D45" s="52">
        <v>20272</v>
      </c>
      <c r="E45" s="52">
        <v>12830</v>
      </c>
      <c r="F45" s="52">
        <v>4318</v>
      </c>
      <c r="G45" s="52">
        <v>12176</v>
      </c>
      <c r="H45" s="52">
        <v>16268</v>
      </c>
      <c r="I45" s="52">
        <v>37184</v>
      </c>
      <c r="J45" s="52">
        <v>47404</v>
      </c>
      <c r="K45" s="52">
        <v>55102</v>
      </c>
      <c r="L45" s="52">
        <v>56983</v>
      </c>
      <c r="M45" s="52">
        <v>55215</v>
      </c>
      <c r="N45" s="52">
        <v>52716</v>
      </c>
      <c r="O45" s="52">
        <v>49116</v>
      </c>
      <c r="P45" s="52">
        <v>12692</v>
      </c>
      <c r="Q45" s="52">
        <v>14706</v>
      </c>
      <c r="R45" s="52">
        <v>19832</v>
      </c>
      <c r="S45" s="52">
        <v>23510</v>
      </c>
      <c r="T45" s="52">
        <v>23940</v>
      </c>
      <c r="U45" s="52">
        <v>33523</v>
      </c>
      <c r="V45" s="52">
        <v>37207</v>
      </c>
      <c r="W45" s="52">
        <v>30632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551</v>
      </c>
      <c r="D47" s="52">
        <v>464</v>
      </c>
      <c r="E47" s="52">
        <v>316</v>
      </c>
      <c r="F47" s="52">
        <v>153</v>
      </c>
      <c r="G47" s="52">
        <v>254</v>
      </c>
      <c r="H47" s="52">
        <v>249</v>
      </c>
      <c r="I47" s="52">
        <v>73</v>
      </c>
      <c r="J47" s="52">
        <v>64</v>
      </c>
      <c r="K47" s="52">
        <v>317</v>
      </c>
      <c r="L47" s="52">
        <v>375</v>
      </c>
      <c r="M47" s="52">
        <v>239</v>
      </c>
      <c r="N47" s="52">
        <v>179</v>
      </c>
      <c r="O47" s="52">
        <v>108</v>
      </c>
      <c r="P47" s="52">
        <v>76</v>
      </c>
      <c r="Q47" s="52">
        <v>94</v>
      </c>
      <c r="R47" s="52">
        <v>192</v>
      </c>
      <c r="S47" s="52">
        <v>172</v>
      </c>
      <c r="T47" s="52">
        <v>225</v>
      </c>
      <c r="U47" s="52">
        <v>184</v>
      </c>
      <c r="V47" s="52">
        <v>94</v>
      </c>
      <c r="W47" s="52">
        <v>172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13862</v>
      </c>
      <c r="D49" s="52">
        <v>15761</v>
      </c>
      <c r="E49" s="52">
        <v>31976</v>
      </c>
      <c r="F49" s="52">
        <v>46402</v>
      </c>
      <c r="G49" s="52">
        <v>40185</v>
      </c>
      <c r="H49" s="52">
        <v>37443</v>
      </c>
      <c r="I49" s="52">
        <v>10715</v>
      </c>
      <c r="J49" s="52">
        <v>26860</v>
      </c>
      <c r="K49" s="52">
        <v>9477</v>
      </c>
      <c r="L49" s="52">
        <v>25323</v>
      </c>
      <c r="M49" s="52">
        <v>17817</v>
      </c>
      <c r="N49" s="52">
        <v>32515</v>
      </c>
      <c r="O49" s="52">
        <v>25943</v>
      </c>
      <c r="P49" s="52">
        <v>24208</v>
      </c>
      <c r="Q49" s="52">
        <v>14921</v>
      </c>
      <c r="R49" s="52">
        <v>15162</v>
      </c>
      <c r="S49" s="52">
        <v>9297</v>
      </c>
      <c r="T49" s="52">
        <v>16688</v>
      </c>
      <c r="U49" s="52">
        <v>14146</v>
      </c>
      <c r="V49" s="52">
        <v>6630</v>
      </c>
      <c r="W49" s="52">
        <v>18314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20577</v>
      </c>
      <c r="D52" s="52">
        <v>19591</v>
      </c>
      <c r="E52" s="52">
        <v>19782</v>
      </c>
      <c r="F52" s="52">
        <v>19768</v>
      </c>
      <c r="G52" s="52">
        <v>19893</v>
      </c>
      <c r="H52" s="52">
        <v>20183</v>
      </c>
      <c r="I52" s="52">
        <v>12972</v>
      </c>
      <c r="J52" s="52">
        <v>18312</v>
      </c>
      <c r="K52" s="52">
        <v>23443</v>
      </c>
      <c r="L52" s="52">
        <v>25302</v>
      </c>
      <c r="M52" s="52">
        <v>22924</v>
      </c>
      <c r="N52" s="52">
        <v>25436</v>
      </c>
      <c r="O52" s="52">
        <v>30990</v>
      </c>
      <c r="P52" s="52">
        <v>26613</v>
      </c>
      <c r="Q52" s="52">
        <v>34846</v>
      </c>
      <c r="R52" s="52">
        <v>27038</v>
      </c>
      <c r="S52" s="52">
        <v>24433</v>
      </c>
      <c r="T52" s="52">
        <v>11280</v>
      </c>
      <c r="U52" s="52">
        <v>17350</v>
      </c>
      <c r="V52" s="52">
        <v>22875</v>
      </c>
      <c r="W52" s="52">
        <v>30162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41362</v>
      </c>
      <c r="D53" s="52">
        <v>36415</v>
      </c>
      <c r="E53" s="52">
        <v>36131</v>
      </c>
      <c r="F53" s="52">
        <v>30229</v>
      </c>
      <c r="G53" s="52">
        <v>32169</v>
      </c>
      <c r="H53" s="52">
        <v>18844</v>
      </c>
      <c r="I53" s="52">
        <v>4429</v>
      </c>
      <c r="J53" s="52">
        <v>13355</v>
      </c>
      <c r="K53" s="52">
        <v>40670</v>
      </c>
      <c r="L53" s="52">
        <v>53197</v>
      </c>
      <c r="M53" s="52">
        <v>40768</v>
      </c>
      <c r="N53" s="52">
        <v>32298</v>
      </c>
      <c r="O53" s="52">
        <v>23922</v>
      </c>
      <c r="P53" s="52">
        <v>14254</v>
      </c>
      <c r="Q53" s="52">
        <v>20628</v>
      </c>
      <c r="R53" s="52">
        <v>22437</v>
      </c>
      <c r="S53" s="52">
        <v>27746</v>
      </c>
      <c r="T53" s="52">
        <v>45233</v>
      </c>
      <c r="U53" s="52">
        <v>21913</v>
      </c>
      <c r="V53" s="52">
        <v>6421</v>
      </c>
      <c r="W53" s="52">
        <v>5745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2410</v>
      </c>
      <c r="D54" s="36">
        <v>8562</v>
      </c>
      <c r="E54" s="36">
        <v>17917</v>
      </c>
      <c r="F54" s="36">
        <v>31309</v>
      </c>
      <c r="G54" s="36">
        <v>34251</v>
      </c>
      <c r="H54" s="36">
        <v>53885</v>
      </c>
      <c r="I54" s="36">
        <v>42544</v>
      </c>
      <c r="J54" s="36">
        <v>47994</v>
      </c>
      <c r="K54" s="36">
        <v>8843</v>
      </c>
      <c r="L54" s="36">
        <v>10991</v>
      </c>
      <c r="M54" s="36">
        <v>15998</v>
      </c>
      <c r="N54" s="36">
        <v>37013</v>
      </c>
      <c r="O54" s="36">
        <v>35310</v>
      </c>
      <c r="P54" s="36">
        <v>18681</v>
      </c>
      <c r="Q54" s="36">
        <v>6283</v>
      </c>
      <c r="R54" s="36">
        <v>10527</v>
      </c>
      <c r="S54" s="36">
        <v>11079</v>
      </c>
      <c r="T54" s="36">
        <v>17360</v>
      </c>
      <c r="U54" s="36">
        <v>35979</v>
      </c>
      <c r="V54" s="36">
        <v>37300</v>
      </c>
      <c r="W54" s="36">
        <v>30085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8638</v>
      </c>
      <c r="D58" s="52">
        <v>8888</v>
      </c>
      <c r="E58" s="52">
        <v>11160</v>
      </c>
      <c r="F58" s="52">
        <v>13172</v>
      </c>
      <c r="G58" s="52">
        <v>13738</v>
      </c>
      <c r="H58" s="52">
        <v>17998</v>
      </c>
      <c r="I58" s="52">
        <v>13267</v>
      </c>
      <c r="J58" s="52">
        <v>26688</v>
      </c>
      <c r="K58" s="52">
        <v>12888</v>
      </c>
      <c r="L58" s="52">
        <v>19833</v>
      </c>
      <c r="M58" s="52">
        <v>11592</v>
      </c>
      <c r="N58" s="52">
        <v>13174</v>
      </c>
      <c r="O58" s="52">
        <v>15382</v>
      </c>
      <c r="P58" s="52">
        <v>10648</v>
      </c>
      <c r="Q58" s="52">
        <v>7504</v>
      </c>
      <c r="R58" s="52">
        <v>4150</v>
      </c>
      <c r="S58" s="52">
        <v>5375</v>
      </c>
      <c r="T58" s="52">
        <v>10130</v>
      </c>
      <c r="U58" s="52">
        <v>10311</v>
      </c>
      <c r="V58" s="52">
        <v>8882</v>
      </c>
      <c r="W58" s="52">
        <v>19031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1</v>
      </c>
      <c r="E60" s="52">
        <v>30</v>
      </c>
      <c r="F60" s="52">
        <v>66</v>
      </c>
      <c r="G60" s="52">
        <v>126</v>
      </c>
      <c r="H60" s="52">
        <v>259</v>
      </c>
      <c r="I60" s="52">
        <v>299</v>
      </c>
      <c r="J60" s="52">
        <v>632</v>
      </c>
      <c r="K60" s="52">
        <v>508</v>
      </c>
      <c r="L60" s="52">
        <v>612</v>
      </c>
      <c r="M60" s="52">
        <v>290</v>
      </c>
      <c r="N60" s="52">
        <v>485</v>
      </c>
      <c r="O60" s="52">
        <v>226</v>
      </c>
      <c r="P60" s="52">
        <v>232</v>
      </c>
      <c r="Q60" s="52">
        <v>97</v>
      </c>
      <c r="R60" s="52">
        <v>61</v>
      </c>
      <c r="S60" s="52">
        <v>70</v>
      </c>
      <c r="T60" s="52">
        <v>102</v>
      </c>
      <c r="U60" s="52">
        <v>85</v>
      </c>
      <c r="V60" s="52">
        <v>98</v>
      </c>
      <c r="W60" s="52">
        <v>116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4039</v>
      </c>
      <c r="D62" s="52">
        <v>3579</v>
      </c>
      <c r="E62" s="52">
        <v>1037</v>
      </c>
      <c r="F62" s="52">
        <v>219</v>
      </c>
      <c r="G62" s="52">
        <v>914</v>
      </c>
      <c r="H62" s="52">
        <v>1719</v>
      </c>
      <c r="I62" s="52">
        <v>9722</v>
      </c>
      <c r="J62" s="52">
        <v>15078</v>
      </c>
      <c r="K62" s="52">
        <v>10264</v>
      </c>
      <c r="L62" s="52">
        <v>12094</v>
      </c>
      <c r="M62" s="52">
        <v>7950</v>
      </c>
      <c r="N62" s="52">
        <v>7204</v>
      </c>
      <c r="O62" s="52">
        <v>9077</v>
      </c>
      <c r="P62" s="52">
        <v>2380</v>
      </c>
      <c r="Q62" s="52">
        <v>2456</v>
      </c>
      <c r="R62" s="52">
        <v>1346</v>
      </c>
      <c r="S62" s="52">
        <v>2923</v>
      </c>
      <c r="T62" s="52">
        <v>4521</v>
      </c>
      <c r="U62" s="52">
        <v>6257</v>
      </c>
      <c r="V62" s="52">
        <v>7066</v>
      </c>
      <c r="W62" s="52">
        <v>10720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176</v>
      </c>
      <c r="D64" s="52">
        <v>152</v>
      </c>
      <c r="E64" s="52">
        <v>99</v>
      </c>
      <c r="F64" s="52">
        <v>43</v>
      </c>
      <c r="G64" s="52">
        <v>81</v>
      </c>
      <c r="H64" s="52">
        <v>108</v>
      </c>
      <c r="I64" s="52">
        <v>24</v>
      </c>
      <c r="J64" s="52">
        <v>28</v>
      </c>
      <c r="K64" s="52">
        <v>85</v>
      </c>
      <c r="L64" s="52">
        <v>113</v>
      </c>
      <c r="M64" s="52">
        <v>48</v>
      </c>
      <c r="N64" s="52">
        <v>33</v>
      </c>
      <c r="O64" s="52">
        <v>26</v>
      </c>
      <c r="P64" s="52">
        <v>27</v>
      </c>
      <c r="Q64" s="52">
        <v>32</v>
      </c>
      <c r="R64" s="52">
        <v>36</v>
      </c>
      <c r="S64" s="52">
        <v>44</v>
      </c>
      <c r="T64" s="52">
        <v>75</v>
      </c>
      <c r="U64" s="52">
        <v>52</v>
      </c>
      <c r="V64" s="52">
        <v>26</v>
      </c>
      <c r="W64" s="52">
        <v>79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4423</v>
      </c>
      <c r="D66" s="52">
        <v>5157</v>
      </c>
      <c r="E66" s="52">
        <v>10024</v>
      </c>
      <c r="F66" s="52">
        <v>12910</v>
      </c>
      <c r="G66" s="52">
        <v>12743</v>
      </c>
      <c r="H66" s="52">
        <v>16171</v>
      </c>
      <c r="I66" s="52">
        <v>3521</v>
      </c>
      <c r="J66" s="52">
        <v>11582</v>
      </c>
      <c r="K66" s="52">
        <v>2539</v>
      </c>
      <c r="L66" s="52">
        <v>7626</v>
      </c>
      <c r="M66" s="52">
        <v>3594</v>
      </c>
      <c r="N66" s="52">
        <v>5937</v>
      </c>
      <c r="O66" s="52">
        <v>6279</v>
      </c>
      <c r="P66" s="52">
        <v>8241</v>
      </c>
      <c r="Q66" s="52">
        <v>5016</v>
      </c>
      <c r="R66" s="52">
        <v>2768</v>
      </c>
      <c r="S66" s="52">
        <v>2408</v>
      </c>
      <c r="T66" s="52">
        <v>5534</v>
      </c>
      <c r="U66" s="52">
        <v>4002</v>
      </c>
      <c r="V66" s="52">
        <v>1790</v>
      </c>
      <c r="W66" s="52">
        <v>8232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381</v>
      </c>
      <c r="D69" s="52">
        <v>586</v>
      </c>
      <c r="E69" s="52">
        <v>864</v>
      </c>
      <c r="F69" s="52">
        <v>1078</v>
      </c>
      <c r="G69" s="52">
        <v>1173</v>
      </c>
      <c r="H69" s="52">
        <v>1549</v>
      </c>
      <c r="I69" s="52">
        <v>822</v>
      </c>
      <c r="J69" s="52">
        <v>4421</v>
      </c>
      <c r="K69" s="52">
        <v>2957</v>
      </c>
      <c r="L69" s="52">
        <v>3864</v>
      </c>
      <c r="M69" s="52">
        <v>2161</v>
      </c>
      <c r="N69" s="52">
        <v>2225</v>
      </c>
      <c r="O69" s="52">
        <v>3410</v>
      </c>
      <c r="P69" s="52">
        <v>3056</v>
      </c>
      <c r="Q69" s="52">
        <v>2841</v>
      </c>
      <c r="R69" s="52">
        <v>1064</v>
      </c>
      <c r="S69" s="52">
        <v>1163</v>
      </c>
      <c r="T69" s="52">
        <v>772</v>
      </c>
      <c r="U69" s="52">
        <v>1475</v>
      </c>
      <c r="V69" s="52">
        <v>2121</v>
      </c>
      <c r="W69" s="52">
        <v>6717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7802</v>
      </c>
      <c r="D70" s="52">
        <v>6722</v>
      </c>
      <c r="E70" s="52">
        <v>6883</v>
      </c>
      <c r="F70" s="52">
        <v>5941</v>
      </c>
      <c r="G70" s="52">
        <v>6085</v>
      </c>
      <c r="H70" s="52">
        <v>4262</v>
      </c>
      <c r="I70" s="52">
        <v>1174</v>
      </c>
      <c r="J70" s="52">
        <v>4848</v>
      </c>
      <c r="K70" s="52">
        <v>8157</v>
      </c>
      <c r="L70" s="52">
        <v>13234</v>
      </c>
      <c r="M70" s="52">
        <v>6773</v>
      </c>
      <c r="N70" s="52">
        <v>5102</v>
      </c>
      <c r="O70" s="52">
        <v>4836</v>
      </c>
      <c r="P70" s="52">
        <v>3286</v>
      </c>
      <c r="Q70" s="52">
        <v>3574</v>
      </c>
      <c r="R70" s="52">
        <v>2101</v>
      </c>
      <c r="S70" s="52">
        <v>3010</v>
      </c>
      <c r="T70" s="52">
        <v>6762</v>
      </c>
      <c r="U70" s="52">
        <v>3345</v>
      </c>
      <c r="V70" s="52">
        <v>994</v>
      </c>
      <c r="W70" s="52">
        <v>1975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455</v>
      </c>
      <c r="D71" s="36">
        <v>1580</v>
      </c>
      <c r="E71" s="36">
        <v>3413</v>
      </c>
      <c r="F71" s="36">
        <v>6153</v>
      </c>
      <c r="G71" s="36">
        <v>6480</v>
      </c>
      <c r="H71" s="36">
        <v>12187</v>
      </c>
      <c r="I71" s="36">
        <v>11271</v>
      </c>
      <c r="J71" s="36">
        <v>17419</v>
      </c>
      <c r="K71" s="36">
        <v>1774</v>
      </c>
      <c r="L71" s="36">
        <v>2735</v>
      </c>
      <c r="M71" s="36">
        <v>2658</v>
      </c>
      <c r="N71" s="36">
        <v>5847</v>
      </c>
      <c r="O71" s="36">
        <v>7136</v>
      </c>
      <c r="P71" s="36">
        <v>4306</v>
      </c>
      <c r="Q71" s="36">
        <v>1089</v>
      </c>
      <c r="R71" s="36">
        <v>985</v>
      </c>
      <c r="S71" s="36">
        <v>1202</v>
      </c>
      <c r="T71" s="36">
        <v>2596</v>
      </c>
      <c r="U71" s="36">
        <v>5491</v>
      </c>
      <c r="V71" s="36">
        <v>5767</v>
      </c>
      <c r="W71" s="36">
        <v>10339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18431</v>
      </c>
      <c r="D75" s="52">
        <v>18278</v>
      </c>
      <c r="E75" s="52">
        <v>24439</v>
      </c>
      <c r="F75" s="52">
        <v>27618</v>
      </c>
      <c r="G75" s="52">
        <v>27525</v>
      </c>
      <c r="H75" s="52">
        <v>22174</v>
      </c>
      <c r="I75" s="52">
        <v>26882</v>
      </c>
      <c r="J75" s="52">
        <v>34331</v>
      </c>
      <c r="K75" s="52">
        <v>31202</v>
      </c>
      <c r="L75" s="52">
        <v>37823</v>
      </c>
      <c r="M75" s="52">
        <v>32044</v>
      </c>
      <c r="N75" s="52">
        <v>43104</v>
      </c>
      <c r="O75" s="52">
        <v>34689</v>
      </c>
      <c r="P75" s="52">
        <v>6568</v>
      </c>
      <c r="Q75" s="52">
        <v>7191</v>
      </c>
      <c r="R75" s="52">
        <v>5408</v>
      </c>
      <c r="S75" s="52">
        <v>11542</v>
      </c>
      <c r="T75" s="52">
        <v>17070</v>
      </c>
      <c r="U75" s="52">
        <v>24447</v>
      </c>
      <c r="V75" s="52">
        <v>19965</v>
      </c>
      <c r="W75" s="52">
        <v>18035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6</v>
      </c>
      <c r="D77" s="52">
        <v>11</v>
      </c>
      <c r="E77" s="52">
        <v>119</v>
      </c>
      <c r="F77" s="52">
        <v>150</v>
      </c>
      <c r="G77" s="52">
        <v>295</v>
      </c>
      <c r="H77" s="52">
        <v>352</v>
      </c>
      <c r="I77" s="52">
        <v>637</v>
      </c>
      <c r="J77" s="52">
        <v>383</v>
      </c>
      <c r="K77" s="52">
        <v>471</v>
      </c>
      <c r="L77" s="52">
        <v>446</v>
      </c>
      <c r="M77" s="52">
        <v>478</v>
      </c>
      <c r="N77" s="52">
        <v>656</v>
      </c>
      <c r="O77" s="52">
        <v>828</v>
      </c>
      <c r="P77" s="52">
        <v>1006</v>
      </c>
      <c r="Q77" s="52">
        <v>836</v>
      </c>
      <c r="R77" s="52">
        <v>718</v>
      </c>
      <c r="S77" s="52">
        <v>459</v>
      </c>
      <c r="T77" s="52">
        <v>411</v>
      </c>
      <c r="U77" s="52">
        <v>579</v>
      </c>
      <c r="V77" s="52">
        <v>802</v>
      </c>
      <c r="W77" s="52">
        <v>779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17921</v>
      </c>
      <c r="D79" s="52">
        <f t="shared" si="0"/>
        <v>16693</v>
      </c>
      <c r="E79" s="52">
        <f t="shared" si="0"/>
        <v>11793</v>
      </c>
      <c r="F79" s="52">
        <f t="shared" si="0"/>
        <v>4099</v>
      </c>
      <c r="G79" s="52">
        <f t="shared" si="0"/>
        <v>11262</v>
      </c>
      <c r="H79" s="52">
        <f t="shared" si="0"/>
        <v>14549</v>
      </c>
      <c r="I79" s="52">
        <f t="shared" si="0"/>
        <v>27462</v>
      </c>
      <c r="J79" s="52">
        <f t="shared" si="0"/>
        <v>32326</v>
      </c>
      <c r="K79" s="52">
        <f t="shared" si="0"/>
        <v>44838</v>
      </c>
      <c r="L79" s="52">
        <f t="shared" si="0"/>
        <v>44889</v>
      </c>
      <c r="M79" s="52">
        <f t="shared" si="0"/>
        <v>47265</v>
      </c>
      <c r="N79" s="52">
        <f t="shared" si="0"/>
        <v>45512</v>
      </c>
      <c r="O79" s="52">
        <f t="shared" si="0"/>
        <v>40039</v>
      </c>
      <c r="P79" s="52">
        <f t="shared" si="0"/>
        <v>10312</v>
      </c>
      <c r="Q79" s="52">
        <f t="shared" si="0"/>
        <v>12250</v>
      </c>
      <c r="R79" s="52">
        <f t="shared" ref="R79:V79" si="1">R45-R62</f>
        <v>18486</v>
      </c>
      <c r="S79" s="52">
        <f t="shared" si="1"/>
        <v>20587</v>
      </c>
      <c r="T79" s="52">
        <f t="shared" si="1"/>
        <v>19419</v>
      </c>
      <c r="U79" s="52">
        <f t="shared" si="1"/>
        <v>27266</v>
      </c>
      <c r="V79" s="52">
        <f t="shared" si="1"/>
        <v>30141</v>
      </c>
      <c r="W79" s="52">
        <f t="shared" ref="W79" si="2">W45-W62</f>
        <v>19912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375</v>
      </c>
      <c r="D81" s="52">
        <f t="shared" si="6"/>
        <v>312</v>
      </c>
      <c r="E81" s="52">
        <f t="shared" si="6"/>
        <v>217</v>
      </c>
      <c r="F81" s="52">
        <f t="shared" si="6"/>
        <v>110</v>
      </c>
      <c r="G81" s="52">
        <f t="shared" si="6"/>
        <v>173</v>
      </c>
      <c r="H81" s="52">
        <f t="shared" si="6"/>
        <v>141</v>
      </c>
      <c r="I81" s="52">
        <f t="shared" si="6"/>
        <v>49</v>
      </c>
      <c r="J81" s="52">
        <f t="shared" si="6"/>
        <v>36</v>
      </c>
      <c r="K81" s="52">
        <f t="shared" si="6"/>
        <v>232</v>
      </c>
      <c r="L81" s="52">
        <f t="shared" si="6"/>
        <v>262</v>
      </c>
      <c r="M81" s="52">
        <f t="shared" si="6"/>
        <v>191</v>
      </c>
      <c r="N81" s="52">
        <f t="shared" si="6"/>
        <v>146</v>
      </c>
      <c r="O81" s="52">
        <f t="shared" si="6"/>
        <v>82</v>
      </c>
      <c r="P81" s="52">
        <f t="shared" si="6"/>
        <v>49</v>
      </c>
      <c r="Q81" s="52">
        <f t="shared" si="6"/>
        <v>62</v>
      </c>
      <c r="R81" s="52">
        <f t="shared" ref="R81:V81" si="7">R47-R64</f>
        <v>156</v>
      </c>
      <c r="S81" s="52">
        <f t="shared" si="7"/>
        <v>128</v>
      </c>
      <c r="T81" s="52">
        <f t="shared" si="7"/>
        <v>150</v>
      </c>
      <c r="U81" s="52">
        <f t="shared" si="7"/>
        <v>132</v>
      </c>
      <c r="V81" s="52">
        <f t="shared" si="7"/>
        <v>68</v>
      </c>
      <c r="W81" s="52">
        <f t="shared" ref="W81" si="8">W47-W64</f>
        <v>93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9439</v>
      </c>
      <c r="D83" s="52">
        <f t="shared" si="12"/>
        <v>10604</v>
      </c>
      <c r="E83" s="52">
        <f t="shared" si="12"/>
        <v>21952</v>
      </c>
      <c r="F83" s="52">
        <f t="shared" si="12"/>
        <v>33492</v>
      </c>
      <c r="G83" s="52">
        <f t="shared" si="12"/>
        <v>27442</v>
      </c>
      <c r="H83" s="52">
        <f t="shared" si="12"/>
        <v>21272</v>
      </c>
      <c r="I83" s="52">
        <f t="shared" si="12"/>
        <v>7194</v>
      </c>
      <c r="J83" s="52">
        <f t="shared" si="12"/>
        <v>15278</v>
      </c>
      <c r="K83" s="52">
        <f t="shared" si="12"/>
        <v>6938</v>
      </c>
      <c r="L83" s="52">
        <f t="shared" si="12"/>
        <v>17697</v>
      </c>
      <c r="M83" s="52">
        <f t="shared" si="12"/>
        <v>14223</v>
      </c>
      <c r="N83" s="52">
        <f t="shared" si="12"/>
        <v>26578</v>
      </c>
      <c r="O83" s="52">
        <f t="shared" si="12"/>
        <v>19664</v>
      </c>
      <c r="P83" s="52">
        <f t="shared" si="12"/>
        <v>15967</v>
      </c>
      <c r="Q83" s="52">
        <f t="shared" si="12"/>
        <v>9905</v>
      </c>
      <c r="R83" s="52">
        <f t="shared" ref="R83:V83" si="13">R49-R66</f>
        <v>12394</v>
      </c>
      <c r="S83" s="52">
        <f t="shared" si="13"/>
        <v>6889</v>
      </c>
      <c r="T83" s="52">
        <f t="shared" si="13"/>
        <v>11154</v>
      </c>
      <c r="U83" s="52">
        <f t="shared" si="13"/>
        <v>10144</v>
      </c>
      <c r="V83" s="52">
        <f t="shared" si="13"/>
        <v>4840</v>
      </c>
      <c r="W83" s="52">
        <f t="shared" ref="W83" si="14">W49-W66</f>
        <v>10082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20196</v>
      </c>
      <c r="D86" s="52">
        <v>19005</v>
      </c>
      <c r="E86" s="52">
        <v>18918</v>
      </c>
      <c r="F86" s="52">
        <v>18690</v>
      </c>
      <c r="G86" s="52">
        <v>18720</v>
      </c>
      <c r="H86" s="52">
        <v>18634</v>
      </c>
      <c r="I86" s="52">
        <v>12150</v>
      </c>
      <c r="J86" s="52">
        <v>13891</v>
      </c>
      <c r="K86" s="52">
        <v>20486</v>
      </c>
      <c r="L86" s="52">
        <v>21438</v>
      </c>
      <c r="M86" s="52">
        <v>20763</v>
      </c>
      <c r="N86" s="52">
        <v>23211</v>
      </c>
      <c r="O86" s="52">
        <v>27580</v>
      </c>
      <c r="P86" s="52">
        <v>23557</v>
      </c>
      <c r="Q86" s="52">
        <v>32005</v>
      </c>
      <c r="R86" s="52">
        <v>25974</v>
      </c>
      <c r="S86" s="52">
        <v>23270</v>
      </c>
      <c r="T86" s="52">
        <v>10508</v>
      </c>
      <c r="U86" s="52">
        <v>15875</v>
      </c>
      <c r="V86" s="52">
        <v>20754</v>
      </c>
      <c r="W86" s="52">
        <v>23445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33560</v>
      </c>
      <c r="D87" s="52">
        <v>29693</v>
      </c>
      <c r="E87" s="52">
        <v>29248</v>
      </c>
      <c r="F87" s="52">
        <v>24288</v>
      </c>
      <c r="G87" s="52">
        <v>26084</v>
      </c>
      <c r="H87" s="52">
        <v>14582</v>
      </c>
      <c r="I87" s="52">
        <v>3255</v>
      </c>
      <c r="J87" s="52">
        <v>8507</v>
      </c>
      <c r="K87" s="52">
        <v>32513</v>
      </c>
      <c r="L87" s="52">
        <v>39963</v>
      </c>
      <c r="M87" s="52">
        <v>33995</v>
      </c>
      <c r="N87" s="52">
        <v>27196</v>
      </c>
      <c r="O87" s="52">
        <v>19086</v>
      </c>
      <c r="P87" s="52">
        <v>10968</v>
      </c>
      <c r="Q87" s="52">
        <v>17054</v>
      </c>
      <c r="R87" s="52">
        <v>20336</v>
      </c>
      <c r="S87" s="52">
        <v>24736</v>
      </c>
      <c r="T87" s="52">
        <v>38471</v>
      </c>
      <c r="U87" s="52">
        <v>18568</v>
      </c>
      <c r="V87" s="52">
        <v>5427</v>
      </c>
      <c r="W87" s="52">
        <v>3770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1955</v>
      </c>
      <c r="D88" s="36">
        <v>6982</v>
      </c>
      <c r="E88" s="36">
        <v>14504</v>
      </c>
      <c r="F88" s="36">
        <v>25156</v>
      </c>
      <c r="G88" s="36">
        <v>27771</v>
      </c>
      <c r="H88" s="36">
        <v>41698</v>
      </c>
      <c r="I88" s="36">
        <v>31273</v>
      </c>
      <c r="J88" s="36">
        <v>30575</v>
      </c>
      <c r="K88" s="36">
        <v>7069</v>
      </c>
      <c r="L88" s="36">
        <v>8256</v>
      </c>
      <c r="M88" s="36">
        <v>13340</v>
      </c>
      <c r="N88" s="36">
        <v>31166</v>
      </c>
      <c r="O88" s="36">
        <v>28174</v>
      </c>
      <c r="P88" s="36">
        <v>14375</v>
      </c>
      <c r="Q88" s="36">
        <v>5194</v>
      </c>
      <c r="R88" s="36">
        <v>9542</v>
      </c>
      <c r="S88" s="36">
        <v>9877</v>
      </c>
      <c r="T88" s="36">
        <v>14764</v>
      </c>
      <c r="U88" s="36">
        <v>30488</v>
      </c>
      <c r="V88" s="36">
        <v>31533</v>
      </c>
      <c r="W88" s="36">
        <v>19746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7071</v>
      </c>
      <c r="I94" s="52">
        <f>RES_hhdet_numvin!I83</f>
        <v>13253</v>
      </c>
      <c r="J94" s="52">
        <f>RES_hhdet_numvin!J83</f>
        <v>28290</v>
      </c>
      <c r="K94" s="52">
        <f>RES_hhdet_numvin!K83</f>
        <v>25490</v>
      </c>
      <c r="L94" s="52">
        <f>RES_hhdet_numvin!L83</f>
        <v>38920</v>
      </c>
      <c r="M94" s="52">
        <f>RES_hhdet_numvin!M83</f>
        <v>32983</v>
      </c>
      <c r="N94" s="52">
        <f>RES_hhdet_numvin!N83</f>
        <v>46261</v>
      </c>
      <c r="O94" s="52">
        <f>RES_hhdet_numvin!O83</f>
        <v>43814</v>
      </c>
      <c r="P94" s="52">
        <f>RES_hhdet_numvin!P83</f>
        <v>15774</v>
      </c>
      <c r="Q94" s="52">
        <f>RES_hhdet_numvin!Q83</f>
        <v>13921</v>
      </c>
      <c r="R94" s="52">
        <f>RES_hhdet_numvin!R83</f>
        <v>9268</v>
      </c>
      <c r="S94" s="52">
        <f>RES_hhdet_numvin!S83</f>
        <v>16653</v>
      </c>
      <c r="T94" s="52">
        <f>RES_hhdet_numvin!T83</f>
        <v>27023</v>
      </c>
      <c r="U94" s="52">
        <f>RES_hhdet_numvin!U83</f>
        <v>34690</v>
      </c>
      <c r="V94" s="52">
        <f>RES_hhdet_numvin!V83</f>
        <v>28843</v>
      </c>
      <c r="W94" s="52">
        <f>RES_hhdet_numvin!W83</f>
        <v>37066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400</v>
      </c>
      <c r="Q97" s="138">
        <f>RES_hhdet_numvin!Q86</f>
        <v>518</v>
      </c>
      <c r="R97" s="138">
        <f>RES_hhdet_numvin!R86</f>
        <v>557</v>
      </c>
      <c r="S97" s="138">
        <f>RES_hhdet_numvin!S86</f>
        <v>436</v>
      </c>
      <c r="T97" s="138">
        <f>RES_hhdet_numvin!T86</f>
        <v>471</v>
      </c>
      <c r="U97" s="138">
        <f>RES_hhdet_numvin!U86</f>
        <v>646</v>
      </c>
      <c r="V97" s="138">
        <f>RES_hhdet_numvin!V86</f>
        <v>893</v>
      </c>
      <c r="W97" s="138">
        <f>RES_hhdet_numvin!W86</f>
        <v>895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407</v>
      </c>
      <c r="I99" s="138">
        <f>RES_hhdet_numvin!I88</f>
        <v>8048</v>
      </c>
      <c r="J99" s="138">
        <f>RES_hhdet_numvin!J88</f>
        <v>13933</v>
      </c>
      <c r="K99" s="138">
        <f>RES_hhdet_numvin!K88</f>
        <v>19014</v>
      </c>
      <c r="L99" s="138">
        <f>RES_hhdet_numvin!L88</f>
        <v>23128</v>
      </c>
      <c r="M99" s="138">
        <f>RES_hhdet_numvin!M88</f>
        <v>23661</v>
      </c>
      <c r="N99" s="138">
        <f>RES_hhdet_numvin!N88</f>
        <v>27865</v>
      </c>
      <c r="O99" s="138">
        <f>RES_hhdet_numvin!O88</f>
        <v>31109</v>
      </c>
      <c r="P99" s="138">
        <f>RES_hhdet_numvin!P88</f>
        <v>8398</v>
      </c>
      <c r="Q99" s="138">
        <f>RES_hhdet_numvin!Q88</f>
        <v>11641</v>
      </c>
      <c r="R99" s="138">
        <f>RES_hhdet_numvin!R88</f>
        <v>16597</v>
      </c>
      <c r="S99" s="138">
        <f>RES_hhdet_numvin!S88</f>
        <v>22108</v>
      </c>
      <c r="T99" s="138">
        <f>RES_hhdet_numvin!T88</f>
        <v>23156</v>
      </c>
      <c r="U99" s="138">
        <f>RES_hhdet_numvin!U88</f>
        <v>33170</v>
      </c>
      <c r="V99" s="138">
        <f>RES_hhdet_numvin!V88</f>
        <v>37027</v>
      </c>
      <c r="W99" s="138">
        <f>RES_hhdet_numvin!W88</f>
        <v>30632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21</v>
      </c>
      <c r="Q103" s="138">
        <f>RES_hhdet_numvin!Q92</f>
        <v>54</v>
      </c>
      <c r="R103" s="138">
        <f>RES_hhdet_numvin!R92</f>
        <v>139</v>
      </c>
      <c r="S103" s="138">
        <f>RES_hhdet_numvin!S92</f>
        <v>151</v>
      </c>
      <c r="T103" s="138">
        <f>RES_hhdet_numvin!T92</f>
        <v>213</v>
      </c>
      <c r="U103" s="138">
        <f>RES_hhdet_numvin!U92</f>
        <v>182</v>
      </c>
      <c r="V103" s="138">
        <f>RES_hhdet_numvin!V92</f>
        <v>94</v>
      </c>
      <c r="W103" s="138">
        <f>RES_hhdet_numvin!W92</f>
        <v>172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6820</v>
      </c>
      <c r="Q107" s="138">
        <f>RES_hhdet_numvin!Q96</f>
        <v>8230</v>
      </c>
      <c r="R107" s="138">
        <f>RES_hhdet_numvin!R96</f>
        <v>10787</v>
      </c>
      <c r="S107" s="138">
        <f>RES_hhdet_numvin!S96</f>
        <v>8048</v>
      </c>
      <c r="T107" s="138">
        <f>RES_hhdet_numvin!T96</f>
        <v>15689</v>
      </c>
      <c r="U107" s="138">
        <f>RES_hhdet_numvin!U96</f>
        <v>13909</v>
      </c>
      <c r="V107" s="138">
        <f>RES_hhdet_numvin!V96</f>
        <v>6603</v>
      </c>
      <c r="W107" s="138">
        <f>RES_hhdet_numvin!W96</f>
        <v>18314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8371</v>
      </c>
      <c r="Q112" s="138">
        <f>RES_hhdet_numvin!Q101</f>
        <v>18823</v>
      </c>
      <c r="R112" s="138">
        <f>RES_hhdet_numvin!R101</f>
        <v>18668</v>
      </c>
      <c r="S112" s="138">
        <f>RES_hhdet_numvin!S101</f>
        <v>19133</v>
      </c>
      <c r="T112" s="138">
        <f>RES_hhdet_numvin!T101</f>
        <v>9696</v>
      </c>
      <c r="U112" s="138">
        <f>RES_hhdet_numvin!U101</f>
        <v>16300</v>
      </c>
      <c r="V112" s="138">
        <f>RES_hhdet_numvin!V101</f>
        <v>22697</v>
      </c>
      <c r="W112" s="138">
        <f>RES_hhdet_numvin!W101</f>
        <v>30162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4649</v>
      </c>
      <c r="Q113" s="138">
        <f>RES_hhdet_numvin!Q102</f>
        <v>11814</v>
      </c>
      <c r="R113" s="138">
        <f>RES_hhdet_numvin!R102</f>
        <v>16607</v>
      </c>
      <c r="S113" s="138">
        <f>RES_hhdet_numvin!S102</f>
        <v>23598</v>
      </c>
      <c r="T113" s="138">
        <f>RES_hhdet_numvin!T102</f>
        <v>41109</v>
      </c>
      <c r="U113" s="138">
        <f>RES_hhdet_numvin!U102</f>
        <v>21119</v>
      </c>
      <c r="V113" s="138">
        <f>RES_hhdet_numvin!V102</f>
        <v>6374</v>
      </c>
      <c r="W113" s="138">
        <f>RES_hhdet_numvin!W102</f>
        <v>5745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6094</v>
      </c>
      <c r="Q114" s="39">
        <f>RES_hhdet_numvin!Q103</f>
        <v>3602</v>
      </c>
      <c r="R114" s="39">
        <f>RES_hhdet_numvin!R103</f>
        <v>7803</v>
      </c>
      <c r="S114" s="39">
        <f>RES_hhdet_numvin!S103</f>
        <v>9435</v>
      </c>
      <c r="T114" s="39">
        <f>RES_hhdet_numvin!T103</f>
        <v>15796</v>
      </c>
      <c r="U114" s="39">
        <f>RES_hhdet_numvin!U103</f>
        <v>34648</v>
      </c>
      <c r="V114" s="39">
        <f>RES_hhdet_numvin!V103</f>
        <v>36992</v>
      </c>
      <c r="W114" s="39">
        <f>RES_hhdet_numvin!W103</f>
        <v>30085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556.17761288474401</v>
      </c>
      <c r="C118" s="117">
        <f t="shared" si="18"/>
        <v>567.79140315752397</v>
      </c>
      <c r="D118" s="117">
        <f t="shared" si="18"/>
        <v>554.74283546999857</v>
      </c>
      <c r="E118" s="117">
        <f t="shared" si="18"/>
        <v>560.93399911174117</v>
      </c>
      <c r="F118" s="117">
        <f t="shared" si="18"/>
        <v>573.60892021789653</v>
      </c>
      <c r="G118" s="117">
        <f t="shared" si="18"/>
        <v>588.98103595146699</v>
      </c>
      <c r="H118" s="117">
        <f t="shared" si="18"/>
        <v>612.79126846078884</v>
      </c>
      <c r="I118" s="117">
        <f t="shared" si="18"/>
        <v>587.44477577615442</v>
      </c>
      <c r="J118" s="117">
        <f t="shared" si="18"/>
        <v>614.24795386992264</v>
      </c>
      <c r="K118" s="117">
        <f t="shared" si="18"/>
        <v>624.1922914494387</v>
      </c>
      <c r="L118" s="117">
        <f t="shared" si="18"/>
        <v>608.20205452977723</v>
      </c>
      <c r="M118" s="117">
        <f t="shared" si="18"/>
        <v>595.34855573294442</v>
      </c>
      <c r="N118" s="117">
        <f t="shared" si="18"/>
        <v>598.91771375804046</v>
      </c>
      <c r="O118" s="117">
        <f t="shared" si="18"/>
        <v>573.05017800863209</v>
      </c>
      <c r="P118" s="117">
        <f t="shared" si="18"/>
        <v>540.73266565008146</v>
      </c>
      <c r="Q118" s="117">
        <f t="shared" si="18"/>
        <v>517.16203236460933</v>
      </c>
      <c r="R118" s="117">
        <f t="shared" ref="R118:V118" si="19">R119+R122+R124+R137</f>
        <v>509.59416101975415</v>
      </c>
      <c r="S118" s="117">
        <f t="shared" si="19"/>
        <v>493.47050885724394</v>
      </c>
      <c r="T118" s="117">
        <f t="shared" si="19"/>
        <v>505.1989385418006</v>
      </c>
      <c r="U118" s="117">
        <f t="shared" si="19"/>
        <v>486.24703409052904</v>
      </c>
      <c r="V118" s="117">
        <f t="shared" si="19"/>
        <v>481.90481425378886</v>
      </c>
      <c r="W118" s="117">
        <f t="shared" ref="W118" si="20">W119+W122+W124+W137</f>
        <v>486.1453638622209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498.94580156065797</v>
      </c>
      <c r="C119" s="122">
        <f t="shared" si="21"/>
        <v>510.8548641815575</v>
      </c>
      <c r="D119" s="122">
        <f t="shared" si="21"/>
        <v>502.05240875532257</v>
      </c>
      <c r="E119" s="122">
        <f t="shared" si="21"/>
        <v>506.02793080541358</v>
      </c>
      <c r="F119" s="122">
        <f t="shared" si="21"/>
        <v>514.33967851998671</v>
      </c>
      <c r="G119" s="122">
        <f t="shared" si="21"/>
        <v>528.04948750351889</v>
      </c>
      <c r="H119" s="122">
        <f t="shared" si="21"/>
        <v>546.76028945595829</v>
      </c>
      <c r="I119" s="122">
        <f t="shared" si="21"/>
        <v>525.21106336101218</v>
      </c>
      <c r="J119" s="122">
        <f t="shared" si="21"/>
        <v>544.35762763812431</v>
      </c>
      <c r="K119" s="122">
        <f t="shared" si="21"/>
        <v>554.56812222305439</v>
      </c>
      <c r="L119" s="122">
        <f t="shared" si="21"/>
        <v>544.91791111981274</v>
      </c>
      <c r="M119" s="122">
        <f t="shared" si="21"/>
        <v>527.57612184708739</v>
      </c>
      <c r="N119" s="122">
        <f t="shared" si="21"/>
        <v>529.41535638452865</v>
      </c>
      <c r="O119" s="122">
        <f t="shared" si="21"/>
        <v>509.34159082636347</v>
      </c>
      <c r="P119" s="122">
        <f t="shared" si="21"/>
        <v>477.62785077370052</v>
      </c>
      <c r="Q119" s="122">
        <f t="shared" si="21"/>
        <v>459.93083633757698</v>
      </c>
      <c r="R119" s="122">
        <f t="shared" ref="R119:V119" si="22">SUM(R120:R121)</f>
        <v>453.59979249879251</v>
      </c>
      <c r="S119" s="122">
        <f t="shared" si="22"/>
        <v>440.62672669154153</v>
      </c>
      <c r="T119" s="122">
        <f t="shared" si="22"/>
        <v>450.98996086755471</v>
      </c>
      <c r="U119" s="122">
        <f t="shared" si="22"/>
        <v>433.81571285401697</v>
      </c>
      <c r="V119" s="122">
        <f t="shared" si="22"/>
        <v>433.67475522189744</v>
      </c>
      <c r="W119" s="122">
        <f t="shared" ref="W119" si="23">SUM(W120:W121)</f>
        <v>425.79056110622605</v>
      </c>
      <c r="DA119" s="130" t="s">
        <v>1646</v>
      </c>
    </row>
    <row r="120" spans="1:105" ht="12" customHeight="1" x14ac:dyDescent="0.25">
      <c r="A120" s="97" t="s">
        <v>204</v>
      </c>
      <c r="B120" s="98">
        <v>497.04397726984814</v>
      </c>
      <c r="C120" s="98">
        <v>508.92047277316482</v>
      </c>
      <c r="D120" s="98">
        <v>500.16492897138261</v>
      </c>
      <c r="E120" s="98">
        <v>504.12649669395392</v>
      </c>
      <c r="F120" s="98">
        <v>512.39127255044866</v>
      </c>
      <c r="G120" s="98">
        <v>526.0276507423921</v>
      </c>
      <c r="H120" s="98">
        <v>544.63088521770283</v>
      </c>
      <c r="I120" s="98">
        <v>523.14838722580316</v>
      </c>
      <c r="J120" s="98">
        <v>542.1611892875934</v>
      </c>
      <c r="K120" s="98">
        <v>552.28946797774813</v>
      </c>
      <c r="L120" s="98">
        <v>542.63980193814234</v>
      </c>
      <c r="M120" s="98">
        <v>525.31348564951668</v>
      </c>
      <c r="N120" s="98">
        <v>527.07146895554695</v>
      </c>
      <c r="O120" s="98">
        <v>507.02363065618567</v>
      </c>
      <c r="P120" s="98">
        <v>475.47613998983604</v>
      </c>
      <c r="Q120" s="98">
        <v>457.88101898864448</v>
      </c>
      <c r="R120" s="98">
        <v>451.59878962632627</v>
      </c>
      <c r="S120" s="98">
        <v>438.68822967421391</v>
      </c>
      <c r="T120" s="98">
        <v>448.98250692653079</v>
      </c>
      <c r="U120" s="98">
        <v>431.85723703066844</v>
      </c>
      <c r="V120" s="98">
        <v>431.71397726187115</v>
      </c>
      <c r="W120" s="98">
        <v>423.85589949364646</v>
      </c>
      <c r="DA120" s="63" t="s">
        <v>1647</v>
      </c>
    </row>
    <row r="121" spans="1:105" ht="12" customHeight="1" x14ac:dyDescent="0.25">
      <c r="A121" s="97" t="s">
        <v>53</v>
      </c>
      <c r="B121" s="98">
        <v>1.9018242908098215</v>
      </c>
      <c r="C121" s="98">
        <v>1.934391408392663</v>
      </c>
      <c r="D121" s="98">
        <v>1.8874797839399593</v>
      </c>
      <c r="E121" s="98">
        <v>1.9014341114596474</v>
      </c>
      <c r="F121" s="98">
        <v>1.9484059695380598</v>
      </c>
      <c r="G121" s="98">
        <v>2.0218367611268007</v>
      </c>
      <c r="H121" s="98">
        <v>2.1294042382554288</v>
      </c>
      <c r="I121" s="98">
        <v>2.0626761352090708</v>
      </c>
      <c r="J121" s="98">
        <v>2.1964383505309337</v>
      </c>
      <c r="K121" s="98">
        <v>2.2786542453062046</v>
      </c>
      <c r="L121" s="98">
        <v>2.278109181670374</v>
      </c>
      <c r="M121" s="98">
        <v>2.2626361975706795</v>
      </c>
      <c r="N121" s="98">
        <v>2.3438874289817</v>
      </c>
      <c r="O121" s="98">
        <v>2.3179601701778063</v>
      </c>
      <c r="P121" s="98">
        <v>2.1517107838644844</v>
      </c>
      <c r="Q121" s="98">
        <v>2.0498173489324807</v>
      </c>
      <c r="R121" s="98">
        <v>2.001002872466227</v>
      </c>
      <c r="S121" s="98">
        <v>1.9384970173275957</v>
      </c>
      <c r="T121" s="98">
        <v>2.0074539410239476</v>
      </c>
      <c r="U121" s="98">
        <v>1.9584758233484965</v>
      </c>
      <c r="V121" s="98">
        <v>1.9607779600262967</v>
      </c>
      <c r="W121" s="98">
        <v>1.9346616125795968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3.9528262560932449E-4</v>
      </c>
      <c r="C122" s="122">
        <f t="shared" si="24"/>
        <v>4.766212432618133E-4</v>
      </c>
      <c r="D122" s="122">
        <f t="shared" si="24"/>
        <v>6.4626843519654099E-4</v>
      </c>
      <c r="E122" s="122">
        <f t="shared" si="24"/>
        <v>1.0281537588049062E-3</v>
      </c>
      <c r="F122" s="122">
        <f t="shared" si="24"/>
        <v>1.8975114170397779E-3</v>
      </c>
      <c r="G122" s="122">
        <f t="shared" si="24"/>
        <v>3.6931236302435626E-3</v>
      </c>
      <c r="H122" s="122">
        <f t="shared" si="24"/>
        <v>1.0210550847728898E-2</v>
      </c>
      <c r="I122" s="122">
        <f t="shared" si="24"/>
        <v>1.1127077157971262E-2</v>
      </c>
      <c r="J122" s="122">
        <f t="shared" si="24"/>
        <v>1.4131798642609515E-2</v>
      </c>
      <c r="K122" s="122">
        <f t="shared" si="24"/>
        <v>1.77388705950174E-2</v>
      </c>
      <c r="L122" s="122">
        <f t="shared" si="24"/>
        <v>5.5062986621097688E-2</v>
      </c>
      <c r="M122" s="122">
        <f t="shared" si="24"/>
        <v>2.3544972644250192E-2</v>
      </c>
      <c r="N122" s="122">
        <f t="shared" si="24"/>
        <v>3.9495754056091625E-2</v>
      </c>
      <c r="O122" s="122">
        <f t="shared" si="24"/>
        <v>2.8697136372640528E-2</v>
      </c>
      <c r="P122" s="122">
        <f t="shared" si="24"/>
        <v>4.5176010267688811E-2</v>
      </c>
      <c r="Q122" s="122">
        <f t="shared" si="24"/>
        <v>3.5649026977494329E-2</v>
      </c>
      <c r="R122" s="122">
        <f t="shared" si="24"/>
        <v>2.7747707096333792E-2</v>
      </c>
      <c r="S122" s="122">
        <f t="shared" si="24"/>
        <v>2.4281397800951808E-2</v>
      </c>
      <c r="T122" s="122">
        <f t="shared" si="24"/>
        <v>2.9102306139534618E-2</v>
      </c>
      <c r="U122" s="122">
        <f t="shared" si="24"/>
        <v>2.3096097378068697E-2</v>
      </c>
      <c r="V122" s="122">
        <f t="shared" si="24"/>
        <v>1.8472873970046565E-2</v>
      </c>
      <c r="W122" s="122">
        <f t="shared" si="24"/>
        <v>3.4060471118887554E-2</v>
      </c>
      <c r="DA122" s="130" t="s">
        <v>1649</v>
      </c>
    </row>
    <row r="123" spans="1:105" ht="12" customHeight="1" x14ac:dyDescent="0.25">
      <c r="A123" s="97" t="s">
        <v>53</v>
      </c>
      <c r="B123" s="98">
        <v>3.9528262560932449E-4</v>
      </c>
      <c r="C123" s="98">
        <v>4.766212432618133E-4</v>
      </c>
      <c r="D123" s="98">
        <v>6.4626843519654099E-4</v>
      </c>
      <c r="E123" s="98">
        <v>1.0281537588049062E-3</v>
      </c>
      <c r="F123" s="98">
        <v>1.8975114170397779E-3</v>
      </c>
      <c r="G123" s="98">
        <v>3.6931236302435626E-3</v>
      </c>
      <c r="H123" s="98">
        <v>1.0210550847728898E-2</v>
      </c>
      <c r="I123" s="98">
        <v>1.1127077157971262E-2</v>
      </c>
      <c r="J123" s="98">
        <v>1.4131798642609515E-2</v>
      </c>
      <c r="K123" s="98">
        <v>1.77388705950174E-2</v>
      </c>
      <c r="L123" s="98">
        <v>5.5062986621097688E-2</v>
      </c>
      <c r="M123" s="98">
        <v>2.3544972644250192E-2</v>
      </c>
      <c r="N123" s="98">
        <v>3.9495754056091625E-2</v>
      </c>
      <c r="O123" s="98">
        <v>2.8697136372640528E-2</v>
      </c>
      <c r="P123" s="98">
        <v>4.5176010267688811E-2</v>
      </c>
      <c r="Q123" s="98">
        <v>3.5649026977494329E-2</v>
      </c>
      <c r="R123" s="98">
        <v>2.7747707096333792E-2</v>
      </c>
      <c r="S123" s="98">
        <v>2.4281397800951808E-2</v>
      </c>
      <c r="T123" s="98">
        <v>2.9102306139534618E-2</v>
      </c>
      <c r="U123" s="98">
        <v>2.3096097378068697E-2</v>
      </c>
      <c r="V123" s="98">
        <v>1.8472873970046565E-2</v>
      </c>
      <c r="W123" s="98">
        <v>3.4060471118887554E-2</v>
      </c>
      <c r="DA123" s="63" t="s">
        <v>1650</v>
      </c>
    </row>
    <row r="124" spans="1:105" ht="12" customHeight="1" x14ac:dyDescent="0.25">
      <c r="A124" s="121" t="s">
        <v>55</v>
      </c>
      <c r="B124" s="122">
        <v>24.834736158306971</v>
      </c>
      <c r="C124" s="122">
        <v>25.403592691351985</v>
      </c>
      <c r="D124" s="122">
        <v>23.101273549565992</v>
      </c>
      <c r="E124" s="122">
        <v>24.777792151856392</v>
      </c>
      <c r="F124" s="122">
        <v>28.804550535387314</v>
      </c>
      <c r="G124" s="122">
        <v>30.047092465735759</v>
      </c>
      <c r="H124" s="122">
        <v>32.763743474753376</v>
      </c>
      <c r="I124" s="122">
        <v>30.552833663032644</v>
      </c>
      <c r="J124" s="122">
        <v>34.509365415219925</v>
      </c>
      <c r="K124" s="122">
        <v>35.146220272595215</v>
      </c>
      <c r="L124" s="122">
        <v>32.036878427390455</v>
      </c>
      <c r="M124" s="122">
        <v>33.377903047833193</v>
      </c>
      <c r="N124" s="122">
        <v>34.131825590190289</v>
      </c>
      <c r="O124" s="122">
        <v>32.261789788847686</v>
      </c>
      <c r="P124" s="122">
        <v>33.336321246288676</v>
      </c>
      <c r="Q124" s="122">
        <v>32.776380510012103</v>
      </c>
      <c r="R124" s="122">
        <v>32.228531666049712</v>
      </c>
      <c r="S124" s="122">
        <v>30.822105549682149</v>
      </c>
      <c r="T124" s="122">
        <v>29.693306950223175</v>
      </c>
      <c r="U124" s="122">
        <v>27.538735202285867</v>
      </c>
      <c r="V124" s="122">
        <v>25.837835348484269</v>
      </c>
      <c r="W124" s="122">
        <v>37.87197916703002</v>
      </c>
      <c r="DA124" s="130" t="s">
        <v>1651</v>
      </c>
    </row>
    <row r="125" spans="1:105" ht="12" customHeight="1" x14ac:dyDescent="0.25">
      <c r="A125" s="97" t="s">
        <v>132</v>
      </c>
      <c r="B125" s="98">
        <v>20.01467131426142</v>
      </c>
      <c r="C125" s="98">
        <v>19.983449590591121</v>
      </c>
      <c r="D125" s="98">
        <v>19.058559871783508</v>
      </c>
      <c r="E125" s="98">
        <v>19.792000334545005</v>
      </c>
      <c r="F125" s="98">
        <v>20.322093395912578</v>
      </c>
      <c r="G125" s="98">
        <v>20.503992419793796</v>
      </c>
      <c r="H125" s="98">
        <v>20.430479463474573</v>
      </c>
      <c r="I125" s="98">
        <v>20.640239066524053</v>
      </c>
      <c r="J125" s="98">
        <v>21.643898256146102</v>
      </c>
      <c r="K125" s="98">
        <v>22.55483937430326</v>
      </c>
      <c r="L125" s="98">
        <v>22.264707474540273</v>
      </c>
      <c r="M125" s="98">
        <v>23.329933267860987</v>
      </c>
      <c r="N125" s="98">
        <v>23.660901439613834</v>
      </c>
      <c r="O125" s="98">
        <v>23.239697108458518</v>
      </c>
      <c r="P125" s="98">
        <v>23.265685737077444</v>
      </c>
      <c r="Q125" s="98">
        <v>23.240987070026939</v>
      </c>
      <c r="R125" s="98">
        <v>22.770924357925772</v>
      </c>
      <c r="S125" s="98">
        <v>22.093245438043436</v>
      </c>
      <c r="T125" s="98">
        <v>21.591669055125632</v>
      </c>
      <c r="U125" s="98">
        <v>20.75570841692943</v>
      </c>
      <c r="V125" s="98">
        <v>20.254132034011693</v>
      </c>
      <c r="W125" s="98">
        <v>29.593006592146772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0.18739327585154983</v>
      </c>
      <c r="C129" s="101">
        <v>0.18630755637588267</v>
      </c>
      <c r="D129" s="101">
        <v>0.18264857665924836</v>
      </c>
      <c r="E129" s="101">
        <v>0.18183935089484707</v>
      </c>
      <c r="F129" s="101">
        <v>0.16166900217615016</v>
      </c>
      <c r="G129" s="101">
        <v>0.15992558120058536</v>
      </c>
      <c r="H129" s="101">
        <v>0.13703974183401407</v>
      </c>
      <c r="I129" s="101">
        <v>0.10194219615300779</v>
      </c>
      <c r="J129" s="101">
        <v>9.2568979051188868E-2</v>
      </c>
      <c r="K129" s="101">
        <v>9.1691638382547486E-2</v>
      </c>
      <c r="L129" s="101">
        <v>0.10086399943901084</v>
      </c>
      <c r="M129" s="101">
        <v>0.10889516284927749</v>
      </c>
      <c r="N129" s="101">
        <v>0.11008456279812191</v>
      </c>
      <c r="O129" s="101">
        <v>9.4595387788203866E-2</v>
      </c>
      <c r="P129" s="101">
        <v>8.5535293836481952E-2</v>
      </c>
      <c r="Q129" s="101">
        <v>7.4200101726853707E-2</v>
      </c>
      <c r="R129" s="101">
        <v>7.5768668197514738E-2</v>
      </c>
      <c r="S129" s="101">
        <v>6.8442352985569319E-2</v>
      </c>
      <c r="T129" s="101">
        <v>6.1394080401627062E-2</v>
      </c>
      <c r="U129" s="101">
        <v>5.5509812767594653E-2</v>
      </c>
      <c r="V129" s="101">
        <v>4.8131037387106099E-2</v>
      </c>
      <c r="W129" s="101">
        <v>8.9685600334776433E-2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4.6326715681939978</v>
      </c>
      <c r="C133" s="101">
        <v>5.2338355443849807</v>
      </c>
      <c r="D133" s="101">
        <v>3.8600651011232361</v>
      </c>
      <c r="E133" s="101">
        <v>4.8039524664165389</v>
      </c>
      <c r="F133" s="101">
        <v>8.320788137298587</v>
      </c>
      <c r="G133" s="101">
        <v>9.3831744647413764</v>
      </c>
      <c r="H133" s="101">
        <v>12.196224269444793</v>
      </c>
      <c r="I133" s="101">
        <v>9.8106524003555826</v>
      </c>
      <c r="J133" s="101">
        <v>12.772898180022635</v>
      </c>
      <c r="K133" s="101">
        <v>12.499689259909406</v>
      </c>
      <c r="L133" s="101">
        <v>9.67130695341117</v>
      </c>
      <c r="M133" s="101">
        <v>9.9390746171229321</v>
      </c>
      <c r="N133" s="101">
        <v>10.360839587778329</v>
      </c>
      <c r="O133" s="101">
        <v>8.9274972926009646</v>
      </c>
      <c r="P133" s="101">
        <v>9.9851002153747466</v>
      </c>
      <c r="Q133" s="101">
        <v>9.4611933382583153</v>
      </c>
      <c r="R133" s="101">
        <v>9.3818386399264249</v>
      </c>
      <c r="S133" s="101">
        <v>8.660417758653141</v>
      </c>
      <c r="T133" s="101">
        <v>8.0402438146959145</v>
      </c>
      <c r="U133" s="101">
        <v>6.7275169725888402</v>
      </c>
      <c r="V133" s="101">
        <v>5.5355722770854703</v>
      </c>
      <c r="W133" s="101">
        <v>8.1892869745484713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1663</v>
      </c>
    </row>
    <row r="137" spans="1:105" ht="12" customHeight="1" x14ac:dyDescent="0.25">
      <c r="A137" s="121" t="s">
        <v>54</v>
      </c>
      <c r="B137" s="122">
        <v>32.396679883153375</v>
      </c>
      <c r="C137" s="122">
        <v>31.532469663371181</v>
      </c>
      <c r="D137" s="122">
        <v>29.588506896674716</v>
      </c>
      <c r="E137" s="122">
        <v>30.127248000712385</v>
      </c>
      <c r="F137" s="122">
        <v>30.462793651105418</v>
      </c>
      <c r="G137" s="122">
        <v>30.880762858582141</v>
      </c>
      <c r="H137" s="122">
        <v>33.257024979229392</v>
      </c>
      <c r="I137" s="122">
        <v>31.669751674951613</v>
      </c>
      <c r="J137" s="122">
        <v>35.366829017935707</v>
      </c>
      <c r="K137" s="122">
        <v>34.460210083194063</v>
      </c>
      <c r="L137" s="122">
        <v>31.192201995952928</v>
      </c>
      <c r="M137" s="122">
        <v>34.370985865379588</v>
      </c>
      <c r="N137" s="122">
        <v>35.331036029265434</v>
      </c>
      <c r="O137" s="122">
        <v>31.418100257048351</v>
      </c>
      <c r="P137" s="122">
        <v>29.723317619824606</v>
      </c>
      <c r="Q137" s="122">
        <v>24.419166490042809</v>
      </c>
      <c r="R137" s="122">
        <v>23.738089147815561</v>
      </c>
      <c r="S137" s="122">
        <v>21.997395218219321</v>
      </c>
      <c r="T137" s="122">
        <v>24.486568417883163</v>
      </c>
      <c r="U137" s="122">
        <v>24.869489936848119</v>
      </c>
      <c r="V137" s="122">
        <v>22.373750809437141</v>
      </c>
      <c r="W137" s="122">
        <v>22.448763117845917</v>
      </c>
      <c r="DA137" s="130" t="s">
        <v>1664</v>
      </c>
    </row>
    <row r="138" spans="1:105" ht="12" customHeight="1" x14ac:dyDescent="0.25">
      <c r="A138" s="97" t="s">
        <v>207</v>
      </c>
      <c r="B138" s="98">
        <v>9.5726497821844188</v>
      </c>
      <c r="C138" s="98">
        <v>9.4308153834494206</v>
      </c>
      <c r="D138" s="98">
        <v>8.8648172617350571</v>
      </c>
      <c r="E138" s="98">
        <v>8.9705829371071957</v>
      </c>
      <c r="F138" s="98">
        <v>9.0846564096145972</v>
      </c>
      <c r="G138" s="98">
        <v>9.0478065368681833</v>
      </c>
      <c r="H138" s="98">
        <v>9.1002862216600331</v>
      </c>
      <c r="I138" s="98">
        <v>8.5185964075867489</v>
      </c>
      <c r="J138" s="98">
        <v>9.2578531269398265</v>
      </c>
      <c r="K138" s="98">
        <v>9.3010924759793419</v>
      </c>
      <c r="L138" s="98">
        <v>8.8988439837057882</v>
      </c>
      <c r="M138" s="98">
        <v>9.5155664652532561</v>
      </c>
      <c r="N138" s="98">
        <v>9.7672856667477834</v>
      </c>
      <c r="O138" s="98">
        <v>9.4089852190185645</v>
      </c>
      <c r="P138" s="98">
        <v>9.5461364398964843</v>
      </c>
      <c r="Q138" s="98">
        <v>9.5391289370292007</v>
      </c>
      <c r="R138" s="98">
        <v>9.5320916907264284</v>
      </c>
      <c r="S138" s="98">
        <v>9.4105283271233908</v>
      </c>
      <c r="T138" s="98">
        <v>9.1000286615075652</v>
      </c>
      <c r="U138" s="98">
        <v>8.7656444062291214</v>
      </c>
      <c r="V138" s="98">
        <v>8.2879526129740757</v>
      </c>
      <c r="W138" s="98">
        <v>8.789528995891871</v>
      </c>
      <c r="DA138" s="63" t="s">
        <v>1665</v>
      </c>
    </row>
    <row r="139" spans="1:105" ht="12" customHeight="1" x14ac:dyDescent="0.25">
      <c r="A139" s="97" t="s">
        <v>50</v>
      </c>
      <c r="B139" s="98">
        <v>21.835912914021403</v>
      </c>
      <c r="C139" s="98">
        <v>20.958110463637425</v>
      </c>
      <c r="D139" s="98">
        <v>19.984651319867464</v>
      </c>
      <c r="E139" s="98">
        <v>19.476769870231404</v>
      </c>
      <c r="F139" s="98">
        <v>17.365174956002253</v>
      </c>
      <c r="G139" s="98">
        <v>17.418115573267137</v>
      </c>
      <c r="H139" s="98">
        <v>15.708198198056737</v>
      </c>
      <c r="I139" s="98">
        <v>11.199026049551492</v>
      </c>
      <c r="J139" s="98">
        <v>10.987978634306071</v>
      </c>
      <c r="K139" s="98">
        <v>11.340569528513715</v>
      </c>
      <c r="L139" s="98">
        <v>12.696716441032049</v>
      </c>
      <c r="M139" s="98">
        <v>14.62424902551111</v>
      </c>
      <c r="N139" s="98">
        <v>15.247874179396982</v>
      </c>
      <c r="O139" s="98">
        <v>12.909241962397797</v>
      </c>
      <c r="P139" s="98">
        <v>11.801580384147137</v>
      </c>
      <c r="Q139" s="98">
        <v>9.5540496681202463</v>
      </c>
      <c r="R139" s="98">
        <v>9.7578274842026946</v>
      </c>
      <c r="S139" s="98">
        <v>9.8543706135479887</v>
      </c>
      <c r="T139" s="98">
        <v>9.8117279920965892</v>
      </c>
      <c r="U139" s="98">
        <v>10.698992177483289</v>
      </c>
      <c r="V139" s="98">
        <v>8.8402576630168852</v>
      </c>
      <c r="W139" s="98">
        <v>7.2053634521668988</v>
      </c>
      <c r="DA139" s="63" t="s">
        <v>1666</v>
      </c>
    </row>
    <row r="140" spans="1:105" ht="12" customHeight="1" x14ac:dyDescent="0.25">
      <c r="A140" s="109" t="s">
        <v>120</v>
      </c>
      <c r="B140" s="33">
        <v>0.98811718694755257</v>
      </c>
      <c r="C140" s="33">
        <v>1.1435438162843363</v>
      </c>
      <c r="D140" s="33">
        <v>0.73903831507219175</v>
      </c>
      <c r="E140" s="33">
        <v>1.6798951933737833</v>
      </c>
      <c r="F140" s="33">
        <v>4.0129622854885652</v>
      </c>
      <c r="G140" s="33">
        <v>4.4148407484468217</v>
      </c>
      <c r="H140" s="33">
        <v>8.4485405595126206</v>
      </c>
      <c r="I140" s="33">
        <v>11.952129217813374</v>
      </c>
      <c r="J140" s="33">
        <v>15.120997256689813</v>
      </c>
      <c r="K140" s="33">
        <v>13.818548078701008</v>
      </c>
      <c r="L140" s="33">
        <v>9.596641571215093</v>
      </c>
      <c r="M140" s="33">
        <v>10.231170374615221</v>
      </c>
      <c r="N140" s="33">
        <v>10.31587618312067</v>
      </c>
      <c r="O140" s="33">
        <v>9.0998730756319883</v>
      </c>
      <c r="P140" s="33">
        <v>8.375600795780981</v>
      </c>
      <c r="Q140" s="33">
        <v>5.3259878848933608</v>
      </c>
      <c r="R140" s="33">
        <v>4.4481699728864363</v>
      </c>
      <c r="S140" s="33">
        <v>2.7324962775479427</v>
      </c>
      <c r="T140" s="33">
        <v>5.5748117642790094</v>
      </c>
      <c r="U140" s="33">
        <v>5.4048533531357066</v>
      </c>
      <c r="V140" s="33">
        <v>5.2455405334461833</v>
      </c>
      <c r="W140" s="33">
        <v>6.453870669787146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238.22625629459756</v>
      </c>
      <c r="C142" s="117">
        <f t="shared" si="25"/>
        <v>245.8016392594256</v>
      </c>
      <c r="D142" s="117">
        <f t="shared" si="25"/>
        <v>242.77811085598606</v>
      </c>
      <c r="E142" s="117">
        <f t="shared" si="25"/>
        <v>250.28339018228974</v>
      </c>
      <c r="F142" s="117">
        <f t="shared" si="25"/>
        <v>262.43478555965572</v>
      </c>
      <c r="G142" s="117">
        <f t="shared" si="25"/>
        <v>276.17861117959399</v>
      </c>
      <c r="H142" s="117">
        <f t="shared" si="25"/>
        <v>295.8066857461352</v>
      </c>
      <c r="I142" s="117">
        <f t="shared" si="25"/>
        <v>291.49204336950049</v>
      </c>
      <c r="J142" s="117">
        <f t="shared" si="25"/>
        <v>316.54295115558108</v>
      </c>
      <c r="K142" s="117">
        <f t="shared" si="25"/>
        <v>331.06628541955229</v>
      </c>
      <c r="L142" s="117">
        <f t="shared" si="25"/>
        <v>333.147746644444</v>
      </c>
      <c r="M142" s="117">
        <f t="shared" si="25"/>
        <v>337.42604578660621</v>
      </c>
      <c r="N142" s="117">
        <f t="shared" si="25"/>
        <v>352.83895243591246</v>
      </c>
      <c r="O142" s="117">
        <f t="shared" si="25"/>
        <v>348.97504106700939</v>
      </c>
      <c r="P142" s="117">
        <f t="shared" si="25"/>
        <v>331.35667097351302</v>
      </c>
      <c r="Q142" s="117">
        <f t="shared" si="25"/>
        <v>318.54128045909437</v>
      </c>
      <c r="R142" s="117">
        <f t="shared" ref="R142:V142" si="26">R143+R146+R148+R161</f>
        <v>315.86149287480873</v>
      </c>
      <c r="S142" s="117">
        <f t="shared" si="26"/>
        <v>308.71286684105604</v>
      </c>
      <c r="T142" s="117">
        <f t="shared" si="26"/>
        <v>320.62421978658739</v>
      </c>
      <c r="U142" s="117">
        <f t="shared" si="26"/>
        <v>313.4947721480134</v>
      </c>
      <c r="V142" s="117">
        <f t="shared" si="26"/>
        <v>315.47362478903233</v>
      </c>
      <c r="W142" s="117">
        <f t="shared" ref="W142" si="27">W143+W146+W148+W161</f>
        <v>324.93883312111768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208.02613413635063</v>
      </c>
      <c r="C143" s="122">
        <f t="shared" si="28"/>
        <v>215.57116987829536</v>
      </c>
      <c r="D143" s="122">
        <f t="shared" si="28"/>
        <v>214.77439339759835</v>
      </c>
      <c r="E143" s="122">
        <f t="shared" si="28"/>
        <v>220.75756158433006</v>
      </c>
      <c r="F143" s="122">
        <f t="shared" si="28"/>
        <v>229.83082302585927</v>
      </c>
      <c r="G143" s="122">
        <f t="shared" si="28"/>
        <v>242.30109888061983</v>
      </c>
      <c r="H143" s="122">
        <f t="shared" si="28"/>
        <v>257.87172833051699</v>
      </c>
      <c r="I143" s="122">
        <f t="shared" si="28"/>
        <v>254.76609397191626</v>
      </c>
      <c r="J143" s="122">
        <f t="shared" si="28"/>
        <v>274.16509645110904</v>
      </c>
      <c r="K143" s="122">
        <f t="shared" si="28"/>
        <v>288.34995108705999</v>
      </c>
      <c r="L143" s="122">
        <f t="shared" si="28"/>
        <v>294.03170837544826</v>
      </c>
      <c r="M143" s="122">
        <f t="shared" si="28"/>
        <v>294.82369169288251</v>
      </c>
      <c r="N143" s="122">
        <f t="shared" si="28"/>
        <v>308.24203065377299</v>
      </c>
      <c r="O143" s="122">
        <f t="shared" si="28"/>
        <v>307.39339552541867</v>
      </c>
      <c r="P143" s="122">
        <f t="shared" si="28"/>
        <v>289.94305752566487</v>
      </c>
      <c r="Q143" s="122">
        <f t="shared" si="28"/>
        <v>280.98015608166082</v>
      </c>
      <c r="R143" s="122">
        <f t="shared" ref="R143:V143" si="29">SUM(R144:R145)</f>
        <v>279.00150274373959</v>
      </c>
      <c r="S143" s="122">
        <f t="shared" si="29"/>
        <v>273.8777368501257</v>
      </c>
      <c r="T143" s="122">
        <f t="shared" si="29"/>
        <v>284.14587927617293</v>
      </c>
      <c r="U143" s="122">
        <f t="shared" si="29"/>
        <v>277.86262390340221</v>
      </c>
      <c r="V143" s="122">
        <f t="shared" si="29"/>
        <v>282.07509195716244</v>
      </c>
      <c r="W143" s="122">
        <f t="shared" ref="W143" si="30">SUM(W144:W145)</f>
        <v>281.64926947480649</v>
      </c>
      <c r="DA143" s="130" t="s">
        <v>1814</v>
      </c>
    </row>
    <row r="144" spans="1:105" ht="12" customHeight="1" x14ac:dyDescent="0.25">
      <c r="A144" s="97" t="s">
        <v>204</v>
      </c>
      <c r="B144" s="98">
        <v>206.12430984554081</v>
      </c>
      <c r="C144" s="98">
        <v>213.63677846990271</v>
      </c>
      <c r="D144" s="98">
        <v>212.88691361365838</v>
      </c>
      <c r="E144" s="98">
        <v>218.85612747287041</v>
      </c>
      <c r="F144" s="98">
        <v>227.8824170563212</v>
      </c>
      <c r="G144" s="98">
        <v>240.27926211949304</v>
      </c>
      <c r="H144" s="98">
        <v>255.74232409226158</v>
      </c>
      <c r="I144" s="98">
        <v>252.70341783670719</v>
      </c>
      <c r="J144" s="98">
        <v>271.96865810057812</v>
      </c>
      <c r="K144" s="98">
        <v>286.07129684175379</v>
      </c>
      <c r="L144" s="98">
        <v>291.75359919377786</v>
      </c>
      <c r="M144" s="98">
        <v>292.56105549531185</v>
      </c>
      <c r="N144" s="98">
        <v>305.89814322479128</v>
      </c>
      <c r="O144" s="98">
        <v>305.07543535524087</v>
      </c>
      <c r="P144" s="98">
        <v>287.7913467418004</v>
      </c>
      <c r="Q144" s="98">
        <v>278.93033873272833</v>
      </c>
      <c r="R144" s="98">
        <v>277.00049987127335</v>
      </c>
      <c r="S144" s="98">
        <v>271.93923983279808</v>
      </c>
      <c r="T144" s="98">
        <v>282.13842533514901</v>
      </c>
      <c r="U144" s="98">
        <v>275.90414808005369</v>
      </c>
      <c r="V144" s="98">
        <v>280.11431399713615</v>
      </c>
      <c r="W144" s="98">
        <v>279.7146078622269</v>
      </c>
      <c r="DA144" s="63" t="s">
        <v>1815</v>
      </c>
    </row>
    <row r="145" spans="1:105" ht="12" customHeight="1" x14ac:dyDescent="0.25">
      <c r="A145" s="97" t="s">
        <v>53</v>
      </c>
      <c r="B145" s="98">
        <v>1.9018242908098215</v>
      </c>
      <c r="C145" s="98">
        <v>1.934391408392663</v>
      </c>
      <c r="D145" s="98">
        <v>1.8874797839399593</v>
      </c>
      <c r="E145" s="98">
        <v>1.9014341114596474</v>
      </c>
      <c r="F145" s="98">
        <v>1.9484059695380598</v>
      </c>
      <c r="G145" s="98">
        <v>2.0218367611268007</v>
      </c>
      <c r="H145" s="98">
        <v>2.1294042382554288</v>
      </c>
      <c r="I145" s="98">
        <v>2.0626761352090708</v>
      </c>
      <c r="J145" s="98">
        <v>2.1964383505309337</v>
      </c>
      <c r="K145" s="98">
        <v>2.2786542453062046</v>
      </c>
      <c r="L145" s="98">
        <v>2.278109181670374</v>
      </c>
      <c r="M145" s="98">
        <v>2.2626361975706795</v>
      </c>
      <c r="N145" s="98">
        <v>2.3438874289817</v>
      </c>
      <c r="O145" s="98">
        <v>2.3179601701778063</v>
      </c>
      <c r="P145" s="98">
        <v>2.1517107838644844</v>
      </c>
      <c r="Q145" s="98">
        <v>2.0498173489324807</v>
      </c>
      <c r="R145" s="98">
        <v>2.001002872466227</v>
      </c>
      <c r="S145" s="98">
        <v>1.9384970173275957</v>
      </c>
      <c r="T145" s="98">
        <v>2.0074539410239476</v>
      </c>
      <c r="U145" s="98">
        <v>1.9584758233484965</v>
      </c>
      <c r="V145" s="98">
        <v>1.9607779600262967</v>
      </c>
      <c r="W145" s="98">
        <v>1.9346616125795968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7.821625148434323E-4</v>
      </c>
      <c r="C146" s="122">
        <f t="shared" si="31"/>
        <v>9.6527400496942723E-4</v>
      </c>
      <c r="D146" s="122">
        <f t="shared" si="31"/>
        <v>1.3787265984937544E-3</v>
      </c>
      <c r="E146" s="122">
        <f t="shared" si="31"/>
        <v>2.6922824330183107E-3</v>
      </c>
      <c r="F146" s="122">
        <f t="shared" si="31"/>
        <v>5.3236088685659688E-3</v>
      </c>
      <c r="G146" s="122">
        <f t="shared" si="31"/>
        <v>1.0863766286488228E-2</v>
      </c>
      <c r="H146" s="122">
        <f t="shared" si="31"/>
        <v>3.1040868155550735E-2</v>
      </c>
      <c r="I146" s="122">
        <f t="shared" si="31"/>
        <v>3.4754611852894253E-2</v>
      </c>
      <c r="J146" s="122">
        <f t="shared" si="31"/>
        <v>4.5075746817927864E-2</v>
      </c>
      <c r="K146" s="122">
        <f t="shared" si="31"/>
        <v>5.765984655278486E-2</v>
      </c>
      <c r="L146" s="122">
        <f t="shared" si="31"/>
        <v>0.18255846207104748</v>
      </c>
      <c r="M146" s="122">
        <f t="shared" si="31"/>
        <v>7.947661153638598E-2</v>
      </c>
      <c r="N146" s="122">
        <f t="shared" si="31"/>
        <v>0.13717828764215123</v>
      </c>
      <c r="O146" s="122">
        <f t="shared" si="31"/>
        <v>0.10303662915562339</v>
      </c>
      <c r="P146" s="122">
        <f t="shared" si="31"/>
        <v>0.16926593580694169</v>
      </c>
      <c r="Q146" s="122">
        <f t="shared" si="31"/>
        <v>0.13885950724883533</v>
      </c>
      <c r="R146" s="122">
        <f t="shared" si="31"/>
        <v>0.1118436076324781</v>
      </c>
      <c r="S146" s="122">
        <f t="shared" si="31"/>
        <v>0.10063289101513084</v>
      </c>
      <c r="T146" s="122">
        <f t="shared" si="31"/>
        <v>0.12381142335676747</v>
      </c>
      <c r="U146" s="122">
        <f t="shared" si="31"/>
        <v>0.10083071065365318</v>
      </c>
      <c r="V146" s="122">
        <f t="shared" si="31"/>
        <v>8.3094893270112186E-2</v>
      </c>
      <c r="W146" s="122">
        <f t="shared" si="31"/>
        <v>0.15722847046083668</v>
      </c>
      <c r="DA146" s="130" t="s">
        <v>1817</v>
      </c>
    </row>
    <row r="147" spans="1:105" ht="12" customHeight="1" x14ac:dyDescent="0.25">
      <c r="A147" s="97" t="s">
        <v>53</v>
      </c>
      <c r="B147" s="98">
        <v>7.821625148434323E-4</v>
      </c>
      <c r="C147" s="98">
        <v>9.6527400496942723E-4</v>
      </c>
      <c r="D147" s="98">
        <v>1.3787265984937544E-3</v>
      </c>
      <c r="E147" s="98">
        <v>2.6922824330183107E-3</v>
      </c>
      <c r="F147" s="98">
        <v>5.3236088685659688E-3</v>
      </c>
      <c r="G147" s="98">
        <v>1.0863766286488228E-2</v>
      </c>
      <c r="H147" s="98">
        <v>3.1040868155550735E-2</v>
      </c>
      <c r="I147" s="98">
        <v>3.4754611852894253E-2</v>
      </c>
      <c r="J147" s="98">
        <v>4.5075746817927864E-2</v>
      </c>
      <c r="K147" s="98">
        <v>5.765984655278486E-2</v>
      </c>
      <c r="L147" s="98">
        <v>0.18255846207104748</v>
      </c>
      <c r="M147" s="98">
        <v>7.947661153638598E-2</v>
      </c>
      <c r="N147" s="98">
        <v>0.13717828764215123</v>
      </c>
      <c r="O147" s="98">
        <v>0.10303662915562339</v>
      </c>
      <c r="P147" s="98">
        <v>0.16926593580694169</v>
      </c>
      <c r="Q147" s="98">
        <v>0.13885950724883533</v>
      </c>
      <c r="R147" s="98">
        <v>0.1118436076324781</v>
      </c>
      <c r="S147" s="98">
        <v>0.10063289101513084</v>
      </c>
      <c r="T147" s="98">
        <v>0.12381142335676747</v>
      </c>
      <c r="U147" s="98">
        <v>0.10083071065365318</v>
      </c>
      <c r="V147" s="98">
        <v>8.3094893270112186E-2</v>
      </c>
      <c r="W147" s="98">
        <v>0.15722847046083668</v>
      </c>
      <c r="DA147" s="63" t="s">
        <v>1818</v>
      </c>
    </row>
    <row r="148" spans="1:105" ht="12" customHeight="1" x14ac:dyDescent="0.25">
      <c r="A148" s="121" t="s">
        <v>55</v>
      </c>
      <c r="B148" s="122">
        <v>11.579051428804327</v>
      </c>
      <c r="C148" s="122">
        <v>12.048582767079658</v>
      </c>
      <c r="D148" s="122">
        <v>10.964761949430553</v>
      </c>
      <c r="E148" s="122">
        <v>11.983685267009593</v>
      </c>
      <c r="F148" s="122">
        <v>14.429555949988885</v>
      </c>
      <c r="G148" s="122">
        <v>15.341089085594817</v>
      </c>
      <c r="H148" s="122">
        <v>17.262575025303093</v>
      </c>
      <c r="I148" s="122">
        <v>16.336148395142974</v>
      </c>
      <c r="J148" s="122">
        <v>19.27212489137743</v>
      </c>
      <c r="K148" s="122">
        <v>20.322338196010925</v>
      </c>
      <c r="L148" s="122">
        <v>19.18773146611403</v>
      </c>
      <c r="M148" s="122">
        <v>20.792886458983972</v>
      </c>
      <c r="N148" s="122">
        <v>22.114327710308878</v>
      </c>
      <c r="O148" s="122">
        <v>21.582994050892424</v>
      </c>
      <c r="P148" s="122">
        <v>22.437716707966612</v>
      </c>
      <c r="Q148" s="122">
        <v>22.244369724622711</v>
      </c>
      <c r="R148" s="122">
        <v>22.102295475633333</v>
      </c>
      <c r="S148" s="122">
        <v>21.397770028029093</v>
      </c>
      <c r="T148" s="122">
        <v>20.933943595075718</v>
      </c>
      <c r="U148" s="122">
        <v>19.781851264054737</v>
      </c>
      <c r="V148" s="122">
        <v>18.936688770316319</v>
      </c>
      <c r="W148" s="122">
        <v>28.305406659906179</v>
      </c>
      <c r="DA148" s="130" t="s">
        <v>1819</v>
      </c>
    </row>
    <row r="149" spans="1:105" ht="12" customHeight="1" x14ac:dyDescent="0.25">
      <c r="A149" s="97" t="s">
        <v>132</v>
      </c>
      <c r="B149" s="98">
        <v>8.773185265006946</v>
      </c>
      <c r="C149" s="98">
        <v>8.8776404399343889</v>
      </c>
      <c r="D149" s="98">
        <v>8.5888355573022803</v>
      </c>
      <c r="E149" s="98">
        <v>9.0220526169460786</v>
      </c>
      <c r="F149" s="98">
        <v>9.3289009482936489</v>
      </c>
      <c r="G149" s="98">
        <v>9.5565702560210077</v>
      </c>
      <c r="H149" s="98">
        <v>9.730083951678477</v>
      </c>
      <c r="I149" s="98">
        <v>10.264409504104091</v>
      </c>
      <c r="J149" s="98">
        <v>11.370181791804011</v>
      </c>
      <c r="K149" s="98">
        <v>12.573984144206239</v>
      </c>
      <c r="L149" s="98">
        <v>13.15049817996143</v>
      </c>
      <c r="M149" s="98">
        <v>14.553635876944227</v>
      </c>
      <c r="N149" s="98">
        <v>15.542698104770944</v>
      </c>
      <c r="O149" s="98">
        <v>15.849831827279397</v>
      </c>
      <c r="P149" s="98">
        <v>15.940372487105686</v>
      </c>
      <c r="Q149" s="98">
        <v>16.016735119795733</v>
      </c>
      <c r="R149" s="98">
        <v>15.826465463435406</v>
      </c>
      <c r="S149" s="98">
        <v>15.528349091431283</v>
      </c>
      <c r="T149" s="98">
        <v>15.358379415371488</v>
      </c>
      <c r="U149" s="98">
        <v>15.004865249504563</v>
      </c>
      <c r="V149" s="98">
        <v>14.915800309078524</v>
      </c>
      <c r="W149" s="98">
        <v>22.174979509725908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9.7777662822574316E-2</v>
      </c>
      <c r="C153" s="101">
        <v>9.7702090953156379E-2</v>
      </c>
      <c r="D153" s="101">
        <v>9.6292476789993295E-2</v>
      </c>
      <c r="E153" s="101">
        <v>9.6369008364347905E-2</v>
      </c>
      <c r="F153" s="101">
        <v>8.6119515295866311E-2</v>
      </c>
      <c r="G153" s="101">
        <v>8.594767834167398E-2</v>
      </c>
      <c r="H153" s="101">
        <v>7.4654412546803328E-2</v>
      </c>
      <c r="I153" s="101">
        <v>5.6006025202231698E-2</v>
      </c>
      <c r="J153" s="101">
        <v>5.1038811520082834E-2</v>
      </c>
      <c r="K153" s="101">
        <v>5.1281301595787865E-2</v>
      </c>
      <c r="L153" s="101">
        <v>5.7347954334369927E-2</v>
      </c>
      <c r="M153" s="101">
        <v>6.2806185281189031E-2</v>
      </c>
      <c r="N153" s="101">
        <v>6.4487187462769421E-2</v>
      </c>
      <c r="O153" s="101">
        <v>5.6374284286783989E-2</v>
      </c>
      <c r="P153" s="101">
        <v>5.1912567979256447E-2</v>
      </c>
      <c r="Q153" s="101">
        <v>4.6143164329400826E-2</v>
      </c>
      <c r="R153" s="101">
        <v>4.9640518602114887E-2</v>
      </c>
      <c r="S153" s="101">
        <v>4.7969567799796387E-2</v>
      </c>
      <c r="T153" s="101">
        <v>4.6764397328184784E-2</v>
      </c>
      <c r="U153" s="101">
        <v>4.4844995815005756E-2</v>
      </c>
      <c r="V153" s="101">
        <v>4.0248944371458303E-2</v>
      </c>
      <c r="W153" s="101">
        <v>7.7022878796163347E-2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2.7080885009748061</v>
      </c>
      <c r="C157" s="101">
        <v>3.0732402361921136</v>
      </c>
      <c r="D157" s="101">
        <v>2.2796339153382803</v>
      </c>
      <c r="E157" s="101">
        <v>2.8652636416991655</v>
      </c>
      <c r="F157" s="101">
        <v>5.0145354863993683</v>
      </c>
      <c r="G157" s="101">
        <v>5.6985711512321364</v>
      </c>
      <c r="H157" s="101">
        <v>7.4578366610778115</v>
      </c>
      <c r="I157" s="101">
        <v>6.015732865836652</v>
      </c>
      <c r="J157" s="101">
        <v>7.850904288053334</v>
      </c>
      <c r="K157" s="101">
        <v>7.6970727502088971</v>
      </c>
      <c r="L157" s="101">
        <v>5.9798853318182328</v>
      </c>
      <c r="M157" s="101">
        <v>6.1764443967585549</v>
      </c>
      <c r="N157" s="101">
        <v>6.5071424180751674</v>
      </c>
      <c r="O157" s="101">
        <v>5.6767879393262408</v>
      </c>
      <c r="P157" s="101">
        <v>6.4454316528816706</v>
      </c>
      <c r="Q157" s="101">
        <v>6.1814914404975783</v>
      </c>
      <c r="R157" s="101">
        <v>6.2261894935958146</v>
      </c>
      <c r="S157" s="101">
        <v>5.8214513687980123</v>
      </c>
      <c r="T157" s="101">
        <v>5.5287997823760442</v>
      </c>
      <c r="U157" s="101">
        <v>4.7321410187351667</v>
      </c>
      <c r="V157" s="101">
        <v>3.9806395168663387</v>
      </c>
      <c r="W157" s="101">
        <v>6.0534042713841067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1831</v>
      </c>
    </row>
    <row r="161" spans="1:105" ht="12" customHeight="1" x14ac:dyDescent="0.25">
      <c r="A161" s="121" t="s">
        <v>54</v>
      </c>
      <c r="B161" s="122">
        <v>18.620288566927776</v>
      </c>
      <c r="C161" s="122">
        <v>18.180921340045593</v>
      </c>
      <c r="D161" s="122">
        <v>17.037576782358677</v>
      </c>
      <c r="E161" s="122">
        <v>17.539451048517037</v>
      </c>
      <c r="F161" s="122">
        <v>18.169082974938981</v>
      </c>
      <c r="G161" s="122">
        <v>18.525559447092881</v>
      </c>
      <c r="H161" s="122">
        <v>20.641341522159578</v>
      </c>
      <c r="I161" s="122">
        <v>20.355046390588363</v>
      </c>
      <c r="J161" s="122">
        <v>23.060654066276683</v>
      </c>
      <c r="K161" s="122">
        <v>22.336336289928596</v>
      </c>
      <c r="L161" s="122">
        <v>19.74574834081066</v>
      </c>
      <c r="M161" s="122">
        <v>21.72999102320335</v>
      </c>
      <c r="N161" s="122">
        <v>22.345415784188418</v>
      </c>
      <c r="O161" s="122">
        <v>19.895614861542686</v>
      </c>
      <c r="P161" s="122">
        <v>18.806630804074562</v>
      </c>
      <c r="Q161" s="122">
        <v>15.177895145562072</v>
      </c>
      <c r="R161" s="122">
        <v>14.645851047803319</v>
      </c>
      <c r="S161" s="122">
        <v>13.336727071886125</v>
      </c>
      <c r="T161" s="122">
        <v>15.420585491981956</v>
      </c>
      <c r="U161" s="122">
        <v>15.749466269902767</v>
      </c>
      <c r="V161" s="122">
        <v>14.378749168283436</v>
      </c>
      <c r="W161" s="122">
        <v>14.826928515944179</v>
      </c>
      <c r="DA161" s="130" t="s">
        <v>1832</v>
      </c>
    </row>
    <row r="162" spans="1:105" ht="12" customHeight="1" x14ac:dyDescent="0.25">
      <c r="A162" s="97" t="s">
        <v>207</v>
      </c>
      <c r="B162" s="98">
        <v>5.4417503922266253</v>
      </c>
      <c r="C162" s="98">
        <v>5.3696694592069578</v>
      </c>
      <c r="D162" s="98">
        <v>5.0558001518490201</v>
      </c>
      <c r="E162" s="98">
        <v>5.1254073232950486</v>
      </c>
      <c r="F162" s="98">
        <v>5.2007423614590715</v>
      </c>
      <c r="G162" s="98">
        <v>5.190710185022299</v>
      </c>
      <c r="H162" s="98">
        <v>5.2333877564065912</v>
      </c>
      <c r="I162" s="98">
        <v>4.9049162542823126</v>
      </c>
      <c r="J162" s="98">
        <v>5.3334229610124941</v>
      </c>
      <c r="K162" s="98">
        <v>5.3623175319779772</v>
      </c>
      <c r="L162" s="98">
        <v>5.1341391953888289</v>
      </c>
      <c r="M162" s="98">
        <v>5.4932873627698608</v>
      </c>
      <c r="N162" s="98">
        <v>5.6414719988590925</v>
      </c>
      <c r="O162" s="98">
        <v>5.4366325136455256</v>
      </c>
      <c r="P162" s="98">
        <v>5.5167085177269124</v>
      </c>
      <c r="Q162" s="98">
        <v>5.513309707907009</v>
      </c>
      <c r="R162" s="98">
        <v>5.5113373879665257</v>
      </c>
      <c r="S162" s="98">
        <v>5.4451389668868648</v>
      </c>
      <c r="T162" s="98">
        <v>5.269224379935765</v>
      </c>
      <c r="U162" s="98">
        <v>5.0832224023339361</v>
      </c>
      <c r="V162" s="98">
        <v>4.818432773912309</v>
      </c>
      <c r="W162" s="98">
        <v>5.1289870658662062</v>
      </c>
      <c r="DA162" s="63" t="s">
        <v>1833</v>
      </c>
    </row>
    <row r="163" spans="1:105" ht="12" customHeight="1" x14ac:dyDescent="0.25">
      <c r="A163" s="97" t="s">
        <v>50</v>
      </c>
      <c r="B163" s="98">
        <v>12.458074544237798</v>
      </c>
      <c r="C163" s="98">
        <v>11.975443268059584</v>
      </c>
      <c r="D163" s="98">
        <v>11.43790849238669</v>
      </c>
      <c r="E163" s="98">
        <v>11.168965477061931</v>
      </c>
      <c r="F163" s="98">
        <v>9.9793433689867683</v>
      </c>
      <c r="G163" s="98">
        <v>10.037072212546065</v>
      </c>
      <c r="H163" s="98">
        <v>9.0806846850859735</v>
      </c>
      <c r="I163" s="98">
        <v>6.4856181431824567</v>
      </c>
      <c r="J163" s="98">
        <v>6.3686773515461628</v>
      </c>
      <c r="K163" s="98">
        <v>6.5874789047278641</v>
      </c>
      <c r="L163" s="98">
        <v>7.391325264348434</v>
      </c>
      <c r="M163" s="98">
        <v>8.5258345425962609</v>
      </c>
      <c r="N163" s="98">
        <v>8.8976748412691649</v>
      </c>
      <c r="O163" s="98">
        <v>7.5372454958204358</v>
      </c>
      <c r="P163" s="98">
        <v>6.891897086385633</v>
      </c>
      <c r="Q163" s="98">
        <v>5.5803021022670309</v>
      </c>
      <c r="R163" s="98">
        <v>5.7031446260460692</v>
      </c>
      <c r="S163" s="98">
        <v>5.7705565845297544</v>
      </c>
      <c r="T163" s="98">
        <v>5.7717377832752579</v>
      </c>
      <c r="U163" s="98">
        <v>6.3163084522530344</v>
      </c>
      <c r="V163" s="98">
        <v>5.2316911926135292</v>
      </c>
      <c r="W163" s="98">
        <v>4.2754979674077802</v>
      </c>
      <c r="DA163" s="63" t="s">
        <v>1834</v>
      </c>
    </row>
    <row r="164" spans="1:105" ht="12" customHeight="1" x14ac:dyDescent="0.25">
      <c r="A164" s="109" t="s">
        <v>120</v>
      </c>
      <c r="B164" s="33">
        <v>0.72046363046335204</v>
      </c>
      <c r="C164" s="33">
        <v>0.8358086127790515</v>
      </c>
      <c r="D164" s="33">
        <v>0.54386813812296597</v>
      </c>
      <c r="E164" s="33">
        <v>1.2450782481600569</v>
      </c>
      <c r="F164" s="33">
        <v>2.9889972444931416</v>
      </c>
      <c r="G164" s="33">
        <v>3.2977770495245196</v>
      </c>
      <c r="H164" s="33">
        <v>6.3272690806670147</v>
      </c>
      <c r="I164" s="33">
        <v>8.9645119931235939</v>
      </c>
      <c r="J164" s="33">
        <v>11.358553753718027</v>
      </c>
      <c r="K164" s="33">
        <v>10.386539853222756</v>
      </c>
      <c r="L164" s="33">
        <v>7.2202838810733985</v>
      </c>
      <c r="M164" s="33">
        <v>7.7108691178372277</v>
      </c>
      <c r="N164" s="33">
        <v>7.8062689440601591</v>
      </c>
      <c r="O164" s="33">
        <v>6.9217368520767248</v>
      </c>
      <c r="P164" s="33">
        <v>6.3980251999620164</v>
      </c>
      <c r="Q164" s="33">
        <v>4.0842833353880339</v>
      </c>
      <c r="R164" s="33">
        <v>3.4313690337907237</v>
      </c>
      <c r="S164" s="33">
        <v>2.1210315204695065</v>
      </c>
      <c r="T164" s="33">
        <v>4.3796233287709336</v>
      </c>
      <c r="U164" s="33">
        <v>4.3499354153157963</v>
      </c>
      <c r="V164" s="33">
        <v>4.3286252017575979</v>
      </c>
      <c r="W164" s="33">
        <v>5.4224434826701922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0.4283276614802633</v>
      </c>
      <c r="C166" s="119">
        <f t="shared" si="32"/>
        <v>0.432908349602525</v>
      </c>
      <c r="D166" s="119">
        <f t="shared" si="32"/>
        <v>0.43764082261701587</v>
      </c>
      <c r="E166" s="119">
        <f t="shared" si="32"/>
        <v>0.44619044411396408</v>
      </c>
      <c r="F166" s="119">
        <f t="shared" si="32"/>
        <v>0.45751517507775985</v>
      </c>
      <c r="G166" s="119">
        <f t="shared" si="32"/>
        <v>0.4689091741866398</v>
      </c>
      <c r="H166" s="119">
        <f t="shared" si="32"/>
        <v>0.48272013811349407</v>
      </c>
      <c r="I166" s="119">
        <f t="shared" si="32"/>
        <v>0.49620331202089607</v>
      </c>
      <c r="J166" s="119">
        <f t="shared" si="32"/>
        <v>0.5153341564449303</v>
      </c>
      <c r="K166" s="119">
        <f t="shared" si="32"/>
        <v>0.53039149947011088</v>
      </c>
      <c r="L166" s="119">
        <f t="shared" si="32"/>
        <v>0.54775833814309038</v>
      </c>
      <c r="M166" s="119">
        <f t="shared" si="32"/>
        <v>0.56677057924696717</v>
      </c>
      <c r="N166" s="119">
        <f t="shared" si="32"/>
        <v>0.58912759521161451</v>
      </c>
      <c r="O166" s="119">
        <f t="shared" si="32"/>
        <v>0.60897815664189991</v>
      </c>
      <c r="P166" s="119">
        <f t="shared" si="32"/>
        <v>0.61279203573756413</v>
      </c>
      <c r="Q166" s="119">
        <f t="shared" si="32"/>
        <v>0.61594096342037064</v>
      </c>
      <c r="R166" s="119">
        <f t="shared" ref="R166:V166" si="33">IF(R142=0,"",R142/R118)</f>
        <v>0.61982949773744467</v>
      </c>
      <c r="S166" s="119">
        <f t="shared" si="33"/>
        <v>0.62559537257040743</v>
      </c>
      <c r="T166" s="119">
        <f t="shared" si="33"/>
        <v>0.63464943277995167</v>
      </c>
      <c r="U166" s="119">
        <f t="shared" si="33"/>
        <v>0.6447232582803728</v>
      </c>
      <c r="V166" s="119">
        <f t="shared" si="33"/>
        <v>0.65463887360729345</v>
      </c>
      <c r="W166" s="119">
        <f t="shared" ref="W166" si="34">IF(W142=0,"",W142/W118)</f>
        <v>0.66839850233192599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0.41693132497690821</v>
      </c>
      <c r="C167" s="124">
        <f t="shared" si="35"/>
        <v>0.42198124162654838</v>
      </c>
      <c r="D167" s="124">
        <f t="shared" si="35"/>
        <v>0.42779277551931749</v>
      </c>
      <c r="E167" s="124">
        <f t="shared" si="35"/>
        <v>0.43625568500332346</v>
      </c>
      <c r="F167" s="124">
        <f t="shared" si="35"/>
        <v>0.44684637920060505</v>
      </c>
      <c r="G167" s="124">
        <f t="shared" si="35"/>
        <v>0.45886058904470606</v>
      </c>
      <c r="H167" s="124">
        <f t="shared" si="35"/>
        <v>0.4716358033007601</v>
      </c>
      <c r="I167" s="124">
        <f t="shared" si="35"/>
        <v>0.48507373843493989</v>
      </c>
      <c r="J167" s="124">
        <f t="shared" si="35"/>
        <v>0.50364885606667265</v>
      </c>
      <c r="K167" s="124">
        <f t="shared" si="35"/>
        <v>0.51995406791716381</v>
      </c>
      <c r="L167" s="124">
        <f t="shared" si="35"/>
        <v>0.53958899565479435</v>
      </c>
      <c r="M167" s="124">
        <f t="shared" si="35"/>
        <v>0.55882682988130794</v>
      </c>
      <c r="N167" s="124">
        <f t="shared" si="35"/>
        <v>0.58223099677125434</v>
      </c>
      <c r="O167" s="124">
        <f t="shared" si="35"/>
        <v>0.60351128017387901</v>
      </c>
      <c r="P167" s="124">
        <f t="shared" si="35"/>
        <v>0.60704805437118348</v>
      </c>
      <c r="Q167" s="124">
        <f t="shared" si="35"/>
        <v>0.6109182813640025</v>
      </c>
      <c r="R167" s="124">
        <f t="shared" ref="R167:V167" si="36">IF(R143=0,"",R143/R119)</f>
        <v>0.6150829593787398</v>
      </c>
      <c r="S167" s="124">
        <f t="shared" si="36"/>
        <v>0.62156405923568137</v>
      </c>
      <c r="T167" s="124">
        <f t="shared" si="36"/>
        <v>0.63004923375582633</v>
      </c>
      <c r="U167" s="124">
        <f t="shared" si="36"/>
        <v>0.64050843634819099</v>
      </c>
      <c r="V167" s="124">
        <f t="shared" si="36"/>
        <v>0.65043004823472761</v>
      </c>
      <c r="W167" s="124">
        <f t="shared" ref="W167" si="37">IF(W143=0,"",W143/W119)</f>
        <v>0.66147372723121678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0.41470034699491931</v>
      </c>
      <c r="C168" s="111">
        <f t="shared" si="38"/>
        <v>0.41978420971310487</v>
      </c>
      <c r="D168" s="111">
        <f t="shared" si="38"/>
        <v>0.42563342866016679</v>
      </c>
      <c r="E168" s="111">
        <f t="shared" si="38"/>
        <v>0.43412938797726797</v>
      </c>
      <c r="F168" s="111">
        <f t="shared" si="38"/>
        <v>0.44474297136644636</v>
      </c>
      <c r="G168" s="111">
        <f t="shared" si="38"/>
        <v>0.45678066881157803</v>
      </c>
      <c r="H168" s="111">
        <f t="shared" si="38"/>
        <v>0.46956999875252187</v>
      </c>
      <c r="I168" s="111">
        <f t="shared" si="38"/>
        <v>0.48304348060167956</v>
      </c>
      <c r="J168" s="111">
        <f t="shared" si="38"/>
        <v>0.50163800632418631</v>
      </c>
      <c r="K168" s="111">
        <f t="shared" si="38"/>
        <v>0.51797347845365693</v>
      </c>
      <c r="L168" s="111">
        <f t="shared" si="38"/>
        <v>0.53765609922405955</v>
      </c>
      <c r="M168" s="111">
        <f t="shared" si="38"/>
        <v>0.55692660380416226</v>
      </c>
      <c r="N168" s="111">
        <f t="shared" si="38"/>
        <v>0.58037317753314144</v>
      </c>
      <c r="O168" s="111">
        <f t="shared" si="38"/>
        <v>0.6016986525074085</v>
      </c>
      <c r="P168" s="111">
        <f t="shared" si="38"/>
        <v>0.60526979702483563</v>
      </c>
      <c r="Q168" s="111">
        <f t="shared" si="38"/>
        <v>0.60917646105711543</v>
      </c>
      <c r="R168" s="111">
        <f t="shared" ref="R168:V168" si="39">IF(R144=0,"",R144/R120)</f>
        <v>0.61337741870494467</v>
      </c>
      <c r="S168" s="111">
        <f t="shared" si="39"/>
        <v>0.61989180798114918</v>
      </c>
      <c r="T168" s="111">
        <f t="shared" si="39"/>
        <v>0.62839514008352382</v>
      </c>
      <c r="U168" s="111">
        <f t="shared" si="39"/>
        <v>0.63887813939878535</v>
      </c>
      <c r="V168" s="111">
        <f t="shared" si="39"/>
        <v>0.64884235570446458</v>
      </c>
      <c r="W168" s="111">
        <f t="shared" ref="W168" si="40">IF(W144=0,"",W144/W120)</f>
        <v>0.65992854693395575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1.9787424596204704</v>
      </c>
      <c r="C170" s="124">
        <f t="shared" si="44"/>
        <v>2.0252433533248779</v>
      </c>
      <c r="D170" s="124">
        <f t="shared" si="44"/>
        <v>2.1333652139059844</v>
      </c>
      <c r="E170" s="124">
        <f t="shared" si="44"/>
        <v>2.6185601229019828</v>
      </c>
      <c r="F170" s="124">
        <f t="shared" si="44"/>
        <v>2.80557409075888</v>
      </c>
      <c r="G170" s="124">
        <f t="shared" si="44"/>
        <v>2.941619987352484</v>
      </c>
      <c r="H170" s="124">
        <f t="shared" si="44"/>
        <v>3.0400777214145172</v>
      </c>
      <c r="I170" s="124">
        <f t="shared" si="44"/>
        <v>3.1234268765716791</v>
      </c>
      <c r="J170" s="124">
        <f t="shared" si="44"/>
        <v>3.1896680640507893</v>
      </c>
      <c r="K170" s="124">
        <f t="shared" si="44"/>
        <v>3.2504801387401012</v>
      </c>
      <c r="L170" s="124">
        <f t="shared" si="44"/>
        <v>3.3154478765795679</v>
      </c>
      <c r="M170" s="124">
        <f t="shared" si="44"/>
        <v>3.3755236303404494</v>
      </c>
      <c r="N170" s="124">
        <f t="shared" si="44"/>
        <v>3.4732413881079842</v>
      </c>
      <c r="O170" s="124">
        <f t="shared" si="44"/>
        <v>3.5904847026429145</v>
      </c>
      <c r="P170" s="124">
        <f t="shared" si="44"/>
        <v>3.7468101942593539</v>
      </c>
      <c r="Q170" s="124">
        <f t="shared" si="44"/>
        <v>3.8951836563870046</v>
      </c>
      <c r="R170" s="124">
        <f t="shared" ref="R170:V170" si="45">IF(R146=0,"",R146/R122)</f>
        <v>4.030733323088004</v>
      </c>
      <c r="S170" s="124">
        <f t="shared" si="45"/>
        <v>4.1444439006384606</v>
      </c>
      <c r="T170" s="124">
        <f t="shared" si="45"/>
        <v>4.2543509357347231</v>
      </c>
      <c r="U170" s="124">
        <f t="shared" si="45"/>
        <v>4.3657033914915315</v>
      </c>
      <c r="V170" s="124">
        <f t="shared" si="45"/>
        <v>4.4982114534451476</v>
      </c>
      <c r="W170" s="124">
        <f t="shared" ref="W170" si="46">IF(W146=0,"",W146/W122)</f>
        <v>4.6161566559673561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1.9787424596204704</v>
      </c>
      <c r="C171" s="111">
        <f t="shared" si="47"/>
        <v>2.0252433533248779</v>
      </c>
      <c r="D171" s="111">
        <f t="shared" si="47"/>
        <v>2.1333652139059844</v>
      </c>
      <c r="E171" s="111">
        <f t="shared" si="47"/>
        <v>2.6185601229019828</v>
      </c>
      <c r="F171" s="111">
        <f t="shared" si="47"/>
        <v>2.80557409075888</v>
      </c>
      <c r="G171" s="111">
        <f t="shared" si="47"/>
        <v>2.941619987352484</v>
      </c>
      <c r="H171" s="111">
        <f t="shared" si="47"/>
        <v>3.0400777214145172</v>
      </c>
      <c r="I171" s="111">
        <f t="shared" si="47"/>
        <v>3.1234268765716791</v>
      </c>
      <c r="J171" s="111">
        <f t="shared" si="47"/>
        <v>3.1896680640507893</v>
      </c>
      <c r="K171" s="111">
        <f t="shared" si="47"/>
        <v>3.2504801387401012</v>
      </c>
      <c r="L171" s="111">
        <f t="shared" si="47"/>
        <v>3.3154478765795679</v>
      </c>
      <c r="M171" s="111">
        <f t="shared" si="47"/>
        <v>3.3755236303404494</v>
      </c>
      <c r="N171" s="111">
        <f t="shared" si="47"/>
        <v>3.4732413881079842</v>
      </c>
      <c r="O171" s="111">
        <f t="shared" si="47"/>
        <v>3.5904847026429145</v>
      </c>
      <c r="P171" s="111">
        <f t="shared" si="47"/>
        <v>3.7468101942593539</v>
      </c>
      <c r="Q171" s="111">
        <f t="shared" si="47"/>
        <v>3.8951836563870046</v>
      </c>
      <c r="R171" s="111">
        <f t="shared" ref="R171:V171" si="48">IF(R147=0,"",R147/R123)</f>
        <v>4.030733323088004</v>
      </c>
      <c r="S171" s="111">
        <f t="shared" si="48"/>
        <v>4.1444439006384606</v>
      </c>
      <c r="T171" s="111">
        <f t="shared" si="48"/>
        <v>4.2543509357347231</v>
      </c>
      <c r="U171" s="111">
        <f t="shared" si="48"/>
        <v>4.3657033914915315</v>
      </c>
      <c r="V171" s="111">
        <f t="shared" si="48"/>
        <v>4.4982114534451476</v>
      </c>
      <c r="W171" s="111">
        <f t="shared" ref="W171" si="49">IF(W147=0,"",W147/W123)</f>
        <v>4.6161566559673561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0.46624418938838819</v>
      </c>
      <c r="C172" s="124">
        <f t="shared" si="50"/>
        <v>0.47428656700126104</v>
      </c>
      <c r="D172" s="124">
        <f t="shared" si="50"/>
        <v>0.47463885165917835</v>
      </c>
      <c r="E172" s="124">
        <f t="shared" si="50"/>
        <v>0.48364621002407415</v>
      </c>
      <c r="F172" s="124">
        <f t="shared" si="50"/>
        <v>0.50094709626736622</v>
      </c>
      <c r="G172" s="124">
        <f t="shared" si="50"/>
        <v>0.5105681723810398</v>
      </c>
      <c r="H172" s="124">
        <f t="shared" si="50"/>
        <v>0.52688042313006889</v>
      </c>
      <c r="I172" s="124">
        <f t="shared" si="50"/>
        <v>0.53468521366346689</v>
      </c>
      <c r="J172" s="124">
        <f t="shared" si="50"/>
        <v>0.55846071521436036</v>
      </c>
      <c r="K172" s="124">
        <f t="shared" si="50"/>
        <v>0.57822258093161127</v>
      </c>
      <c r="L172" s="124">
        <f t="shared" si="50"/>
        <v>0.59892637510242464</v>
      </c>
      <c r="M172" s="124">
        <f t="shared" si="50"/>
        <v>0.6229536477826696</v>
      </c>
      <c r="N172" s="124">
        <f t="shared" si="50"/>
        <v>0.64790931419339848</v>
      </c>
      <c r="O172" s="124">
        <f t="shared" si="50"/>
        <v>0.66899555765976981</v>
      </c>
      <c r="P172" s="124">
        <f t="shared" si="50"/>
        <v>0.67307116889703589</v>
      </c>
      <c r="Q172" s="124">
        <f t="shared" si="50"/>
        <v>0.67867071892907116</v>
      </c>
      <c r="R172" s="124">
        <f t="shared" ref="R172:V172" si="51">IF(R148=0,"",R148/R124)</f>
        <v>0.68579902133476367</v>
      </c>
      <c r="S172" s="124">
        <f t="shared" si="51"/>
        <v>0.6942345322105925</v>
      </c>
      <c r="T172" s="124">
        <f t="shared" si="51"/>
        <v>0.70500546234774897</v>
      </c>
      <c r="U172" s="124">
        <f t="shared" si="51"/>
        <v>0.71832824270058471</v>
      </c>
      <c r="V172" s="124">
        <f t="shared" si="51"/>
        <v>0.7329053891283972</v>
      </c>
      <c r="W172" s="124">
        <f t="shared" ref="W172" si="52">IF(W148=0,"",W148/W124)</f>
        <v>0.74739708043956277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0.438337713732807</v>
      </c>
      <c r="C173" s="111">
        <f t="shared" si="53"/>
        <v>0.44424964767415731</v>
      </c>
      <c r="D173" s="111">
        <f t="shared" si="53"/>
        <v>0.45065501355210913</v>
      </c>
      <c r="E173" s="111">
        <f t="shared" si="53"/>
        <v>0.45584339452536116</v>
      </c>
      <c r="F173" s="111">
        <f t="shared" si="53"/>
        <v>0.45905216389616577</v>
      </c>
      <c r="G173" s="111">
        <f t="shared" si="53"/>
        <v>0.46608338807204436</v>
      </c>
      <c r="H173" s="111">
        <f t="shared" si="53"/>
        <v>0.47625333360745808</v>
      </c>
      <c r="I173" s="111">
        <f t="shared" si="53"/>
        <v>0.49730090194312282</v>
      </c>
      <c r="J173" s="111">
        <f t="shared" si="53"/>
        <v>0.52532966368825362</v>
      </c>
      <c r="K173" s="111">
        <f t="shared" si="53"/>
        <v>0.55748497852446632</v>
      </c>
      <c r="L173" s="111">
        <f t="shared" si="53"/>
        <v>0.59064320494661982</v>
      </c>
      <c r="M173" s="111">
        <f t="shared" si="53"/>
        <v>0.62381815283600173</v>
      </c>
      <c r="N173" s="111">
        <f t="shared" si="53"/>
        <v>0.65689374280342772</v>
      </c>
      <c r="O173" s="111">
        <f t="shared" si="53"/>
        <v>0.6820154218580825</v>
      </c>
      <c r="P173" s="111">
        <f t="shared" si="53"/>
        <v>0.68514518193212992</v>
      </c>
      <c r="Q173" s="111">
        <f t="shared" si="53"/>
        <v>0.68915898759101923</v>
      </c>
      <c r="R173" s="111">
        <f t="shared" ref="R173:V173" si="54">IF(R149=0,"",R149/R125)</f>
        <v>0.69502955675695965</v>
      </c>
      <c r="S173" s="111">
        <f t="shared" si="54"/>
        <v>0.70285504838923585</v>
      </c>
      <c r="T173" s="111">
        <f t="shared" si="54"/>
        <v>0.71131043071103262</v>
      </c>
      <c r="U173" s="111">
        <f t="shared" si="54"/>
        <v>0.72292715565737176</v>
      </c>
      <c r="V173" s="111">
        <f t="shared" si="54"/>
        <v>0.73643246148643682</v>
      </c>
      <c r="W173" s="111">
        <f t="shared" ref="W173" si="55">IF(W149=0,"",W149/W125)</f>
        <v>0.74933175311800126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0.52177786197639409</v>
      </c>
      <c r="C177" s="112">
        <f t="shared" si="65"/>
        <v>0.5244129269563208</v>
      </c>
      <c r="D177" s="112">
        <f t="shared" si="65"/>
        <v>0.52720080578365436</v>
      </c>
      <c r="E177" s="112">
        <f t="shared" si="65"/>
        <v>0.52996784188960055</v>
      </c>
      <c r="F177" s="112">
        <f t="shared" si="65"/>
        <v>0.53269033727339288</v>
      </c>
      <c r="G177" s="112">
        <f t="shared" si="65"/>
        <v>0.53742295445451471</v>
      </c>
      <c r="H177" s="112">
        <f t="shared" si="65"/>
        <v>0.54476469050289511</v>
      </c>
      <c r="I177" s="112">
        <f t="shared" si="65"/>
        <v>0.54939002018526994</v>
      </c>
      <c r="J177" s="112">
        <f t="shared" si="65"/>
        <v>0.551359775631309</v>
      </c>
      <c r="K177" s="112">
        <f t="shared" si="65"/>
        <v>0.55928002269778077</v>
      </c>
      <c r="L177" s="112">
        <f t="shared" si="65"/>
        <v>0.56856712655982233</v>
      </c>
      <c r="M177" s="112">
        <f t="shared" si="65"/>
        <v>0.57675826582048906</v>
      </c>
      <c r="N177" s="112">
        <f t="shared" si="65"/>
        <v>0.58579682585494719</v>
      </c>
      <c r="O177" s="112">
        <f t="shared" si="65"/>
        <v>0.59595172243496963</v>
      </c>
      <c r="P177" s="112">
        <f t="shared" si="65"/>
        <v>0.60691400766679826</v>
      </c>
      <c r="Q177" s="112">
        <f t="shared" si="65"/>
        <v>0.62187467746693381</v>
      </c>
      <c r="R177" s="112">
        <f t="shared" ref="R177:V177" si="66">IF(R153=0,"",R153/R129)</f>
        <v>0.65515891704353768</v>
      </c>
      <c r="S177" s="112">
        <f t="shared" si="66"/>
        <v>0.70087549166976326</v>
      </c>
      <c r="T177" s="112">
        <f t="shared" si="66"/>
        <v>0.76170857226400346</v>
      </c>
      <c r="U177" s="112">
        <f t="shared" si="66"/>
        <v>0.80787510494334125</v>
      </c>
      <c r="V177" s="112">
        <f t="shared" si="66"/>
        <v>0.83623679347997304</v>
      </c>
      <c r="W177" s="112">
        <f t="shared" ref="W177" si="67">IF(W153=0,"",W153/W129)</f>
        <v>0.85880987035437173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0.58456302397247817</v>
      </c>
      <c r="C181" s="112">
        <f t="shared" si="77"/>
        <v>0.58718700848160577</v>
      </c>
      <c r="D181" s="112">
        <f t="shared" si="77"/>
        <v>0.59056877426106935</v>
      </c>
      <c r="E181" s="112">
        <f t="shared" si="77"/>
        <v>0.59643879945308464</v>
      </c>
      <c r="F181" s="112">
        <f t="shared" si="77"/>
        <v>0.60265150411910129</v>
      </c>
      <c r="G181" s="112">
        <f t="shared" si="77"/>
        <v>0.6073180428058047</v>
      </c>
      <c r="H181" s="112">
        <f t="shared" si="77"/>
        <v>0.61148733381050835</v>
      </c>
      <c r="I181" s="112">
        <f t="shared" si="77"/>
        <v>0.61318377416150371</v>
      </c>
      <c r="J181" s="112">
        <f t="shared" si="77"/>
        <v>0.6146533212276355</v>
      </c>
      <c r="K181" s="112">
        <f t="shared" si="77"/>
        <v>0.61578112784738803</v>
      </c>
      <c r="L181" s="112">
        <f t="shared" si="77"/>
        <v>0.61831201931907098</v>
      </c>
      <c r="M181" s="112">
        <f t="shared" si="77"/>
        <v>0.62143052896673523</v>
      </c>
      <c r="N181" s="112">
        <f t="shared" si="77"/>
        <v>0.62805165189035528</v>
      </c>
      <c r="O181" s="112">
        <f t="shared" si="77"/>
        <v>0.63587674723028087</v>
      </c>
      <c r="P181" s="112">
        <f t="shared" si="77"/>
        <v>0.64550495376673289</v>
      </c>
      <c r="Q181" s="112">
        <f t="shared" si="77"/>
        <v>0.6533521955947591</v>
      </c>
      <c r="R181" s="112">
        <f t="shared" ref="R181:V181" si="78">IF(R157=0,"",R157/R133)</f>
        <v>0.66364278182092484</v>
      </c>
      <c r="S181" s="112">
        <f t="shared" si="78"/>
        <v>0.67219059530718972</v>
      </c>
      <c r="T181" s="112">
        <f t="shared" si="78"/>
        <v>0.68764081162197266</v>
      </c>
      <c r="U181" s="112">
        <f t="shared" si="78"/>
        <v>0.70340082946147875</v>
      </c>
      <c r="V181" s="112">
        <f t="shared" si="78"/>
        <v>0.71910171480268015</v>
      </c>
      <c r="W181" s="112">
        <f t="shared" ref="W181" si="79">IF(W157=0,"",W157/W133)</f>
        <v>0.73918575453485924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" si="82">IF(W158=0,"",W158/W134)</f>
        <v/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" si="85">IF(W159=0,"",W159/W135)</f>
        <v/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" si="88">IF(W160=0,"",W160/W136)</f>
        <v/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0.57475916155872897</v>
      </c>
      <c r="C185" s="124">
        <f t="shared" si="89"/>
        <v>0.57657777948058908</v>
      </c>
      <c r="D185" s="124">
        <f t="shared" si="89"/>
        <v>0.57581738888870504</v>
      </c>
      <c r="E185" s="124">
        <f t="shared" si="89"/>
        <v>0.58217899783286886</v>
      </c>
      <c r="F185" s="124">
        <f t="shared" si="89"/>
        <v>0.59643521809036937</v>
      </c>
      <c r="G185" s="124">
        <f t="shared" si="89"/>
        <v>0.59990614648771223</v>
      </c>
      <c r="H185" s="124">
        <f t="shared" si="89"/>
        <v>0.62066109446202977</v>
      </c>
      <c r="I185" s="124">
        <f t="shared" si="89"/>
        <v>0.64272832321219842</v>
      </c>
      <c r="J185" s="124">
        <f t="shared" si="89"/>
        <v>0.65204189085150521</v>
      </c>
      <c r="K185" s="124">
        <f t="shared" si="89"/>
        <v>0.6481776006589649</v>
      </c>
      <c r="L185" s="124">
        <f t="shared" si="89"/>
        <v>0.63303476757981358</v>
      </c>
      <c r="M185" s="124">
        <f t="shared" si="89"/>
        <v>0.63221902066798241</v>
      </c>
      <c r="N185" s="124">
        <f t="shared" si="89"/>
        <v>0.63245854906941434</v>
      </c>
      <c r="O185" s="124">
        <f t="shared" si="89"/>
        <v>0.63325327434714307</v>
      </c>
      <c r="P185" s="124">
        <f t="shared" si="89"/>
        <v>0.63272313826539583</v>
      </c>
      <c r="Q185" s="124">
        <f t="shared" si="89"/>
        <v>0.62155664288341006</v>
      </c>
      <c r="R185" s="124">
        <f t="shared" ref="R185:V185" si="90">IF(R161=0,"",R161/R137)</f>
        <v>0.61697683232228773</v>
      </c>
      <c r="S185" s="124">
        <f t="shared" si="90"/>
        <v>0.60628665074126564</v>
      </c>
      <c r="T185" s="124">
        <f t="shared" si="90"/>
        <v>0.62975690300156195</v>
      </c>
      <c r="U185" s="124">
        <f t="shared" si="90"/>
        <v>0.633284651591001</v>
      </c>
      <c r="V185" s="124">
        <f t="shared" si="90"/>
        <v>0.64266154078280646</v>
      </c>
      <c r="W185" s="124">
        <f t="shared" ref="W185" si="91">IF(W161=0,"",W161/W137)</f>
        <v>0.66047863920651073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0.56846855531623264</v>
      </c>
      <c r="C186" s="111">
        <f t="shared" si="92"/>
        <v>0.56937488868994746</v>
      </c>
      <c r="D186" s="111">
        <f t="shared" si="92"/>
        <v>0.5703219821205292</v>
      </c>
      <c r="E186" s="111">
        <f t="shared" si="92"/>
        <v>0.57135721939469331</v>
      </c>
      <c r="F186" s="111">
        <f t="shared" si="92"/>
        <v>0.57247540544901088</v>
      </c>
      <c r="G186" s="111">
        <f t="shared" si="92"/>
        <v>0.57369818462310052</v>
      </c>
      <c r="H186" s="111">
        <f t="shared" si="92"/>
        <v>0.57507946771502094</v>
      </c>
      <c r="I186" s="111">
        <f t="shared" si="92"/>
        <v>0.57578925207842269</v>
      </c>
      <c r="J186" s="111">
        <f t="shared" si="92"/>
        <v>0.57609716722471394</v>
      </c>
      <c r="K186" s="111">
        <f t="shared" si="92"/>
        <v>0.57652555824237861</v>
      </c>
      <c r="L186" s="111">
        <f t="shared" si="92"/>
        <v>0.57694451153314796</v>
      </c>
      <c r="M186" s="111">
        <f t="shared" si="92"/>
        <v>0.57729483397851056</v>
      </c>
      <c r="N186" s="111">
        <f t="shared" si="92"/>
        <v>0.57758851244263187</v>
      </c>
      <c r="O186" s="111">
        <f t="shared" si="92"/>
        <v>0.57781284454101967</v>
      </c>
      <c r="P186" s="111">
        <f t="shared" si="92"/>
        <v>0.57789960917285343</v>
      </c>
      <c r="Q186" s="111">
        <f t="shared" si="92"/>
        <v>0.5779678358791569</v>
      </c>
      <c r="R186" s="111">
        <f t="shared" ref="R186:V186" si="93">IF(R162=0,"",R162/R138)</f>
        <v>0.57818761786863526</v>
      </c>
      <c r="S186" s="111">
        <f t="shared" si="93"/>
        <v>0.57862202605486812</v>
      </c>
      <c r="T186" s="111">
        <f t="shared" si="93"/>
        <v>0.5790338224124707</v>
      </c>
      <c r="U186" s="111">
        <f t="shared" si="93"/>
        <v>0.57990287613328817</v>
      </c>
      <c r="V186" s="111">
        <f t="shared" si="93"/>
        <v>0.58137793480738142</v>
      </c>
      <c r="W186" s="111">
        <f t="shared" ref="W186" si="94">IF(W162=0,"",W162/W138)</f>
        <v>0.58353377846110277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0.57053142652158806</v>
      </c>
      <c r="C187" s="111">
        <f t="shared" si="95"/>
        <v>0.57139899557439222</v>
      </c>
      <c r="D187" s="111">
        <f t="shared" si="95"/>
        <v>0.57233465369575165</v>
      </c>
      <c r="E187" s="111">
        <f t="shared" si="95"/>
        <v>0.57345060559208794</v>
      </c>
      <c r="F187" s="111">
        <f t="shared" si="95"/>
        <v>0.57467565943166155</v>
      </c>
      <c r="G187" s="111">
        <f t="shared" si="95"/>
        <v>0.57624328936883951</v>
      </c>
      <c r="H187" s="111">
        <f t="shared" si="95"/>
        <v>0.57808569579987512</v>
      </c>
      <c r="I187" s="111">
        <f t="shared" si="95"/>
        <v>0.5791234089898557</v>
      </c>
      <c r="J187" s="111">
        <f t="shared" si="95"/>
        <v>0.57960408947849829</v>
      </c>
      <c r="K187" s="111">
        <f t="shared" si="95"/>
        <v>0.58087725560562864</v>
      </c>
      <c r="L187" s="111">
        <f t="shared" si="95"/>
        <v>0.58214462760323193</v>
      </c>
      <c r="M187" s="111">
        <f t="shared" si="95"/>
        <v>0.58299298156941004</v>
      </c>
      <c r="N187" s="111">
        <f t="shared" si="95"/>
        <v>0.58353543166638633</v>
      </c>
      <c r="O187" s="111">
        <f t="shared" si="95"/>
        <v>0.58386429797930972</v>
      </c>
      <c r="P187" s="111">
        <f t="shared" si="95"/>
        <v>0.58398086205839028</v>
      </c>
      <c r="Q187" s="111">
        <f t="shared" si="95"/>
        <v>0.58407715012067252</v>
      </c>
      <c r="R187" s="111">
        <f t="shared" ref="R187:V187" si="96">IF(R163=0,"",R163/R139)</f>
        <v>0.58446868785896244</v>
      </c>
      <c r="S187" s="111">
        <f t="shared" si="96"/>
        <v>0.58558347466618277</v>
      </c>
      <c r="T187" s="111">
        <f t="shared" si="96"/>
        <v>0.58824885768586632</v>
      </c>
      <c r="U187" s="111">
        <f t="shared" si="96"/>
        <v>0.59036480702790939</v>
      </c>
      <c r="V187" s="111">
        <f t="shared" si="96"/>
        <v>0.59180302113820149</v>
      </c>
      <c r="W187" s="111">
        <f t="shared" ref="W187" si="97">IF(W163=0,"",W163/W139)</f>
        <v>0.59337714131852604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0.72912771883765737</v>
      </c>
      <c r="C188" s="45">
        <f t="shared" si="98"/>
        <v>0.73089338674822757</v>
      </c>
      <c r="D188" s="45">
        <f t="shared" si="98"/>
        <v>0.73591331738982857</v>
      </c>
      <c r="E188" s="45">
        <f t="shared" si="98"/>
        <v>0.74116424231176548</v>
      </c>
      <c r="F188" s="45">
        <f t="shared" si="98"/>
        <v>0.74483561814218269</v>
      </c>
      <c r="G188" s="45">
        <f t="shared" si="98"/>
        <v>0.74697531291127672</v>
      </c>
      <c r="H188" s="45">
        <f t="shared" si="98"/>
        <v>0.7489185896779339</v>
      </c>
      <c r="I188" s="45">
        <f t="shared" si="98"/>
        <v>0.75003472852041664</v>
      </c>
      <c r="J188" s="45">
        <f t="shared" si="98"/>
        <v>0.75117755534892316</v>
      </c>
      <c r="K188" s="45">
        <f t="shared" si="98"/>
        <v>0.75163756670151749</v>
      </c>
      <c r="L188" s="45">
        <f t="shared" si="98"/>
        <v>0.75237611277787797</v>
      </c>
      <c r="M188" s="45">
        <f t="shared" si="98"/>
        <v>0.7536644230819215</v>
      </c>
      <c r="N188" s="45">
        <f t="shared" si="98"/>
        <v>0.75672379209370022</v>
      </c>
      <c r="O188" s="45">
        <f t="shared" si="98"/>
        <v>0.76064103252297377</v>
      </c>
      <c r="P188" s="45">
        <f t="shared" si="98"/>
        <v>0.7638885085336059</v>
      </c>
      <c r="Q188" s="45">
        <f t="shared" si="98"/>
        <v>0.76685929890541071</v>
      </c>
      <c r="R188" s="45">
        <f t="shared" ref="R188:V188" si="99">IF(R164=0,"",R164/R140)</f>
        <v>0.77141140170147182</v>
      </c>
      <c r="S188" s="45">
        <f t="shared" si="99"/>
        <v>0.77622485267312213</v>
      </c>
      <c r="T188" s="45">
        <f t="shared" si="99"/>
        <v>0.78560918537800184</v>
      </c>
      <c r="U188" s="45">
        <f t="shared" si="99"/>
        <v>0.80482024785966044</v>
      </c>
      <c r="V188" s="45">
        <f t="shared" si="99"/>
        <v>0.82520098246458584</v>
      </c>
      <c r="W188" s="45">
        <f t="shared" ref="W188" si="100">IF(W164=0,"",W164/W140)</f>
        <v>0.84018471396623584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58.182729542484616</v>
      </c>
      <c r="C190" s="117">
        <f t="shared" si="101"/>
        <v>55.860820550066975</v>
      </c>
      <c r="D190" s="117">
        <f t="shared" si="101"/>
        <v>53.279400711476946</v>
      </c>
      <c r="E190" s="117">
        <f t="shared" si="101"/>
        <v>51.935505669904195</v>
      </c>
      <c r="F190" s="117">
        <f t="shared" si="101"/>
        <v>46.303657269267951</v>
      </c>
      <c r="G190" s="117">
        <f t="shared" si="101"/>
        <v>46.438913647186574</v>
      </c>
      <c r="H190" s="117">
        <f t="shared" si="101"/>
        <v>41.861071432449535</v>
      </c>
      <c r="I190" s="117">
        <f t="shared" si="101"/>
        <v>29.855698020053946</v>
      </c>
      <c r="J190" s="117">
        <f t="shared" si="101"/>
        <v>29.273375187738239</v>
      </c>
      <c r="K190" s="117">
        <f t="shared" si="101"/>
        <v>30.202556954797167</v>
      </c>
      <c r="L190" s="117">
        <f t="shared" si="101"/>
        <v>33.809554076331629</v>
      </c>
      <c r="M190" s="117">
        <f t="shared" si="101"/>
        <v>38.923063423419016</v>
      </c>
      <c r="N190" s="117">
        <f t="shared" si="101"/>
        <v>40.573742748609973</v>
      </c>
      <c r="O190" s="117">
        <f t="shared" si="101"/>
        <v>34.354458183405775</v>
      </c>
      <c r="P190" s="117">
        <f t="shared" si="101"/>
        <v>31.404223805887131</v>
      </c>
      <c r="Q190" s="117">
        <f t="shared" si="101"/>
        <v>25.436591922065777</v>
      </c>
      <c r="R190" s="117">
        <f t="shared" ref="R190:V190" si="102">R191+R194+R196+R209</f>
        <v>25.979090534018468</v>
      </c>
      <c r="S190" s="117">
        <f t="shared" si="102"/>
        <v>26.214789830146387</v>
      </c>
      <c r="T190" s="117">
        <f t="shared" si="102"/>
        <v>26.083512908168526</v>
      </c>
      <c r="U190" s="117">
        <f t="shared" si="102"/>
        <v>28.412004776585697</v>
      </c>
      <c r="V190" s="117">
        <f t="shared" si="102"/>
        <v>23.481974566647256</v>
      </c>
      <c r="W190" s="117">
        <f t="shared" ref="W190" si="103">W191+W194+W196+W209</f>
        <v>19.272577076371846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0.4950688235885547</v>
      </c>
      <c r="C196" s="122">
        <v>0.49220049300879831</v>
      </c>
      <c r="D196" s="122">
        <v>0.48253394133762983</v>
      </c>
      <c r="E196" s="122">
        <v>0.48039607142005042</v>
      </c>
      <c r="F196" s="122">
        <v>0.42710861611430762</v>
      </c>
      <c r="G196" s="122">
        <v>0.4225027231468555</v>
      </c>
      <c r="H196" s="122">
        <v>0.36204129239082028</v>
      </c>
      <c r="I196" s="122">
        <v>0.26931811130450362</v>
      </c>
      <c r="J196" s="122">
        <v>0.2445552827411476</v>
      </c>
      <c r="K196" s="122">
        <v>0.24223746204701146</v>
      </c>
      <c r="L196" s="122">
        <v>0.26646965488913915</v>
      </c>
      <c r="M196" s="122">
        <v>0.28768695099275104</v>
      </c>
      <c r="N196" s="122">
        <v>0.29082919198712465</v>
      </c>
      <c r="O196" s="122">
        <v>0.24990879281233241</v>
      </c>
      <c r="P196" s="122">
        <v>0.22597319515602168</v>
      </c>
      <c r="Q196" s="122">
        <v>0.19602708210920441</v>
      </c>
      <c r="R196" s="122">
        <v>0.20017103206590284</v>
      </c>
      <c r="S196" s="122">
        <v>0.18081585383586843</v>
      </c>
      <c r="T196" s="122">
        <v>0.16219522830591082</v>
      </c>
      <c r="U196" s="122">
        <v>0.14664975346417553</v>
      </c>
      <c r="V196" s="122">
        <v>0.12715598224670391</v>
      </c>
      <c r="W196" s="122">
        <v>0.23693776870491612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0.4950688235885547</v>
      </c>
      <c r="C201" s="101">
        <v>0.49220049300879831</v>
      </c>
      <c r="D201" s="101">
        <v>0.48253394133762983</v>
      </c>
      <c r="E201" s="101">
        <v>0.48039607142005042</v>
      </c>
      <c r="F201" s="101">
        <v>0.42710861611430762</v>
      </c>
      <c r="G201" s="101">
        <v>0.4225027231468555</v>
      </c>
      <c r="H201" s="101">
        <v>0.36204129239082028</v>
      </c>
      <c r="I201" s="101">
        <v>0.26931811130450362</v>
      </c>
      <c r="J201" s="101">
        <v>0.2445552827411476</v>
      </c>
      <c r="K201" s="101">
        <v>0.24223746204701146</v>
      </c>
      <c r="L201" s="101">
        <v>0.26646965488913915</v>
      </c>
      <c r="M201" s="101">
        <v>0.28768695099275104</v>
      </c>
      <c r="N201" s="101">
        <v>0.29082919198712465</v>
      </c>
      <c r="O201" s="101">
        <v>0.24990879281233241</v>
      </c>
      <c r="P201" s="101">
        <v>0.22597319515602168</v>
      </c>
      <c r="Q201" s="101">
        <v>0.19602708210920441</v>
      </c>
      <c r="R201" s="101">
        <v>0.20017103206590284</v>
      </c>
      <c r="S201" s="101">
        <v>0.18081585383586843</v>
      </c>
      <c r="T201" s="101">
        <v>0.16219522830591082</v>
      </c>
      <c r="U201" s="101">
        <v>0.14664975346417553</v>
      </c>
      <c r="V201" s="101">
        <v>0.12715598224670391</v>
      </c>
      <c r="W201" s="101">
        <v>0.23693776870491612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57.687660718896062</v>
      </c>
      <c r="C209" s="122">
        <v>55.36862005705818</v>
      </c>
      <c r="D209" s="122">
        <v>52.796866770139317</v>
      </c>
      <c r="E209" s="122">
        <v>51.455109598484142</v>
      </c>
      <c r="F209" s="122">
        <v>45.876548653153641</v>
      </c>
      <c r="G209" s="122">
        <v>46.016410924039718</v>
      </c>
      <c r="H209" s="122">
        <v>41.499030140058714</v>
      </c>
      <c r="I209" s="122">
        <v>29.586379908749443</v>
      </c>
      <c r="J209" s="122">
        <v>29.028819904997093</v>
      </c>
      <c r="K209" s="122">
        <v>29.960319492750155</v>
      </c>
      <c r="L209" s="122">
        <v>33.543084421442494</v>
      </c>
      <c r="M209" s="122">
        <v>38.635376472426266</v>
      </c>
      <c r="N209" s="122">
        <v>40.282913556622852</v>
      </c>
      <c r="O209" s="122">
        <v>34.104549390593441</v>
      </c>
      <c r="P209" s="122">
        <v>31.178250610731109</v>
      </c>
      <c r="Q209" s="122">
        <v>25.240564839956573</v>
      </c>
      <c r="R209" s="122">
        <v>25.778919501952565</v>
      </c>
      <c r="S209" s="122">
        <v>26.03397397631052</v>
      </c>
      <c r="T209" s="122">
        <v>25.921317679862614</v>
      </c>
      <c r="U209" s="122">
        <v>28.265355023121522</v>
      </c>
      <c r="V209" s="122">
        <v>23.354818584400551</v>
      </c>
      <c r="W209" s="122">
        <v>19.03563930766693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57.687660718896062</v>
      </c>
      <c r="C211" s="98">
        <v>55.36862005705818</v>
      </c>
      <c r="D211" s="98">
        <v>52.796866770139317</v>
      </c>
      <c r="E211" s="98">
        <v>51.455109598484142</v>
      </c>
      <c r="F211" s="98">
        <v>45.876548653153641</v>
      </c>
      <c r="G211" s="98">
        <v>46.016410924039718</v>
      </c>
      <c r="H211" s="98">
        <v>41.499030140058714</v>
      </c>
      <c r="I211" s="98">
        <v>29.586379908749443</v>
      </c>
      <c r="J211" s="98">
        <v>29.028819904997093</v>
      </c>
      <c r="K211" s="98">
        <v>29.960319492750155</v>
      </c>
      <c r="L211" s="98">
        <v>33.543084421442494</v>
      </c>
      <c r="M211" s="98">
        <v>38.635376472426266</v>
      </c>
      <c r="N211" s="98">
        <v>40.282913556622852</v>
      </c>
      <c r="O211" s="98">
        <v>34.104549390593441</v>
      </c>
      <c r="P211" s="98">
        <v>31.178250610731109</v>
      </c>
      <c r="Q211" s="98">
        <v>25.240564839956573</v>
      </c>
      <c r="R211" s="98">
        <v>25.778919501952565</v>
      </c>
      <c r="S211" s="98">
        <v>26.03397397631052</v>
      </c>
      <c r="T211" s="98">
        <v>25.921317679862614</v>
      </c>
      <c r="U211" s="98">
        <v>28.265355023121522</v>
      </c>
      <c r="V211" s="98">
        <v>23.354818584400551</v>
      </c>
      <c r="W211" s="98">
        <v>19.03563930766693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13555.045333733391</v>
      </c>
      <c r="C214" s="117">
        <f t="shared" si="108"/>
        <v>14140.708722923308</v>
      </c>
      <c r="D214" s="117">
        <f t="shared" si="108"/>
        <v>14121.773187167337</v>
      </c>
      <c r="E214" s="117">
        <f t="shared" si="108"/>
        <v>14333.813223801753</v>
      </c>
      <c r="F214" s="117">
        <f t="shared" si="108"/>
        <v>14551.266415824821</v>
      </c>
      <c r="G214" s="117">
        <f t="shared" si="108"/>
        <v>14826.738604514703</v>
      </c>
      <c r="H214" s="117">
        <f t="shared" si="108"/>
        <v>15359.699761846618</v>
      </c>
      <c r="I214" s="117">
        <f t="shared" si="108"/>
        <v>14684.067665258885</v>
      </c>
      <c r="J214" s="117">
        <f t="shared" si="108"/>
        <v>14687.132402480303</v>
      </c>
      <c r="K214" s="117">
        <f t="shared" si="108"/>
        <v>14839.270623114458</v>
      </c>
      <c r="L214" s="117">
        <f t="shared" si="108"/>
        <v>14041.859017781751</v>
      </c>
      <c r="M214" s="117">
        <f t="shared" si="108"/>
        <v>13796.017157937389</v>
      </c>
      <c r="N214" s="117">
        <f t="shared" si="108"/>
        <v>13666.113405350387</v>
      </c>
      <c r="O214" s="117">
        <f t="shared" si="108"/>
        <v>12938.608190848223</v>
      </c>
      <c r="P214" s="117">
        <f t="shared" si="108"/>
        <v>12272.878061057689</v>
      </c>
      <c r="Q214" s="117">
        <f t="shared" si="108"/>
        <v>11950.482991816709</v>
      </c>
      <c r="R214" s="117">
        <f t="shared" ref="R214:V214" si="109">R215+R218+R220+R233</f>
        <v>12287.549640199823</v>
      </c>
      <c r="S214" s="117">
        <f t="shared" si="109"/>
        <v>12428.722443378883</v>
      </c>
      <c r="T214" s="117">
        <f t="shared" si="109"/>
        <v>13084.586916537259</v>
      </c>
      <c r="U214" s="117">
        <f t="shared" si="109"/>
        <v>12816.942698202591</v>
      </c>
      <c r="V214" s="117">
        <f t="shared" si="109"/>
        <v>13147.987035758257</v>
      </c>
      <c r="W214" s="117">
        <f t="shared" ref="W214" si="110">W215+W218+W220+W233</f>
        <v>13483.42693341035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12160.203507925446</v>
      </c>
      <c r="C215" s="122">
        <f t="shared" si="111"/>
        <v>12722.717874747073</v>
      </c>
      <c r="D215" s="122">
        <f t="shared" si="111"/>
        <v>12780.462930191594</v>
      </c>
      <c r="E215" s="122">
        <f t="shared" si="111"/>
        <v>12930.772350539544</v>
      </c>
      <c r="F215" s="122">
        <f t="shared" si="111"/>
        <v>13047.728908279467</v>
      </c>
      <c r="G215" s="122">
        <f t="shared" si="111"/>
        <v>13292.875735489335</v>
      </c>
      <c r="H215" s="122">
        <f t="shared" si="111"/>
        <v>13704.623939629853</v>
      </c>
      <c r="I215" s="122">
        <f t="shared" si="111"/>
        <v>13128.442214412371</v>
      </c>
      <c r="J215" s="122">
        <f t="shared" si="111"/>
        <v>13016.00192731662</v>
      </c>
      <c r="K215" s="122">
        <f t="shared" si="111"/>
        <v>13184.056511673411</v>
      </c>
      <c r="L215" s="122">
        <f t="shared" si="111"/>
        <v>12580.786972389151</v>
      </c>
      <c r="M215" s="122">
        <f t="shared" si="111"/>
        <v>12225.525969673099</v>
      </c>
      <c r="N215" s="122">
        <f t="shared" si="111"/>
        <v>12080.207568894648</v>
      </c>
      <c r="O215" s="122">
        <f t="shared" si="111"/>
        <v>11500.164439188742</v>
      </c>
      <c r="P215" s="122">
        <f t="shared" si="111"/>
        <v>10840.60339514242</v>
      </c>
      <c r="Q215" s="122">
        <f t="shared" si="111"/>
        <v>10627.995276322183</v>
      </c>
      <c r="R215" s="122">
        <f t="shared" ref="R215:V215" si="112">SUM(R216:R217)</f>
        <v>10937.389776915426</v>
      </c>
      <c r="S215" s="122">
        <f t="shared" si="112"/>
        <v>11097.780290590801</v>
      </c>
      <c r="T215" s="122">
        <f t="shared" si="112"/>
        <v>11680.581432910121</v>
      </c>
      <c r="U215" s="122">
        <f t="shared" si="112"/>
        <v>11434.91012470557</v>
      </c>
      <c r="V215" s="122">
        <f t="shared" si="112"/>
        <v>11832.108521726213</v>
      </c>
      <c r="W215" s="122">
        <f t="shared" ref="W215" si="113">SUM(W216:W217)</f>
        <v>11809.463478168007</v>
      </c>
      <c r="DA215" s="130" t="s">
        <v>2318</v>
      </c>
    </row>
    <row r="216" spans="1:105" ht="12" customHeight="1" x14ac:dyDescent="0.25">
      <c r="A216" s="97" t="s">
        <v>204</v>
      </c>
      <c r="B216" s="98">
        <v>12113.852641077332</v>
      </c>
      <c r="C216" s="98">
        <v>12674.54232064377</v>
      </c>
      <c r="D216" s="98">
        <v>12732.414429697521</v>
      </c>
      <c r="E216" s="98">
        <v>12882.184100488403</v>
      </c>
      <c r="F216" s="98">
        <v>12998.301897384723</v>
      </c>
      <c r="G216" s="98">
        <v>13241.978943693995</v>
      </c>
      <c r="H216" s="98">
        <v>13651.250121407278</v>
      </c>
      <c r="I216" s="98">
        <v>13076.882515203359</v>
      </c>
      <c r="J216" s="98">
        <v>12963.483427800438</v>
      </c>
      <c r="K216" s="98">
        <v>13129.884796537217</v>
      </c>
      <c r="L216" s="98">
        <v>12528.191148817228</v>
      </c>
      <c r="M216" s="98">
        <v>12173.093881775572</v>
      </c>
      <c r="N216" s="98">
        <v>12026.724710268129</v>
      </c>
      <c r="O216" s="98">
        <v>11447.828396735806</v>
      </c>
      <c r="P216" s="98">
        <v>10791.766537762473</v>
      </c>
      <c r="Q216" s="98">
        <v>10580.62848249019</v>
      </c>
      <c r="R216" s="98">
        <v>10889.140750520757</v>
      </c>
      <c r="S216" s="98">
        <v>11048.956620374975</v>
      </c>
      <c r="T216" s="98">
        <v>11628.58863647217</v>
      </c>
      <c r="U216" s="98">
        <v>11383.286833160722</v>
      </c>
      <c r="V216" s="98">
        <v>11778.611892441972</v>
      </c>
      <c r="W216" s="98">
        <v>11755.80490105673</v>
      </c>
      <c r="DA216" s="63" t="s">
        <v>2319</v>
      </c>
    </row>
    <row r="217" spans="1:105" ht="12" customHeight="1" x14ac:dyDescent="0.25">
      <c r="A217" s="97" t="s">
        <v>53</v>
      </c>
      <c r="B217" s="98">
        <v>46.350866848113697</v>
      </c>
      <c r="C217" s="98">
        <v>48.175554103303725</v>
      </c>
      <c r="D217" s="98">
        <v>48.04850049407306</v>
      </c>
      <c r="E217" s="98">
        <v>48.588250051141443</v>
      </c>
      <c r="F217" s="98">
        <v>49.427010894743042</v>
      </c>
      <c r="G217" s="98">
        <v>50.896791795340391</v>
      </c>
      <c r="H217" s="98">
        <v>53.373818222574663</v>
      </c>
      <c r="I217" s="98">
        <v>51.559699209013132</v>
      </c>
      <c r="J217" s="98">
        <v>52.518499516181926</v>
      </c>
      <c r="K217" s="98">
        <v>54.171715136194393</v>
      </c>
      <c r="L217" s="98">
        <v>52.595823571923489</v>
      </c>
      <c r="M217" s="98">
        <v>52.432087897526692</v>
      </c>
      <c r="N217" s="98">
        <v>53.482858626518677</v>
      </c>
      <c r="O217" s="98">
        <v>52.33604245293634</v>
      </c>
      <c r="P217" s="98">
        <v>48.836857379947141</v>
      </c>
      <c r="Q217" s="98">
        <v>47.366793831992005</v>
      </c>
      <c r="R217" s="98">
        <v>48.249026394668775</v>
      </c>
      <c r="S217" s="98">
        <v>48.8236702158272</v>
      </c>
      <c r="T217" s="98">
        <v>51.992796437951682</v>
      </c>
      <c r="U217" s="98">
        <v>51.623291544847582</v>
      </c>
      <c r="V217" s="98">
        <v>53.496629284241635</v>
      </c>
      <c r="W217" s="98">
        <v>53.65857711127709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9.6337461013230423E-3</v>
      </c>
      <c r="C218" s="122">
        <f t="shared" si="114"/>
        <v>1.1870137755948102E-2</v>
      </c>
      <c r="D218" s="122">
        <f t="shared" si="114"/>
        <v>1.6451688379425101E-2</v>
      </c>
      <c r="E218" s="122">
        <f t="shared" si="114"/>
        <v>2.6272901923214468E-2</v>
      </c>
      <c r="F218" s="122">
        <f t="shared" si="114"/>
        <v>4.8135921850598895E-2</v>
      </c>
      <c r="G218" s="122">
        <f t="shared" si="114"/>
        <v>9.2969001304635854E-2</v>
      </c>
      <c r="H218" s="122">
        <f t="shared" si="114"/>
        <v>0.2559289002568737</v>
      </c>
      <c r="I218" s="122">
        <f t="shared" si="114"/>
        <v>0.27813806614984099</v>
      </c>
      <c r="J218" s="122">
        <f t="shared" si="114"/>
        <v>0.3379019766228652</v>
      </c>
      <c r="K218" s="122">
        <f t="shared" si="114"/>
        <v>0.42171603993477574</v>
      </c>
      <c r="L218" s="122">
        <f t="shared" si="114"/>
        <v>1.2712661679994404</v>
      </c>
      <c r="M218" s="122">
        <f t="shared" si="114"/>
        <v>0.54560785182949156</v>
      </c>
      <c r="N218" s="122">
        <f t="shared" si="114"/>
        <v>0.90121471040416268</v>
      </c>
      <c r="O218" s="122">
        <f t="shared" si="114"/>
        <v>0.647938030514567</v>
      </c>
      <c r="P218" s="122">
        <f t="shared" si="114"/>
        <v>1.0253489395427489</v>
      </c>
      <c r="Q218" s="122">
        <f t="shared" si="114"/>
        <v>0.8237710116140281</v>
      </c>
      <c r="R218" s="122">
        <f t="shared" si="114"/>
        <v>0.66906443289233375</v>
      </c>
      <c r="S218" s="122">
        <f t="shared" si="114"/>
        <v>0.61155985694902859</v>
      </c>
      <c r="T218" s="122">
        <f t="shared" si="114"/>
        <v>0.75374595056262084</v>
      </c>
      <c r="U218" s="122">
        <f t="shared" si="114"/>
        <v>0.60878799435864661</v>
      </c>
      <c r="V218" s="122">
        <f t="shared" si="114"/>
        <v>0.5040022433630601</v>
      </c>
      <c r="W218" s="122">
        <f t="shared" si="114"/>
        <v>0.9446801466962278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9.6337461013230423E-3</v>
      </c>
      <c r="C219" s="98">
        <f>RES_hhdet_fech!C86</f>
        <v>1.1870137755948102E-2</v>
      </c>
      <c r="D219" s="98">
        <f>RES_hhdet_fech!D86</f>
        <v>1.6451688379425101E-2</v>
      </c>
      <c r="E219" s="98">
        <f>RES_hhdet_fech!E86</f>
        <v>2.6272901923214468E-2</v>
      </c>
      <c r="F219" s="98">
        <f>RES_hhdet_fech!F86</f>
        <v>4.8135921850598895E-2</v>
      </c>
      <c r="G219" s="98">
        <f>RES_hhdet_fech!G86</f>
        <v>9.2969001304635854E-2</v>
      </c>
      <c r="H219" s="98">
        <f>RES_hhdet_fech!H86</f>
        <v>0.2559289002568737</v>
      </c>
      <c r="I219" s="98">
        <f>RES_hhdet_fech!I86</f>
        <v>0.27813806614984099</v>
      </c>
      <c r="J219" s="98">
        <f>RES_hhdet_fech!J86</f>
        <v>0.3379019766228652</v>
      </c>
      <c r="K219" s="98">
        <f>RES_hhdet_fech!K86</f>
        <v>0.42171603993477574</v>
      </c>
      <c r="L219" s="98">
        <f>RES_hhdet_fech!L86</f>
        <v>1.2712661679994404</v>
      </c>
      <c r="M219" s="98">
        <f>RES_hhdet_fech!M86</f>
        <v>0.54560785182949156</v>
      </c>
      <c r="N219" s="98">
        <f>RES_hhdet_fech!N86</f>
        <v>0.90121471040416268</v>
      </c>
      <c r="O219" s="98">
        <f>RES_hhdet_fech!O86</f>
        <v>0.647938030514567</v>
      </c>
      <c r="P219" s="98">
        <f>RES_hhdet_fech!P86</f>
        <v>1.0253489395427489</v>
      </c>
      <c r="Q219" s="98">
        <f>RES_hhdet_fech!Q86</f>
        <v>0.8237710116140281</v>
      </c>
      <c r="R219" s="98">
        <f>RES_hhdet_fech!R86</f>
        <v>0.66906443289233375</v>
      </c>
      <c r="S219" s="98">
        <f>RES_hhdet_fech!S86</f>
        <v>0.61155985694902859</v>
      </c>
      <c r="T219" s="98">
        <f>RES_hhdet_fech!T86</f>
        <v>0.75374595056262084</v>
      </c>
      <c r="U219" s="98">
        <f>RES_hhdet_fech!U86</f>
        <v>0.60878799435864661</v>
      </c>
      <c r="V219" s="98">
        <f>RES_hhdet_fech!V86</f>
        <v>0.5040022433630601</v>
      </c>
      <c r="W219" s="98">
        <f>RES_hhdet_fech!W86</f>
        <v>0.9446801466962278</v>
      </c>
      <c r="DA219" s="63" t="s">
        <v>2322</v>
      </c>
    </row>
    <row r="220" spans="1:105" ht="12" customHeight="1" x14ac:dyDescent="0.25">
      <c r="A220" s="121" t="s">
        <v>55</v>
      </c>
      <c r="B220" s="122">
        <v>605.26703462787452</v>
      </c>
      <c r="C220" s="122">
        <v>632.67038346568802</v>
      </c>
      <c r="D220" s="122">
        <v>588.07599583559147</v>
      </c>
      <c r="E220" s="122">
        <v>633.15870559691393</v>
      </c>
      <c r="F220" s="122">
        <v>730.71159470339262</v>
      </c>
      <c r="G220" s="122">
        <v>756.3917318585062</v>
      </c>
      <c r="H220" s="122">
        <v>821.2278613408057</v>
      </c>
      <c r="I220" s="122">
        <v>763.71413173367796</v>
      </c>
      <c r="J220" s="122">
        <v>825.14498548291863</v>
      </c>
      <c r="K220" s="122">
        <v>835.55064865276177</v>
      </c>
      <c r="L220" s="122">
        <v>739.65111905948936</v>
      </c>
      <c r="M220" s="122">
        <v>773.46643190722034</v>
      </c>
      <c r="N220" s="122">
        <v>778.82050995009286</v>
      </c>
      <c r="O220" s="122">
        <v>728.42252499417305</v>
      </c>
      <c r="P220" s="122">
        <v>756.62639165340374</v>
      </c>
      <c r="Q220" s="122">
        <v>757.39043724319777</v>
      </c>
      <c r="R220" s="122">
        <v>777.10796741642162</v>
      </c>
      <c r="S220" s="122">
        <v>776.29643134023308</v>
      </c>
      <c r="T220" s="122">
        <v>769.05279482781043</v>
      </c>
      <c r="U220" s="122">
        <v>725.89109305077704</v>
      </c>
      <c r="V220" s="122">
        <v>704.94320485252683</v>
      </c>
      <c r="W220" s="122">
        <v>1050.3937749512522</v>
      </c>
      <c r="DA220" s="130" t="s">
        <v>2323</v>
      </c>
    </row>
    <row r="221" spans="1:105" ht="12" customHeight="1" x14ac:dyDescent="0.25">
      <c r="A221" s="97" t="s">
        <v>132</v>
      </c>
      <c r="B221" s="98">
        <v>650.01934494149737</v>
      </c>
      <c r="C221" s="98">
        <v>660.09486068181479</v>
      </c>
      <c r="D221" s="98">
        <v>643.63842388127432</v>
      </c>
      <c r="E221" s="98">
        <v>699.24924400943667</v>
      </c>
      <c r="F221" s="98">
        <v>773.92781634482139</v>
      </c>
      <c r="G221" s="98">
        <v>824.35590224427654</v>
      </c>
      <c r="H221" s="98">
        <v>857.83156546458929</v>
      </c>
      <c r="I221" s="98">
        <v>844.81586662798179</v>
      </c>
      <c r="J221" s="98">
        <v>855.06867465276355</v>
      </c>
      <c r="K221" s="98">
        <v>839.95997951643619</v>
      </c>
      <c r="L221" s="98">
        <v>781.5219690845372</v>
      </c>
      <c r="M221" s="98">
        <v>781.21112734576946</v>
      </c>
      <c r="N221" s="98">
        <v>768.0138314206938</v>
      </c>
      <c r="O221" s="98">
        <v>734.7277296896724</v>
      </c>
      <c r="P221" s="98">
        <v>740.12053186012349</v>
      </c>
      <c r="Q221" s="98">
        <v>749.68430758250997</v>
      </c>
      <c r="R221" s="98">
        <v>764.87313611471041</v>
      </c>
      <c r="S221" s="98">
        <v>763.77225880072285</v>
      </c>
      <c r="T221" s="98">
        <v>756.7462589612486</v>
      </c>
      <c r="U221" s="98">
        <v>725.10930876806628</v>
      </c>
      <c r="V221" s="98">
        <v>702.18043586194608</v>
      </c>
      <c r="W221" s="98">
        <v>1043.2644021008778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547.8591750008859</v>
      </c>
      <c r="C225" s="101">
        <v>554.5832814567483</v>
      </c>
      <c r="D225" s="101">
        <v>566.6052138028964</v>
      </c>
      <c r="E225" s="101">
        <v>615.83915285587398</v>
      </c>
      <c r="F225" s="101">
        <v>639.52737935667562</v>
      </c>
      <c r="G225" s="101">
        <v>741.00976468637759</v>
      </c>
      <c r="H225" s="101">
        <v>787.04799878004133</v>
      </c>
      <c r="I225" s="101">
        <v>712.06470946515356</v>
      </c>
      <c r="J225" s="101">
        <v>745.03614281337491</v>
      </c>
      <c r="K225" s="101">
        <v>784.09834881546112</v>
      </c>
      <c r="L225" s="101">
        <v>823.76988305877524</v>
      </c>
      <c r="M225" s="101">
        <v>881.92948742137673</v>
      </c>
      <c r="N225" s="101">
        <v>899.07546723466135</v>
      </c>
      <c r="O225" s="101">
        <v>832.18181541362412</v>
      </c>
      <c r="P225" s="101">
        <v>826.22547119458898</v>
      </c>
      <c r="Q225" s="101">
        <v>769.11513643788646</v>
      </c>
      <c r="R225" s="101">
        <v>799.62759631315464</v>
      </c>
      <c r="S225" s="101">
        <v>791.23714236796343</v>
      </c>
      <c r="T225" s="101">
        <v>720.49763377489671</v>
      </c>
      <c r="U225" s="101">
        <v>640.45547865786295</v>
      </c>
      <c r="V225" s="101">
        <v>576.48194110406178</v>
      </c>
      <c r="W225" s="101">
        <v>1016.6116295257796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468.03605384264597</v>
      </c>
      <c r="C229" s="101">
        <v>548.42334787996515</v>
      </c>
      <c r="D229" s="101">
        <v>412.8506789352686</v>
      </c>
      <c r="E229" s="101">
        <v>456.05530446769859</v>
      </c>
      <c r="F229" s="101">
        <v>644.58839148448374</v>
      </c>
      <c r="G229" s="101">
        <v>641.11624273670168</v>
      </c>
      <c r="H229" s="101">
        <v>766.79274224727362</v>
      </c>
      <c r="I229" s="101">
        <v>635.78450582935159</v>
      </c>
      <c r="J229" s="101">
        <v>779.52596166970102</v>
      </c>
      <c r="K229" s="101">
        <v>828.10521451660475</v>
      </c>
      <c r="L229" s="101">
        <v>657.81584380108256</v>
      </c>
      <c r="M229" s="101">
        <v>754.88285908336138</v>
      </c>
      <c r="N229" s="101">
        <v>803.49791221859743</v>
      </c>
      <c r="O229" s="101">
        <v>711.58594406752991</v>
      </c>
      <c r="P229" s="101">
        <v>797.49143635482824</v>
      </c>
      <c r="Q229" s="101">
        <v>776.91488695072485</v>
      </c>
      <c r="R229" s="101">
        <v>808.30586191517943</v>
      </c>
      <c r="S229" s="101">
        <v>810.06183624452922</v>
      </c>
      <c r="T229" s="101">
        <v>804.60552389441625</v>
      </c>
      <c r="U229" s="101">
        <v>729.11892190970207</v>
      </c>
      <c r="V229" s="101">
        <v>716.6487324535974</v>
      </c>
      <c r="W229" s="101">
        <v>1077.3914877149177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2335</v>
      </c>
    </row>
    <row r="233" spans="1:105" ht="12" customHeight="1" x14ac:dyDescent="0.25">
      <c r="A233" s="121" t="s">
        <v>54</v>
      </c>
      <c r="B233" s="122">
        <v>789.56515743397028</v>
      </c>
      <c r="C233" s="122">
        <v>785.30859457278996</v>
      </c>
      <c r="D233" s="122">
        <v>753.21780945177159</v>
      </c>
      <c r="E233" s="122">
        <v>769.85589476337225</v>
      </c>
      <c r="F233" s="122">
        <v>772.77777692011171</v>
      </c>
      <c r="G233" s="122">
        <v>777.37816816555733</v>
      </c>
      <c r="H233" s="122">
        <v>833.59203197570173</v>
      </c>
      <c r="I233" s="122">
        <v>791.63318104668792</v>
      </c>
      <c r="J233" s="122">
        <v>845.64758770414039</v>
      </c>
      <c r="K233" s="122">
        <v>819.24174674835183</v>
      </c>
      <c r="L233" s="122">
        <v>720.1496601651113</v>
      </c>
      <c r="M233" s="122">
        <v>796.47914850524046</v>
      </c>
      <c r="N233" s="122">
        <v>806.18411179524026</v>
      </c>
      <c r="O233" s="122">
        <v>709.37328863479206</v>
      </c>
      <c r="P233" s="122">
        <v>674.62292532232152</v>
      </c>
      <c r="Q233" s="122">
        <v>564.27350723971495</v>
      </c>
      <c r="R233" s="122">
        <v>572.38283143508306</v>
      </c>
      <c r="S233" s="122">
        <v>554.03416159089977</v>
      </c>
      <c r="T233" s="122">
        <v>634.19894284876568</v>
      </c>
      <c r="U233" s="122">
        <v>655.53269245188562</v>
      </c>
      <c r="V233" s="122">
        <v>610.4313069361549</v>
      </c>
      <c r="W233" s="122">
        <v>622.6250001443957</v>
      </c>
      <c r="DA233" s="130" t="s">
        <v>2336</v>
      </c>
    </row>
    <row r="234" spans="1:105" ht="12" customHeight="1" x14ac:dyDescent="0.25">
      <c r="A234" s="97" t="s">
        <v>207</v>
      </c>
      <c r="B234" s="98">
        <v>800.83094971014395</v>
      </c>
      <c r="C234" s="98">
        <v>795.51749007794683</v>
      </c>
      <c r="D234" s="98">
        <v>759.73695858556778</v>
      </c>
      <c r="E234" s="98">
        <v>781.81605298559452</v>
      </c>
      <c r="F234" s="98">
        <v>810.11006014275245</v>
      </c>
      <c r="G234" s="98">
        <v>834.66982385659423</v>
      </c>
      <c r="H234" s="98">
        <v>884.78597500297769</v>
      </c>
      <c r="I234" s="98">
        <v>858.25039607250801</v>
      </c>
      <c r="J234" s="98">
        <v>930.24858622030183</v>
      </c>
      <c r="K234" s="98">
        <v>904.18865452663738</v>
      </c>
      <c r="L234" s="98">
        <v>825.75523833097941</v>
      </c>
      <c r="M234" s="98">
        <v>863.08151480163588</v>
      </c>
      <c r="N234" s="98">
        <v>855.86278521048735</v>
      </c>
      <c r="O234" s="98">
        <v>765.00627864363753</v>
      </c>
      <c r="P234" s="98">
        <v>710.96119159561283</v>
      </c>
      <c r="Q234" s="98">
        <v>637.85421204096895</v>
      </c>
      <c r="R234" s="98">
        <v>621.67093624012807</v>
      </c>
      <c r="S234" s="98">
        <v>622.10500121895018</v>
      </c>
      <c r="T234" s="98">
        <v>663.05796066343169</v>
      </c>
      <c r="U234" s="98">
        <v>684.6503992239401</v>
      </c>
      <c r="V234" s="98">
        <v>674.91659820250175</v>
      </c>
      <c r="W234" s="98">
        <v>710.61676901093131</v>
      </c>
      <c r="DA234" s="63" t="s">
        <v>2337</v>
      </c>
    </row>
    <row r="235" spans="1:105" ht="12" customHeight="1" x14ac:dyDescent="0.25">
      <c r="A235" s="97" t="s">
        <v>50</v>
      </c>
      <c r="B235" s="98">
        <v>797.26137943072536</v>
      </c>
      <c r="C235" s="98">
        <v>785.95786397644565</v>
      </c>
      <c r="D235" s="98">
        <v>783.39482902761722</v>
      </c>
      <c r="E235" s="98">
        <v>802.07794904851551</v>
      </c>
      <c r="F235" s="98">
        <v>774.47590843248815</v>
      </c>
      <c r="G235" s="98">
        <v>850.17767213423701</v>
      </c>
      <c r="H235" s="98">
        <v>922.81211031838563</v>
      </c>
      <c r="I235" s="98">
        <v>781.82298537306235</v>
      </c>
      <c r="J235" s="98">
        <v>842.44863844431438</v>
      </c>
      <c r="K235" s="98">
        <v>839.235050628767</v>
      </c>
      <c r="L235" s="98">
        <v>827.34925065528182</v>
      </c>
      <c r="M235" s="98">
        <v>895.25221690016951</v>
      </c>
      <c r="N235" s="98">
        <v>903.80914297415427</v>
      </c>
      <c r="O235" s="98">
        <v>761.28086902327107</v>
      </c>
      <c r="P235" s="98">
        <v>707.50472882100689</v>
      </c>
      <c r="Q235" s="98">
        <v>578.54489885939313</v>
      </c>
      <c r="R235" s="98">
        <v>622.56784034318798</v>
      </c>
      <c r="S235" s="98">
        <v>676.65053010552504</v>
      </c>
      <c r="T235" s="98">
        <v>649.16967640095424</v>
      </c>
      <c r="U235" s="98">
        <v>745.77322215774223</v>
      </c>
      <c r="V235" s="98">
        <v>696.69176145126698</v>
      </c>
      <c r="W235" s="98">
        <v>639.60902910888854</v>
      </c>
      <c r="DA235" s="63" t="s">
        <v>2338</v>
      </c>
    </row>
    <row r="236" spans="1:105" ht="12" customHeight="1" x14ac:dyDescent="0.25">
      <c r="A236" s="109" t="s">
        <v>120</v>
      </c>
      <c r="B236" s="33">
        <v>585.03298295576224</v>
      </c>
      <c r="C236" s="33">
        <v>700.55913313247106</v>
      </c>
      <c r="D236" s="33">
        <v>351.21835584707384</v>
      </c>
      <c r="E236" s="33">
        <v>497.49639935161065</v>
      </c>
      <c r="F236" s="33">
        <v>693.81348031325922</v>
      </c>
      <c r="G236" s="33">
        <v>525.78618070552398</v>
      </c>
      <c r="H236" s="33">
        <v>671.12363364296391</v>
      </c>
      <c r="I236" s="33">
        <v>758.58580442681478</v>
      </c>
      <c r="J236" s="33">
        <v>803.14393017616158</v>
      </c>
      <c r="K236" s="33">
        <v>756.60501275978288</v>
      </c>
      <c r="L236" s="33">
        <v>558.24846805699849</v>
      </c>
      <c r="M236" s="33">
        <v>647.82094164570583</v>
      </c>
      <c r="N236" s="33">
        <v>663.7362175856457</v>
      </c>
      <c r="O236" s="33">
        <v>605.30844874198567</v>
      </c>
      <c r="P236" s="33">
        <v>600.336734881501</v>
      </c>
      <c r="Q236" s="33">
        <v>451.10836945363951</v>
      </c>
      <c r="R236" s="33">
        <v>425.01698010704456</v>
      </c>
      <c r="S236" s="33">
        <v>272.87656349344036</v>
      </c>
      <c r="T236" s="33">
        <v>570.51019691813804</v>
      </c>
      <c r="U236" s="33">
        <v>500.97986384876401</v>
      </c>
      <c r="V236" s="33">
        <v>448.97030743513801</v>
      </c>
      <c r="W236" s="33">
        <v>519.59790861946283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5806.0008690569794</v>
      </c>
      <c r="C238" s="117">
        <f t="shared" si="115"/>
        <v>6121.630875450759</v>
      </c>
      <c r="D238" s="117">
        <f t="shared" si="115"/>
        <v>6180.2644344428327</v>
      </c>
      <c r="E238" s="117">
        <f t="shared" si="115"/>
        <v>6395.6104881747151</v>
      </c>
      <c r="F238" s="117">
        <f t="shared" si="115"/>
        <v>6657.425201839219</v>
      </c>
      <c r="G238" s="117">
        <f t="shared" si="115"/>
        <v>6952.3937549241627</v>
      </c>
      <c r="H238" s="117">
        <f t="shared" si="115"/>
        <v>7414.4363904204001</v>
      </c>
      <c r="I238" s="117">
        <f t="shared" si="115"/>
        <v>7286.2830094404062</v>
      </c>
      <c r="J238" s="117">
        <f t="shared" si="115"/>
        <v>7568.780987227191</v>
      </c>
      <c r="K238" s="117">
        <f t="shared" si="115"/>
        <v>7870.6229968364469</v>
      </c>
      <c r="L238" s="117">
        <f t="shared" si="115"/>
        <v>7691.5453600196988</v>
      </c>
      <c r="M238" s="117">
        <f t="shared" si="115"/>
        <v>7819.1766359052726</v>
      </c>
      <c r="N238" s="117">
        <f t="shared" si="115"/>
        <v>8051.0845263832789</v>
      </c>
      <c r="O238" s="117">
        <f t="shared" si="115"/>
        <v>7879.3297655745364</v>
      </c>
      <c r="P238" s="117">
        <f t="shared" si="115"/>
        <v>7520.7219313944288</v>
      </c>
      <c r="Q238" s="117">
        <f t="shared" si="115"/>
        <v>7360.7920073183395</v>
      </c>
      <c r="R238" s="117">
        <f t="shared" ref="R238:V238" si="116">R239+R242+R244+R257</f>
        <v>7616.185721908977</v>
      </c>
      <c r="S238" s="117">
        <f t="shared" si="116"/>
        <v>7775.3512475397974</v>
      </c>
      <c r="T238" s="117">
        <f t="shared" si="116"/>
        <v>8304.1256647403461</v>
      </c>
      <c r="U238" s="117">
        <f t="shared" si="116"/>
        <v>8263.3810575780062</v>
      </c>
      <c r="V238" s="117">
        <f t="shared" si="116"/>
        <v>8607.183423292081</v>
      </c>
      <c r="W238" s="117">
        <f t="shared" ref="W238" si="117">W239+W242+W244+W257</f>
        <v>9012.3023685934331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5069.9697605482024</v>
      </c>
      <c r="C239" s="122">
        <f t="shared" si="118"/>
        <v>5368.748285650051</v>
      </c>
      <c r="D239" s="122">
        <f t="shared" si="118"/>
        <v>5467.3897093284113</v>
      </c>
      <c r="E239" s="122">
        <f t="shared" si="118"/>
        <v>5641.1229494066638</v>
      </c>
      <c r="F239" s="122">
        <f t="shared" si="118"/>
        <v>5830.3304194557413</v>
      </c>
      <c r="G239" s="122">
        <f t="shared" si="118"/>
        <v>6099.5767900847177</v>
      </c>
      <c r="H239" s="122">
        <f t="shared" si="118"/>
        <v>6463.5913207021522</v>
      </c>
      <c r="I239" s="122">
        <f t="shared" si="118"/>
        <v>6368.2625447720893</v>
      </c>
      <c r="J239" s="122">
        <f t="shared" si="118"/>
        <v>6555.4944812546219</v>
      </c>
      <c r="K239" s="122">
        <f t="shared" si="118"/>
        <v>6855.1038148943635</v>
      </c>
      <c r="L239" s="122">
        <f t="shared" si="118"/>
        <v>6788.4542069783829</v>
      </c>
      <c r="M239" s="122">
        <f t="shared" si="118"/>
        <v>6831.9519212640225</v>
      </c>
      <c r="N239" s="122">
        <f t="shared" si="118"/>
        <v>7033.4712940411819</v>
      </c>
      <c r="O239" s="122">
        <f t="shared" si="118"/>
        <v>6940.4789629049164</v>
      </c>
      <c r="P239" s="122">
        <f t="shared" si="118"/>
        <v>6580.7671992308524</v>
      </c>
      <c r="Q239" s="122">
        <f t="shared" si="118"/>
        <v>6492.8366085554853</v>
      </c>
      <c r="R239" s="122">
        <f t="shared" ref="R239:V239" si="119">SUM(R240:R241)</f>
        <v>6727.4020718639158</v>
      </c>
      <c r="S239" s="122">
        <f t="shared" si="119"/>
        <v>6897.9813659253587</v>
      </c>
      <c r="T239" s="122">
        <f t="shared" si="119"/>
        <v>7359.3413816275524</v>
      </c>
      <c r="U239" s="122">
        <f t="shared" si="119"/>
        <v>7324.1564037572607</v>
      </c>
      <c r="V239" s="122">
        <f t="shared" si="119"/>
        <v>7695.958916504911</v>
      </c>
      <c r="W239" s="122">
        <f t="shared" ref="W239" si="120">SUM(W240:W241)</f>
        <v>7811.6498235047202</v>
      </c>
      <c r="DA239" s="130" t="s">
        <v>2486</v>
      </c>
    </row>
    <row r="240" spans="1:105" ht="12" customHeight="1" x14ac:dyDescent="0.25">
      <c r="A240" s="97" t="s">
        <v>204</v>
      </c>
      <c r="B240" s="98">
        <v>5023.6188937000888</v>
      </c>
      <c r="C240" s="98">
        <v>5320.5727315467475</v>
      </c>
      <c r="D240" s="98">
        <v>5419.3412088343384</v>
      </c>
      <c r="E240" s="98">
        <v>5592.5346993555222</v>
      </c>
      <c r="F240" s="98">
        <v>5780.9034085609983</v>
      </c>
      <c r="G240" s="98">
        <v>6048.6799982893772</v>
      </c>
      <c r="H240" s="98">
        <v>6410.2175024795779</v>
      </c>
      <c r="I240" s="98">
        <v>6316.7028455630762</v>
      </c>
      <c r="J240" s="98">
        <v>6502.9759817384402</v>
      </c>
      <c r="K240" s="98">
        <v>6800.932099758169</v>
      </c>
      <c r="L240" s="98">
        <v>6735.8583834064593</v>
      </c>
      <c r="M240" s="98">
        <v>6779.5198333664957</v>
      </c>
      <c r="N240" s="98">
        <v>6979.9884354146634</v>
      </c>
      <c r="O240" s="98">
        <v>6888.14292045198</v>
      </c>
      <c r="P240" s="98">
        <v>6531.9303418509053</v>
      </c>
      <c r="Q240" s="98">
        <v>6445.4698147234931</v>
      </c>
      <c r="R240" s="98">
        <v>6679.1530454692474</v>
      </c>
      <c r="S240" s="98">
        <v>6849.1576957095313</v>
      </c>
      <c r="T240" s="98">
        <v>7307.3485851896012</v>
      </c>
      <c r="U240" s="98">
        <v>7272.5331122124135</v>
      </c>
      <c r="V240" s="98">
        <v>7642.4622872206692</v>
      </c>
      <c r="W240" s="98">
        <v>7757.9912463934434</v>
      </c>
      <c r="DA240" s="63" t="s">
        <v>2487</v>
      </c>
    </row>
    <row r="241" spans="1:105" ht="12" customHeight="1" x14ac:dyDescent="0.25">
      <c r="A241" s="97" t="s">
        <v>53</v>
      </c>
      <c r="B241" s="98">
        <v>46.350866848113697</v>
      </c>
      <c r="C241" s="98">
        <v>48.175554103303725</v>
      </c>
      <c r="D241" s="98">
        <v>48.04850049407306</v>
      </c>
      <c r="E241" s="98">
        <v>48.588250051141443</v>
      </c>
      <c r="F241" s="98">
        <v>49.427010894743042</v>
      </c>
      <c r="G241" s="98">
        <v>50.896791795340391</v>
      </c>
      <c r="H241" s="98">
        <v>53.373818222574663</v>
      </c>
      <c r="I241" s="98">
        <v>51.559699209013132</v>
      </c>
      <c r="J241" s="98">
        <v>52.518499516181926</v>
      </c>
      <c r="K241" s="98">
        <v>54.171715136194393</v>
      </c>
      <c r="L241" s="98">
        <v>52.595823571923489</v>
      </c>
      <c r="M241" s="98">
        <v>52.432087897526692</v>
      </c>
      <c r="N241" s="98">
        <v>53.482858626518677</v>
      </c>
      <c r="O241" s="98">
        <v>52.33604245293634</v>
      </c>
      <c r="P241" s="98">
        <v>48.836857379947141</v>
      </c>
      <c r="Q241" s="98">
        <v>47.366793831992005</v>
      </c>
      <c r="R241" s="98">
        <v>48.249026394668775</v>
      </c>
      <c r="S241" s="98">
        <v>48.8236702158272</v>
      </c>
      <c r="T241" s="98">
        <v>51.992796437951682</v>
      </c>
      <c r="U241" s="98">
        <v>51.623291544847582</v>
      </c>
      <c r="V241" s="98">
        <v>53.496629284241635</v>
      </c>
      <c r="W241" s="98">
        <v>53.65857711127709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1.9062702455891076E-2</v>
      </c>
      <c r="C242" s="122">
        <f t="shared" si="121"/>
        <v>2.4039917593284579E-2</v>
      </c>
      <c r="D242" s="122">
        <f t="shared" si="121"/>
        <v>3.5097459698686821E-2</v>
      </c>
      <c r="E242" s="122">
        <f t="shared" si="121"/>
        <v>6.8797173289044194E-2</v>
      </c>
      <c r="F242" s="122">
        <f t="shared" si="121"/>
        <v>0.1350488951788345</v>
      </c>
      <c r="G242" s="122">
        <f t="shared" si="121"/>
        <v>0.27347947244191595</v>
      </c>
      <c r="H242" s="122">
        <f t="shared" si="121"/>
        <v>0.7780437479370399</v>
      </c>
      <c r="I242" s="122">
        <f t="shared" si="121"/>
        <v>0.86874391121008487</v>
      </c>
      <c r="J242" s="122">
        <f t="shared" si="121"/>
        <v>1.0777951436135895</v>
      </c>
      <c r="K242" s="122">
        <f t="shared" si="121"/>
        <v>1.370779611996116</v>
      </c>
      <c r="L242" s="122">
        <f t="shared" si="121"/>
        <v>4.214816717261189</v>
      </c>
      <c r="M242" s="122">
        <f t="shared" si="121"/>
        <v>1.8417121967497392</v>
      </c>
      <c r="N242" s="122">
        <f t="shared" si="121"/>
        <v>3.1301362317474886</v>
      </c>
      <c r="O242" s="122">
        <f t="shared" si="121"/>
        <v>2.3264115868231308</v>
      </c>
      <c r="P242" s="122">
        <f t="shared" si="121"/>
        <v>3.8417878593517893</v>
      </c>
      <c r="Q242" s="122">
        <f t="shared" si="121"/>
        <v>3.2087393810443516</v>
      </c>
      <c r="R242" s="122">
        <f t="shared" si="121"/>
        <v>2.6968203049521078</v>
      </c>
      <c r="S242" s="122">
        <f t="shared" si="121"/>
        <v>2.5345755190077304</v>
      </c>
      <c r="T242" s="122">
        <f t="shared" si="121"/>
        <v>3.2066997900823444</v>
      </c>
      <c r="U242" s="122">
        <f t="shared" si="121"/>
        <v>2.6577878116708704</v>
      </c>
      <c r="V242" s="122">
        <f t="shared" si="121"/>
        <v>2.2671086636577651</v>
      </c>
      <c r="W242" s="122">
        <f t="shared" si="121"/>
        <v>4.3607915469320107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1.9062702455891076E-2</v>
      </c>
      <c r="C243" s="98">
        <f>RES_hhdet_tesh!C86</f>
        <v>2.4039917593284579E-2</v>
      </c>
      <c r="D243" s="98">
        <f>RES_hhdet_tesh!D86</f>
        <v>3.5097459698686821E-2</v>
      </c>
      <c r="E243" s="98">
        <f>RES_hhdet_tesh!E86</f>
        <v>6.8797173289044194E-2</v>
      </c>
      <c r="F243" s="98">
        <f>RES_hhdet_tesh!F86</f>
        <v>0.1350488951788345</v>
      </c>
      <c r="G243" s="98">
        <f>RES_hhdet_tesh!G86</f>
        <v>0.27347947244191595</v>
      </c>
      <c r="H243" s="98">
        <f>RES_hhdet_tesh!H86</f>
        <v>0.7780437479370399</v>
      </c>
      <c r="I243" s="98">
        <f>RES_hhdet_tesh!I86</f>
        <v>0.86874391121008487</v>
      </c>
      <c r="J243" s="98">
        <f>RES_hhdet_tesh!J86</f>
        <v>1.0777951436135895</v>
      </c>
      <c r="K243" s="98">
        <f>RES_hhdet_tesh!K86</f>
        <v>1.370779611996116</v>
      </c>
      <c r="L243" s="98">
        <f>RES_hhdet_tesh!L86</f>
        <v>4.214816717261189</v>
      </c>
      <c r="M243" s="98">
        <f>RES_hhdet_tesh!M86</f>
        <v>1.8417121967497392</v>
      </c>
      <c r="N243" s="98">
        <f>RES_hhdet_tesh!N86</f>
        <v>3.1301362317474886</v>
      </c>
      <c r="O243" s="98">
        <f>RES_hhdet_tesh!O86</f>
        <v>2.3264115868231308</v>
      </c>
      <c r="P243" s="98">
        <f>RES_hhdet_tesh!P86</f>
        <v>3.8417878593517893</v>
      </c>
      <c r="Q243" s="98">
        <f>RES_hhdet_tesh!Q86</f>
        <v>3.2087393810443516</v>
      </c>
      <c r="R243" s="98">
        <f>RES_hhdet_tesh!R86</f>
        <v>2.6968203049521078</v>
      </c>
      <c r="S243" s="98">
        <f>RES_hhdet_tesh!S86</f>
        <v>2.5345755190077304</v>
      </c>
      <c r="T243" s="98">
        <f>RES_hhdet_tesh!T86</f>
        <v>3.2066997900823444</v>
      </c>
      <c r="U243" s="98">
        <f>RES_hhdet_tesh!U86</f>
        <v>2.6577878116708704</v>
      </c>
      <c r="V243" s="98">
        <f>RES_hhdet_tesh!V86</f>
        <v>2.2671086636577651</v>
      </c>
      <c r="W243" s="98">
        <f>RES_hhdet_tesh!W86</f>
        <v>4.3607915469320107</v>
      </c>
      <c r="DA243" s="63" t="s">
        <v>2490</v>
      </c>
    </row>
    <row r="244" spans="1:105" ht="12" customHeight="1" x14ac:dyDescent="0.25">
      <c r="A244" s="121" t="s">
        <v>55</v>
      </c>
      <c r="B244" s="122">
        <v>282.20223792358684</v>
      </c>
      <c r="C244" s="122">
        <v>300.06706421731263</v>
      </c>
      <c r="D244" s="122">
        <v>279.12371535173287</v>
      </c>
      <c r="E244" s="122">
        <v>306.22480830569594</v>
      </c>
      <c r="F244" s="122">
        <v>366.04785157556114</v>
      </c>
      <c r="G244" s="122">
        <v>386.18954413912701</v>
      </c>
      <c r="H244" s="122">
        <v>432.6888830694453</v>
      </c>
      <c r="I244" s="122">
        <v>408.34665370383067</v>
      </c>
      <c r="J244" s="122">
        <v>460.81105874833366</v>
      </c>
      <c r="K244" s="122">
        <v>483.13425256308182</v>
      </c>
      <c r="L244" s="122">
        <v>442.99656357875193</v>
      </c>
      <c r="M244" s="122">
        <v>481.83373519404876</v>
      </c>
      <c r="N244" s="122">
        <v>504.60506248151751</v>
      </c>
      <c r="O244" s="122">
        <v>487.31143332041438</v>
      </c>
      <c r="P244" s="122">
        <v>509.26340984850293</v>
      </c>
      <c r="Q244" s="122">
        <v>514.01871255384469</v>
      </c>
      <c r="R244" s="122">
        <v>532.9398835256294</v>
      </c>
      <c r="S244" s="122">
        <v>538.93178986823909</v>
      </c>
      <c r="T244" s="122">
        <v>542.186421187409</v>
      </c>
      <c r="U244" s="122">
        <v>521.4280732631712</v>
      </c>
      <c r="V244" s="122">
        <v>516.65667386586063</v>
      </c>
      <c r="W244" s="122">
        <v>785.06124071045713</v>
      </c>
      <c r="DA244" s="130" t="s">
        <v>2491</v>
      </c>
    </row>
    <row r="245" spans="1:105" ht="12" customHeight="1" x14ac:dyDescent="0.25">
      <c r="A245" s="97" t="s">
        <v>132</v>
      </c>
      <c r="B245" s="98">
        <v>284.92799354375279</v>
      </c>
      <c r="C245" s="98">
        <v>293.24690928941823</v>
      </c>
      <c r="D245" s="98">
        <v>290.05888263687388</v>
      </c>
      <c r="E245" s="98">
        <v>318.74814900855421</v>
      </c>
      <c r="F245" s="98">
        <v>355.27323879252464</v>
      </c>
      <c r="G245" s="98">
        <v>384.21859189519938</v>
      </c>
      <c r="H245" s="98">
        <v>408.54514272621509</v>
      </c>
      <c r="I245" s="98">
        <v>420.12769244995627</v>
      </c>
      <c r="J245" s="98">
        <v>449.19293928569709</v>
      </c>
      <c r="K245" s="98">
        <v>468.26507114213166</v>
      </c>
      <c r="L245" s="98">
        <v>461.60064055628425</v>
      </c>
      <c r="M245" s="98">
        <v>487.33368243576842</v>
      </c>
      <c r="N245" s="98">
        <v>504.50348024674025</v>
      </c>
      <c r="O245" s="98">
        <v>501.09564251513314</v>
      </c>
      <c r="P245" s="98">
        <v>507.09001645300901</v>
      </c>
      <c r="Q245" s="98">
        <v>516.65167842643677</v>
      </c>
      <c r="R245" s="98">
        <v>531.60943676911279</v>
      </c>
      <c r="S245" s="98">
        <v>536.82118791773792</v>
      </c>
      <c r="T245" s="98">
        <v>538.28150740068827</v>
      </c>
      <c r="U245" s="98">
        <v>524.20121012838104</v>
      </c>
      <c r="V245" s="98">
        <v>517.1084667894321</v>
      </c>
      <c r="W245" s="98">
        <v>781.75114339185404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285.86078899611346</v>
      </c>
      <c r="C249" s="101">
        <v>290.83064186977447</v>
      </c>
      <c r="D249" s="101">
        <v>298.7147252781067</v>
      </c>
      <c r="E249" s="101">
        <v>326.37494679014736</v>
      </c>
      <c r="F249" s="101">
        <v>340.6700554050766</v>
      </c>
      <c r="G249" s="101">
        <v>398.23565701739778</v>
      </c>
      <c r="H249" s="101">
        <v>428.75595946633223</v>
      </c>
      <c r="I249" s="101">
        <v>391.20124510627909</v>
      </c>
      <c r="J249" s="101">
        <v>410.78296053879819</v>
      </c>
      <c r="K249" s="101">
        <v>438.53054232280357</v>
      </c>
      <c r="L249" s="101">
        <v>468.36847535724877</v>
      </c>
      <c r="M249" s="101">
        <v>508.6601217411062</v>
      </c>
      <c r="N249" s="101">
        <v>526.67555491011819</v>
      </c>
      <c r="O249" s="101">
        <v>495.94018627480915</v>
      </c>
      <c r="P249" s="101">
        <v>501.44781195909678</v>
      </c>
      <c r="Q249" s="101">
        <v>478.29322740724751</v>
      </c>
      <c r="R249" s="101">
        <v>523.88315003865341</v>
      </c>
      <c r="S249" s="101">
        <v>554.55872118452476</v>
      </c>
      <c r="T249" s="101">
        <v>548.80922394226934</v>
      </c>
      <c r="U249" s="101">
        <v>517.40803703225879</v>
      </c>
      <c r="V249" s="101">
        <v>482.07540992797124</v>
      </c>
      <c r="W249" s="101">
        <v>873.07610175378136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273.59657096240278</v>
      </c>
      <c r="C253" s="101">
        <v>322.02706502310366</v>
      </c>
      <c r="D253" s="101">
        <v>243.81671941165189</v>
      </c>
      <c r="E253" s="101">
        <v>272.00907828092511</v>
      </c>
      <c r="F253" s="101">
        <v>388.46216366583616</v>
      </c>
      <c r="G253" s="101">
        <v>389.36146174986487</v>
      </c>
      <c r="H253" s="101">
        <v>468.88404954203378</v>
      </c>
      <c r="I253" s="101">
        <v>389.85274283784838</v>
      </c>
      <c r="J253" s="101">
        <v>479.13822132344831</v>
      </c>
      <c r="K253" s="101">
        <v>509.93156297133805</v>
      </c>
      <c r="L253" s="101">
        <v>406.73544272072598</v>
      </c>
      <c r="M253" s="101">
        <v>469.10725442809468</v>
      </c>
      <c r="N253" s="101">
        <v>504.63819105934186</v>
      </c>
      <c r="O253" s="101">
        <v>452.48095548844952</v>
      </c>
      <c r="P253" s="101">
        <v>514.78467275358878</v>
      </c>
      <c r="Q253" s="101">
        <v>507.59904717951008</v>
      </c>
      <c r="R253" s="101">
        <v>536.42635076354998</v>
      </c>
      <c r="S253" s="101">
        <v>544.51594794084531</v>
      </c>
      <c r="T253" s="101">
        <v>553.27959548627894</v>
      </c>
      <c r="U253" s="101">
        <v>512.86285444734358</v>
      </c>
      <c r="V253" s="101">
        <v>515.34333241854904</v>
      </c>
      <c r="W253" s="101">
        <v>796.39243977598596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DA256" s="63" t="s">
        <v>2503</v>
      </c>
    </row>
    <row r="257" spans="1:105" ht="12" customHeight="1" x14ac:dyDescent="0.25">
      <c r="A257" s="121" t="s">
        <v>54</v>
      </c>
      <c r="B257" s="122">
        <v>453.80980788273467</v>
      </c>
      <c r="C257" s="122">
        <v>452.7914856658013</v>
      </c>
      <c r="D257" s="122">
        <v>433.71591230298941</v>
      </c>
      <c r="E257" s="122">
        <v>448.19393328906659</v>
      </c>
      <c r="F257" s="122">
        <v>460.91188191273773</v>
      </c>
      <c r="G257" s="122">
        <v>466.35394122787619</v>
      </c>
      <c r="H257" s="122">
        <v>517.37814290086635</v>
      </c>
      <c r="I257" s="122">
        <v>508.8050670532765</v>
      </c>
      <c r="J257" s="122">
        <v>551.39765208062181</v>
      </c>
      <c r="K257" s="122">
        <v>531.01414976700596</v>
      </c>
      <c r="L257" s="122">
        <v>455.87977274530311</v>
      </c>
      <c r="M257" s="122">
        <v>503.54926725045169</v>
      </c>
      <c r="N257" s="122">
        <v>509.87803362883216</v>
      </c>
      <c r="O257" s="122">
        <v>449.2129577623831</v>
      </c>
      <c r="P257" s="122">
        <v>426.8495344557212</v>
      </c>
      <c r="Q257" s="122">
        <v>350.72794682796479</v>
      </c>
      <c r="R257" s="122">
        <v>353.1469462144795</v>
      </c>
      <c r="S257" s="122">
        <v>335.9035162271918</v>
      </c>
      <c r="T257" s="122">
        <v>399.3911621353032</v>
      </c>
      <c r="U257" s="122">
        <v>415.13879274590317</v>
      </c>
      <c r="V257" s="122">
        <v>392.30072425765161</v>
      </c>
      <c r="W257" s="122">
        <v>411.23051283132406</v>
      </c>
      <c r="DA257" s="130" t="s">
        <v>2504</v>
      </c>
    </row>
    <row r="258" spans="1:105" ht="12" customHeight="1" x14ac:dyDescent="0.25">
      <c r="A258" s="97" t="s">
        <v>207</v>
      </c>
      <c r="B258" s="98">
        <v>455.24721303425207</v>
      </c>
      <c r="C258" s="98">
        <v>452.94768236403735</v>
      </c>
      <c r="D258" s="98">
        <v>433.29468811074338</v>
      </c>
      <c r="E258" s="98">
        <v>446.6962461119835</v>
      </c>
      <c r="F258" s="98">
        <v>463.76808513854473</v>
      </c>
      <c r="G258" s="98">
        <v>478.84856270621117</v>
      </c>
      <c r="H258" s="98">
        <v>508.82224754642823</v>
      </c>
      <c r="I258" s="98">
        <v>494.17135365059949</v>
      </c>
      <c r="J258" s="98">
        <v>535.91357533631106</v>
      </c>
      <c r="K258" s="98">
        <v>521.28786880739483</v>
      </c>
      <c r="L258" s="98">
        <v>476.41495262480515</v>
      </c>
      <c r="M258" s="98">
        <v>498.25249979733178</v>
      </c>
      <c r="N258" s="98">
        <v>494.33651296473323</v>
      </c>
      <c r="O258" s="98">
        <v>442.03045395482002</v>
      </c>
      <c r="P258" s="98">
        <v>410.86419476017079</v>
      </c>
      <c r="Q258" s="98">
        <v>368.65921853972367</v>
      </c>
      <c r="R258" s="98">
        <v>359.44243772284392</v>
      </c>
      <c r="S258" s="98">
        <v>359.96365622417517</v>
      </c>
      <c r="T258" s="98">
        <v>383.93298544396447</v>
      </c>
      <c r="U258" s="98">
        <v>397.03073565576676</v>
      </c>
      <c r="V258" s="98">
        <v>392.38161803019381</v>
      </c>
      <c r="W258" s="98">
        <v>414.66888825876941</v>
      </c>
      <c r="DA258" s="63" t="s">
        <v>2505</v>
      </c>
    </row>
    <row r="259" spans="1:105" ht="12" customHeight="1" x14ac:dyDescent="0.25">
      <c r="A259" s="97" t="s">
        <v>50</v>
      </c>
      <c r="B259" s="98">
        <v>454.86267211718081</v>
      </c>
      <c r="C259" s="98">
        <v>449.09553403993573</v>
      </c>
      <c r="D259" s="98">
        <v>448.36400817856378</v>
      </c>
      <c r="E259" s="98">
        <v>459.95208561393105</v>
      </c>
      <c r="F259" s="98">
        <v>445.07245339237528</v>
      </c>
      <c r="G259" s="98">
        <v>489.90917833857554</v>
      </c>
      <c r="H259" s="98">
        <v>533.46448088595503</v>
      </c>
      <c r="I259" s="98">
        <v>452.7719925158741</v>
      </c>
      <c r="J259" s="98">
        <v>488.28667601791744</v>
      </c>
      <c r="K259" s="98">
        <v>487.49255301728891</v>
      </c>
      <c r="L259" s="98">
        <v>481.63692142053202</v>
      </c>
      <c r="M259" s="98">
        <v>521.92575918725402</v>
      </c>
      <c r="N259" s="98">
        <v>527.40465838944988</v>
      </c>
      <c r="O259" s="98">
        <v>444.48472015735103</v>
      </c>
      <c r="P259" s="98">
        <v>413.16922144727914</v>
      </c>
      <c r="Q259" s="98">
        <v>337.91485574264709</v>
      </c>
      <c r="R259" s="98">
        <v>363.87140874857107</v>
      </c>
      <c r="S259" s="98">
        <v>396.2353685539079</v>
      </c>
      <c r="T259" s="98">
        <v>381.87332058716481</v>
      </c>
      <c r="U259" s="98">
        <v>440.27826438573771</v>
      </c>
      <c r="V259" s="98">
        <v>412.30428922895499</v>
      </c>
      <c r="W259" s="98">
        <v>379.52937725415012</v>
      </c>
      <c r="DA259" s="63" t="s">
        <v>2506</v>
      </c>
    </row>
    <row r="260" spans="1:105" ht="12" customHeight="1" x14ac:dyDescent="0.25">
      <c r="A260" s="109" t="s">
        <v>120</v>
      </c>
      <c r="B260" s="33">
        <v>426.56376430732502</v>
      </c>
      <c r="C260" s="33">
        <v>512.03403743259435</v>
      </c>
      <c r="D260" s="33">
        <v>258.46626537962135</v>
      </c>
      <c r="E260" s="33">
        <v>368.72654187826794</v>
      </c>
      <c r="F260" s="33">
        <v>516.77699248450551</v>
      </c>
      <c r="G260" s="33">
        <v>392.74929685693388</v>
      </c>
      <c r="H260" s="33">
        <v>502.61696520741896</v>
      </c>
      <c r="I260" s="33">
        <v>568.9656978827079</v>
      </c>
      <c r="J260" s="33">
        <v>603.30369406305533</v>
      </c>
      <c r="K260" s="33">
        <v>568.69275074493385</v>
      </c>
      <c r="L260" s="33">
        <v>420.01281236092984</v>
      </c>
      <c r="M260" s="33">
        <v>488.23959624579811</v>
      </c>
      <c r="N260" s="33">
        <v>502.26498752133909</v>
      </c>
      <c r="O260" s="33">
        <v>460.42244344598345</v>
      </c>
      <c r="P260" s="33">
        <v>458.59033302656456</v>
      </c>
      <c r="Q260" s="33">
        <v>345.936647929581</v>
      </c>
      <c r="R260" s="33">
        <v>327.86294437130186</v>
      </c>
      <c r="S260" s="33">
        <v>211.81357029564364</v>
      </c>
      <c r="T260" s="33">
        <v>448.19805105070185</v>
      </c>
      <c r="U260" s="33">
        <v>403.19873819546115</v>
      </c>
      <c r="V260" s="33">
        <v>370.49073879290296</v>
      </c>
      <c r="W260" s="33">
        <v>436.5582202308978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121.9275500637787</v>
      </c>
      <c r="C262" s="117">
        <f t="shared" si="122"/>
        <v>119.62169722849845</v>
      </c>
      <c r="D262" s="117">
        <f t="shared" si="122"/>
        <v>116.62110347279345</v>
      </c>
      <c r="E262" s="117">
        <f t="shared" si="122"/>
        <v>114.11286961334535</v>
      </c>
      <c r="F262" s="117">
        <f t="shared" si="122"/>
        <v>100.99979118746731</v>
      </c>
      <c r="G262" s="117">
        <f t="shared" si="122"/>
        <v>100.518652116345</v>
      </c>
      <c r="H262" s="117">
        <f t="shared" si="122"/>
        <v>90.219576311716239</v>
      </c>
      <c r="I262" s="117">
        <f t="shared" si="122"/>
        <v>64.169232630982222</v>
      </c>
      <c r="J262" s="117">
        <f t="shared" si="122"/>
        <v>60.184738210616622</v>
      </c>
      <c r="K262" s="117">
        <f t="shared" si="122"/>
        <v>61.738795367114747</v>
      </c>
      <c r="L262" s="117">
        <f t="shared" si="122"/>
        <v>67.117605405076532</v>
      </c>
      <c r="M262" s="117">
        <f t="shared" si="122"/>
        <v>77.554985431528081</v>
      </c>
      <c r="N262" s="117">
        <f t="shared" si="122"/>
        <v>79.605526449885659</v>
      </c>
      <c r="O262" s="117">
        <f t="shared" si="122"/>
        <v>66.69577120864966</v>
      </c>
      <c r="P262" s="117">
        <f t="shared" si="122"/>
        <v>61.287536115531246</v>
      </c>
      <c r="Q262" s="117">
        <f t="shared" si="122"/>
        <v>50.540325261956319</v>
      </c>
      <c r="R262" s="117">
        <f t="shared" ref="R262:V262" si="123">R263+R266+R268+R281</f>
        <v>53.86232187081395</v>
      </c>
      <c r="S262" s="117">
        <f t="shared" si="123"/>
        <v>56.771706890073133</v>
      </c>
      <c r="T262" s="117">
        <f t="shared" si="123"/>
        <v>58.087669631162967</v>
      </c>
      <c r="U262" s="117">
        <f t="shared" si="123"/>
        <v>64.394628440394854</v>
      </c>
      <c r="V262" s="117">
        <f t="shared" si="123"/>
        <v>55.087479365391303</v>
      </c>
      <c r="W262" s="117">
        <f t="shared" ref="W262" si="124">W263+W266+W268+W281</f>
        <v>45.961502137679695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1.0374647124286809</v>
      </c>
      <c r="C268" s="122">
        <v>1.0540099083873116</v>
      </c>
      <c r="D268" s="122">
        <v>1.0561988301371537</v>
      </c>
      <c r="E268" s="122">
        <v>1.0555278812368727</v>
      </c>
      <c r="F268" s="122">
        <v>0.93163010409858282</v>
      </c>
      <c r="G268" s="122">
        <v>0.91452191515208126</v>
      </c>
      <c r="H268" s="122">
        <v>0.78027654068897945</v>
      </c>
      <c r="I268" s="122">
        <v>0.57884885238413297</v>
      </c>
      <c r="J268" s="122">
        <v>0.50279462396821406</v>
      </c>
      <c r="K268" s="122">
        <v>0.49517162146081956</v>
      </c>
      <c r="L268" s="122">
        <v>0.52898672099897404</v>
      </c>
      <c r="M268" s="122">
        <v>0.57322202649802856</v>
      </c>
      <c r="N268" s="122">
        <v>0.57060575058540985</v>
      </c>
      <c r="O268" s="122">
        <v>0.48517312016558678</v>
      </c>
      <c r="P268" s="122">
        <v>0.441002472943478</v>
      </c>
      <c r="Q268" s="122">
        <v>0.38948898973203366</v>
      </c>
      <c r="R268" s="122">
        <v>0.41501362583222656</v>
      </c>
      <c r="S268" s="122">
        <v>0.3915814210817537</v>
      </c>
      <c r="T268" s="122">
        <v>0.36120682328162451</v>
      </c>
      <c r="U268" s="122">
        <v>0.3323755736161017</v>
      </c>
      <c r="V268" s="122">
        <v>0.29830125777201588</v>
      </c>
      <c r="W268" s="122">
        <v>0.56505239126422813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124.45169019320127</v>
      </c>
      <c r="C273" s="101">
        <v>125.97913821571495</v>
      </c>
      <c r="D273" s="101">
        <v>128.71004036746595</v>
      </c>
      <c r="E273" s="101">
        <v>139.89402196274037</v>
      </c>
      <c r="F273" s="101">
        <v>145.27503949466245</v>
      </c>
      <c r="G273" s="101">
        <v>168.32777814615756</v>
      </c>
      <c r="H273" s="101">
        <v>178.7858234028742</v>
      </c>
      <c r="I273" s="101">
        <v>161.75261940210427</v>
      </c>
      <c r="J273" s="101">
        <v>169.24241020148622</v>
      </c>
      <c r="K273" s="101">
        <v>178.11578091692022</v>
      </c>
      <c r="L273" s="101">
        <v>187.12756663563144</v>
      </c>
      <c r="M273" s="101">
        <v>200.33910236264001</v>
      </c>
      <c r="N273" s="101">
        <v>204.23398313702572</v>
      </c>
      <c r="O273" s="101">
        <v>189.03842118935887</v>
      </c>
      <c r="P273" s="101">
        <v>187.68537803656287</v>
      </c>
      <c r="Q273" s="101">
        <v>174.71219439323031</v>
      </c>
      <c r="R273" s="101">
        <v>181.64340477849623</v>
      </c>
      <c r="S273" s="101">
        <v>179.73742926030658</v>
      </c>
      <c r="T273" s="101">
        <v>163.66824248830559</v>
      </c>
      <c r="U273" s="101">
        <v>145.48586653192018</v>
      </c>
      <c r="V273" s="101">
        <v>130.95363774119866</v>
      </c>
      <c r="W273" s="101">
        <v>230.93349776307613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120.89008535135001</v>
      </c>
      <c r="C281" s="122">
        <v>118.56768732011113</v>
      </c>
      <c r="D281" s="122">
        <v>115.5649046426563</v>
      </c>
      <c r="E281" s="122">
        <v>113.05734173210848</v>
      </c>
      <c r="F281" s="122">
        <v>100.06816108336872</v>
      </c>
      <c r="G281" s="122">
        <v>99.604130201192916</v>
      </c>
      <c r="H281" s="122">
        <v>89.439299771027265</v>
      </c>
      <c r="I281" s="122">
        <v>63.590383778598095</v>
      </c>
      <c r="J281" s="122">
        <v>59.681943586648408</v>
      </c>
      <c r="K281" s="122">
        <v>61.243623745653927</v>
      </c>
      <c r="L281" s="122">
        <v>66.588618684077559</v>
      </c>
      <c r="M281" s="122">
        <v>76.981763405030051</v>
      </c>
      <c r="N281" s="122">
        <v>79.034920699300244</v>
      </c>
      <c r="O281" s="122">
        <v>66.210598088484076</v>
      </c>
      <c r="P281" s="122">
        <v>60.846533642587765</v>
      </c>
      <c r="Q281" s="122">
        <v>50.150836272224282</v>
      </c>
      <c r="R281" s="122">
        <v>53.447308244981727</v>
      </c>
      <c r="S281" s="122">
        <v>56.38012546899138</v>
      </c>
      <c r="T281" s="122">
        <v>57.72646280788134</v>
      </c>
      <c r="U281" s="122">
        <v>64.062252866778749</v>
      </c>
      <c r="V281" s="122">
        <v>54.789178107619286</v>
      </c>
      <c r="W281" s="122">
        <v>45.396449746415463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181.10589495148358</v>
      </c>
      <c r="C283" s="98">
        <v>178.53818838088938</v>
      </c>
      <c r="D283" s="98">
        <v>177.95596936191353</v>
      </c>
      <c r="E283" s="98">
        <v>182.2000269058608</v>
      </c>
      <c r="F283" s="98">
        <v>175.92994735952402</v>
      </c>
      <c r="G283" s="98">
        <v>193.12636000201334</v>
      </c>
      <c r="H283" s="98">
        <v>209.62599897992447</v>
      </c>
      <c r="I283" s="98">
        <v>177.59890935734489</v>
      </c>
      <c r="J283" s="98">
        <v>191.37063270901049</v>
      </c>
      <c r="K283" s="98">
        <v>190.64063410083074</v>
      </c>
      <c r="L283" s="98">
        <v>187.94065577885382</v>
      </c>
      <c r="M283" s="98">
        <v>203.36549359104256</v>
      </c>
      <c r="N283" s="98">
        <v>205.30928491800887</v>
      </c>
      <c r="O283" s="98">
        <v>172.9325622073263</v>
      </c>
      <c r="P283" s="98">
        <v>160.71677419897992</v>
      </c>
      <c r="Q283" s="98">
        <v>131.42225922489976</v>
      </c>
      <c r="R283" s="98">
        <v>141.42251061235862</v>
      </c>
      <c r="S283" s="98">
        <v>153.70793441877112</v>
      </c>
      <c r="T283" s="98">
        <v>147.46538369124079</v>
      </c>
      <c r="U283" s="98">
        <v>169.40984514535273</v>
      </c>
      <c r="V283" s="98">
        <v>158.26050053126983</v>
      </c>
      <c r="W283" s="98">
        <v>145.29358705237516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223.81189537776049</v>
      </c>
      <c r="C286" s="118">
        <f t="shared" si="129"/>
        <v>233.48197983419195</v>
      </c>
      <c r="D286" s="118">
        <f t="shared" si="129"/>
        <v>233.25272090961516</v>
      </c>
      <c r="E286" s="118">
        <f t="shared" si="129"/>
        <v>236.41654786961868</v>
      </c>
      <c r="F286" s="118">
        <f t="shared" si="129"/>
        <v>239.21899984440961</v>
      </c>
      <c r="G286" s="118">
        <f t="shared" si="129"/>
        <v>241.75506496499099</v>
      </c>
      <c r="H286" s="118">
        <f t="shared" si="129"/>
        <v>248.56096678340978</v>
      </c>
      <c r="I286" s="118">
        <f t="shared" si="129"/>
        <v>236.62128613918227</v>
      </c>
      <c r="J286" s="118">
        <f t="shared" si="129"/>
        <v>234.46511927565308</v>
      </c>
      <c r="K286" s="118">
        <f t="shared" si="129"/>
        <v>235.88584168334549</v>
      </c>
      <c r="L286" s="118">
        <f t="shared" si="129"/>
        <v>222.94742694452955</v>
      </c>
      <c r="M286" s="118">
        <f t="shared" si="129"/>
        <v>218.63735591025971</v>
      </c>
      <c r="N286" s="118">
        <f t="shared" si="129"/>
        <v>214.8074341892507</v>
      </c>
      <c r="O286" s="118">
        <f t="shared" si="129"/>
        <v>199.82016429563816</v>
      </c>
      <c r="P286" s="118">
        <f t="shared" si="129"/>
        <v>187.29372865293664</v>
      </c>
      <c r="Q286" s="118">
        <f t="shared" si="129"/>
        <v>179.85326134190876</v>
      </c>
      <c r="R286" s="118">
        <f t="shared" ref="R286:V286" si="130">R287+R290+R292+R305</f>
        <v>182.37051386462281</v>
      </c>
      <c r="S286" s="118">
        <f t="shared" si="130"/>
        <v>182.28060363619457</v>
      </c>
      <c r="T286" s="118">
        <f t="shared" si="130"/>
        <v>189.90692186556254</v>
      </c>
      <c r="U286" s="118">
        <f t="shared" si="130"/>
        <v>184.68217144384138</v>
      </c>
      <c r="V286" s="118">
        <f t="shared" si="130"/>
        <v>188.63682978132366</v>
      </c>
      <c r="W286" s="118">
        <f t="shared" ref="W286" si="131">W287+W290+W292+W305</f>
        <v>192.62038476300503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200.7811946238981</v>
      </c>
      <c r="C287" s="123">
        <f t="shared" si="132"/>
        <v>210.06905781549207</v>
      </c>
      <c r="D287" s="123">
        <f t="shared" si="132"/>
        <v>211.09797710535472</v>
      </c>
      <c r="E287" s="123">
        <f t="shared" si="132"/>
        <v>213.27531708911533</v>
      </c>
      <c r="F287" s="123">
        <f t="shared" si="132"/>
        <v>214.5012379324703</v>
      </c>
      <c r="G287" s="123">
        <f t="shared" si="132"/>
        <v>216.74490410360627</v>
      </c>
      <c r="H287" s="123">
        <f t="shared" si="132"/>
        <v>221.77741939324991</v>
      </c>
      <c r="I287" s="123">
        <f t="shared" si="132"/>
        <v>211.55370246132827</v>
      </c>
      <c r="J287" s="123">
        <f t="shared" si="132"/>
        <v>207.78722222624251</v>
      </c>
      <c r="K287" s="123">
        <f t="shared" si="132"/>
        <v>209.57446939559642</v>
      </c>
      <c r="L287" s="123">
        <f t="shared" si="132"/>
        <v>199.74948337535108</v>
      </c>
      <c r="M287" s="123">
        <f t="shared" si="132"/>
        <v>193.74843058119015</v>
      </c>
      <c r="N287" s="123">
        <f t="shared" si="132"/>
        <v>189.87976430313356</v>
      </c>
      <c r="O287" s="123">
        <f t="shared" si="132"/>
        <v>177.60525040791896</v>
      </c>
      <c r="P287" s="123">
        <f t="shared" si="132"/>
        <v>165.43609580595216</v>
      </c>
      <c r="Q287" s="123">
        <f t="shared" si="132"/>
        <v>159.94998807009412</v>
      </c>
      <c r="R287" s="123">
        <f t="shared" ref="R287:V287" si="133">SUM(R288:R289)</f>
        <v>162.33158378689578</v>
      </c>
      <c r="S287" s="123">
        <f t="shared" si="133"/>
        <v>162.76090319069061</v>
      </c>
      <c r="T287" s="123">
        <f t="shared" si="133"/>
        <v>169.5294837867942</v>
      </c>
      <c r="U287" s="123">
        <f t="shared" si="133"/>
        <v>164.76815741650677</v>
      </c>
      <c r="V287" s="123">
        <f t="shared" si="133"/>
        <v>169.75765454413505</v>
      </c>
      <c r="W287" s="123">
        <f t="shared" ref="W287" si="134">SUM(W288:W289)</f>
        <v>168.70662111668582</v>
      </c>
      <c r="DA287" s="130" t="s">
        <v>2822</v>
      </c>
    </row>
    <row r="288" spans="1:105" ht="12" customHeight="1" x14ac:dyDescent="0.25">
      <c r="A288" s="97" t="s">
        <v>204</v>
      </c>
      <c r="B288" s="99">
        <v>200.01587993064055</v>
      </c>
      <c r="C288" s="99">
        <v>209.27361509956833</v>
      </c>
      <c r="D288" s="99">
        <v>210.30434847760887</v>
      </c>
      <c r="E288" s="99">
        <v>212.47392068714171</v>
      </c>
      <c r="F288" s="99">
        <v>213.6886708490527</v>
      </c>
      <c r="G288" s="99">
        <v>215.91501443365246</v>
      </c>
      <c r="H288" s="99">
        <v>220.91368845683672</v>
      </c>
      <c r="I288" s="99">
        <v>210.7228616740272</v>
      </c>
      <c r="J288" s="99">
        <v>206.94881783825181</v>
      </c>
      <c r="K288" s="99">
        <v>208.71335290645933</v>
      </c>
      <c r="L288" s="99">
        <v>198.91440138809145</v>
      </c>
      <c r="M288" s="99">
        <v>192.91749416443062</v>
      </c>
      <c r="N288" s="99">
        <v>189.03910717598202</v>
      </c>
      <c r="O288" s="99">
        <v>176.79698753703875</v>
      </c>
      <c r="P288" s="99">
        <v>164.69080712395953</v>
      </c>
      <c r="Q288" s="99">
        <v>159.23712379876491</v>
      </c>
      <c r="R288" s="99">
        <v>161.61547683353902</v>
      </c>
      <c r="S288" s="99">
        <v>162.04485147103728</v>
      </c>
      <c r="T288" s="99">
        <v>168.77487135663526</v>
      </c>
      <c r="U288" s="99">
        <v>164.02430595332453</v>
      </c>
      <c r="V288" s="99">
        <v>168.99012758166387</v>
      </c>
      <c r="W288" s="99">
        <v>167.94007001509615</v>
      </c>
      <c r="DA288" s="63" t="s">
        <v>2823</v>
      </c>
    </row>
    <row r="289" spans="1:105" ht="12" customHeight="1" x14ac:dyDescent="0.25">
      <c r="A289" s="97" t="s">
        <v>53</v>
      </c>
      <c r="B289" s="99">
        <v>0.76531469325756285</v>
      </c>
      <c r="C289" s="99">
        <v>0.79544271592373605</v>
      </c>
      <c r="D289" s="99">
        <v>0.79362862774583431</v>
      </c>
      <c r="E289" s="99">
        <v>0.80139640197362438</v>
      </c>
      <c r="F289" s="99">
        <v>0.81256708341759443</v>
      </c>
      <c r="G289" s="99">
        <v>0.82988966995381097</v>
      </c>
      <c r="H289" s="99">
        <v>0.86373093641318355</v>
      </c>
      <c r="I289" s="99">
        <v>0.83084078730108291</v>
      </c>
      <c r="J289" s="99">
        <v>0.83840438799070316</v>
      </c>
      <c r="K289" s="99">
        <v>0.8611164891371007</v>
      </c>
      <c r="L289" s="99">
        <v>0.83508198725963267</v>
      </c>
      <c r="M289" s="99">
        <v>0.83093641675953556</v>
      </c>
      <c r="N289" s="99">
        <v>0.84065712715153318</v>
      </c>
      <c r="O289" s="99">
        <v>0.80826287088021365</v>
      </c>
      <c r="P289" s="99">
        <v>0.7452886819926331</v>
      </c>
      <c r="Q289" s="99">
        <v>0.71286427132921282</v>
      </c>
      <c r="R289" s="99">
        <v>0.71610695335676378</v>
      </c>
      <c r="S289" s="99">
        <v>0.71605171965333725</v>
      </c>
      <c r="T289" s="99">
        <v>0.7546124301589503</v>
      </c>
      <c r="U289" s="99">
        <v>0.74385146318224171</v>
      </c>
      <c r="V289" s="99">
        <v>0.76752696247118557</v>
      </c>
      <c r="W289" s="99">
        <v>0.76655110158967277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1.5906600984648756E-4</v>
      </c>
      <c r="C290" s="123">
        <f t="shared" si="135"/>
        <v>1.9599182180102289E-4</v>
      </c>
      <c r="D290" s="123">
        <f t="shared" si="135"/>
        <v>2.7173648997174841E-4</v>
      </c>
      <c r="E290" s="123">
        <f t="shared" si="135"/>
        <v>4.3333540616318953E-4</v>
      </c>
      <c r="F290" s="123">
        <f t="shared" si="135"/>
        <v>7.9134191847151432E-4</v>
      </c>
      <c r="G290" s="123">
        <f t="shared" si="135"/>
        <v>1.5158914950647857E-3</v>
      </c>
      <c r="H290" s="123">
        <f t="shared" si="135"/>
        <v>4.1416131735647543E-3</v>
      </c>
      <c r="I290" s="123">
        <f t="shared" si="135"/>
        <v>4.4819588438936835E-3</v>
      </c>
      <c r="J290" s="123">
        <f t="shared" si="135"/>
        <v>5.3942611179143198E-3</v>
      </c>
      <c r="K290" s="123">
        <f t="shared" si="135"/>
        <v>6.7036207882368113E-3</v>
      </c>
      <c r="L290" s="123">
        <f t="shared" si="135"/>
        <v>2.0184330348153656E-2</v>
      </c>
      <c r="M290" s="123">
        <f t="shared" si="135"/>
        <v>8.6467171446829097E-3</v>
      </c>
      <c r="N290" s="123">
        <f t="shared" si="135"/>
        <v>1.4165521231496279E-2</v>
      </c>
      <c r="O290" s="123">
        <f t="shared" si="135"/>
        <v>1.0006569624883678E-2</v>
      </c>
      <c r="P290" s="123">
        <f t="shared" si="135"/>
        <v>1.5647627647067622E-2</v>
      </c>
      <c r="Q290" s="123">
        <f t="shared" si="135"/>
        <v>1.2397649797013219E-2</v>
      </c>
      <c r="R290" s="123">
        <f t="shared" si="135"/>
        <v>9.9301836418162447E-3</v>
      </c>
      <c r="S290" s="123">
        <f t="shared" si="135"/>
        <v>8.969184113023599E-3</v>
      </c>
      <c r="T290" s="123">
        <f t="shared" si="135"/>
        <v>1.093970900671438E-2</v>
      </c>
      <c r="U290" s="123">
        <f t="shared" si="135"/>
        <v>8.7721613019977884E-3</v>
      </c>
      <c r="V290" s="123">
        <f t="shared" si="135"/>
        <v>7.2310221429420386E-3</v>
      </c>
      <c r="W290" s="123">
        <f t="shared" si="135"/>
        <v>1.3495430667088968E-2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1.5906600984648756E-4</v>
      </c>
      <c r="C291" s="99">
        <f>RES_hhdet_fecs!C86</f>
        <v>1.9599182180102289E-4</v>
      </c>
      <c r="D291" s="99">
        <f>RES_hhdet_fecs!D86</f>
        <v>2.7173648997174841E-4</v>
      </c>
      <c r="E291" s="99">
        <f>RES_hhdet_fecs!E86</f>
        <v>4.3333540616318953E-4</v>
      </c>
      <c r="F291" s="99">
        <f>RES_hhdet_fecs!F86</f>
        <v>7.9134191847151432E-4</v>
      </c>
      <c r="G291" s="99">
        <f>RES_hhdet_fecs!G86</f>
        <v>1.5158914950647857E-3</v>
      </c>
      <c r="H291" s="99">
        <f>RES_hhdet_fecs!H86</f>
        <v>4.1416131735647543E-3</v>
      </c>
      <c r="I291" s="99">
        <f>RES_hhdet_fecs!I86</f>
        <v>4.4819588438936835E-3</v>
      </c>
      <c r="J291" s="99">
        <f>RES_hhdet_fecs!J86</f>
        <v>5.3942611179143198E-3</v>
      </c>
      <c r="K291" s="99">
        <f>RES_hhdet_fecs!K86</f>
        <v>6.7036207882368113E-3</v>
      </c>
      <c r="L291" s="99">
        <f>RES_hhdet_fecs!L86</f>
        <v>2.0184330348153656E-2</v>
      </c>
      <c r="M291" s="99">
        <f>RES_hhdet_fecs!M86</f>
        <v>8.6467171446829097E-3</v>
      </c>
      <c r="N291" s="99">
        <f>RES_hhdet_fecs!N86</f>
        <v>1.4165521231496279E-2</v>
      </c>
      <c r="O291" s="99">
        <f>RES_hhdet_fecs!O86</f>
        <v>1.0006569624883678E-2</v>
      </c>
      <c r="P291" s="99">
        <f>RES_hhdet_fecs!P86</f>
        <v>1.5647627647067622E-2</v>
      </c>
      <c r="Q291" s="99">
        <f>RES_hhdet_fecs!Q86</f>
        <v>1.2397649797013219E-2</v>
      </c>
      <c r="R291" s="99">
        <f>RES_hhdet_fecs!R86</f>
        <v>9.9301836418162447E-3</v>
      </c>
      <c r="S291" s="99">
        <f>RES_hhdet_fecs!S86</f>
        <v>8.969184113023599E-3</v>
      </c>
      <c r="T291" s="99">
        <f>RES_hhdet_fecs!T86</f>
        <v>1.093970900671438E-2</v>
      </c>
      <c r="U291" s="99">
        <f>RES_hhdet_fecs!U86</f>
        <v>8.7721613019977884E-3</v>
      </c>
      <c r="V291" s="99">
        <f>RES_hhdet_fecs!V86</f>
        <v>7.2310221429420386E-3</v>
      </c>
      <c r="W291" s="99">
        <f>RES_hhdet_fecs!W86</f>
        <v>1.3495430667088968E-2</v>
      </c>
      <c r="DA291" s="63" t="s">
        <v>2826</v>
      </c>
    </row>
    <row r="292" spans="1:105" ht="12" customHeight="1" x14ac:dyDescent="0.25">
      <c r="A292" s="121" t="s">
        <v>55</v>
      </c>
      <c r="B292" s="123">
        <v>9.9937668148270618</v>
      </c>
      <c r="C292" s="123">
        <v>10.446232689494837</v>
      </c>
      <c r="D292" s="123">
        <v>9.713392526013088</v>
      </c>
      <c r="E292" s="123">
        <v>10.443082597326923</v>
      </c>
      <c r="F292" s="123">
        <v>12.012706788844181</v>
      </c>
      <c r="G292" s="123">
        <v>12.333226959215045</v>
      </c>
      <c r="H292" s="123">
        <v>13.289660236158269</v>
      </c>
      <c r="I292" s="123">
        <v>12.306604968937656</v>
      </c>
      <c r="J292" s="123">
        <v>13.172599806364346</v>
      </c>
      <c r="K292" s="123">
        <v>13.281957923155382</v>
      </c>
      <c r="L292" s="123">
        <v>11.743695305737765</v>
      </c>
      <c r="M292" s="123">
        <v>12.257788144329957</v>
      </c>
      <c r="N292" s="123">
        <v>12.24169816788184</v>
      </c>
      <c r="O292" s="123">
        <v>11.249549138054324</v>
      </c>
      <c r="P292" s="123">
        <v>11.546711161389178</v>
      </c>
      <c r="Q292" s="123">
        <v>11.398630527372132</v>
      </c>
      <c r="R292" s="123">
        <v>11.533754368924013</v>
      </c>
      <c r="S292" s="123">
        <v>11.385223441103092</v>
      </c>
      <c r="T292" s="123">
        <v>11.161869300839047</v>
      </c>
      <c r="U292" s="123">
        <v>10.459525836466527</v>
      </c>
      <c r="V292" s="123">
        <v>10.113962766894215</v>
      </c>
      <c r="W292" s="123">
        <v>15.00562535644646</v>
      </c>
      <c r="DA292" s="130" t="s">
        <v>2827</v>
      </c>
    </row>
    <row r="293" spans="1:105" ht="12" customHeight="1" x14ac:dyDescent="0.25">
      <c r="A293" s="97" t="s">
        <v>132</v>
      </c>
      <c r="B293" s="99">
        <v>10.73268720551726</v>
      </c>
      <c r="C293" s="99">
        <v>10.899047421896398</v>
      </c>
      <c r="D293" s="99">
        <v>10.631130500574049</v>
      </c>
      <c r="E293" s="99">
        <v>11.533155189621302</v>
      </c>
      <c r="F293" s="99">
        <v>12.723170127407894</v>
      </c>
      <c r="G293" s="99">
        <v>13.441406098617996</v>
      </c>
      <c r="H293" s="99">
        <v>13.882005934702555</v>
      </c>
      <c r="I293" s="99">
        <v>13.613490585122321</v>
      </c>
      <c r="J293" s="99">
        <v>13.650301045660754</v>
      </c>
      <c r="K293" s="99">
        <v>13.352048883045153</v>
      </c>
      <c r="L293" s="99">
        <v>12.408493197900293</v>
      </c>
      <c r="M293" s="99">
        <v>12.380524997555776</v>
      </c>
      <c r="N293" s="99">
        <v>12.071836055798132</v>
      </c>
      <c r="O293" s="99">
        <v>11.346924916004186</v>
      </c>
      <c r="P293" s="99">
        <v>11.294818817154511</v>
      </c>
      <c r="Q293" s="99">
        <v>11.282654248191836</v>
      </c>
      <c r="R293" s="99">
        <v>11.352166295070765</v>
      </c>
      <c r="S293" s="99">
        <v>11.201542958982266</v>
      </c>
      <c r="T293" s="99">
        <v>10.983254847042794</v>
      </c>
      <c r="U293" s="99">
        <v>10.448260933257439</v>
      </c>
      <c r="V293" s="99">
        <v>10.074324761290475</v>
      </c>
      <c r="W293" s="99">
        <v>14.903777172869683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9.0458864089444262</v>
      </c>
      <c r="C297" s="102">
        <v>9.1569103836753101</v>
      </c>
      <c r="D297" s="102">
        <v>9.3587544601833415</v>
      </c>
      <c r="E297" s="102">
        <v>10.157420379900843</v>
      </c>
      <c r="F297" s="102">
        <v>10.513662226432981</v>
      </c>
      <c r="G297" s="102">
        <v>12.082418701770283</v>
      </c>
      <c r="H297" s="102">
        <v>12.736538768007497</v>
      </c>
      <c r="I297" s="102">
        <v>11.474318370692231</v>
      </c>
      <c r="J297" s="102">
        <v>11.893743673197251</v>
      </c>
      <c r="K297" s="102">
        <v>12.464069405456913</v>
      </c>
      <c r="L297" s="102">
        <v>13.07927786411881</v>
      </c>
      <c r="M297" s="102">
        <v>13.976695521733387</v>
      </c>
      <c r="N297" s="102">
        <v>14.131896065165702</v>
      </c>
      <c r="O297" s="102">
        <v>12.851977942837099</v>
      </c>
      <c r="P297" s="102">
        <v>12.608847610006146</v>
      </c>
      <c r="Q297" s="102">
        <v>11.575085771052375</v>
      </c>
      <c r="R297" s="102">
        <v>11.867988322331749</v>
      </c>
      <c r="S297" s="102">
        <v>11.604345063401405</v>
      </c>
      <c r="T297" s="102">
        <v>10.457149982219109</v>
      </c>
      <c r="U297" s="102">
        <v>9.228465110343846</v>
      </c>
      <c r="V297" s="102">
        <v>8.270903028752679</v>
      </c>
      <c r="W297" s="102">
        <v>14.523023278939709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7.727900109264989</v>
      </c>
      <c r="C301" s="102">
        <v>9.0552016563876219</v>
      </c>
      <c r="D301" s="102">
        <v>6.819153863662196</v>
      </c>
      <c r="E301" s="102">
        <v>7.5220054172914894</v>
      </c>
      <c r="F301" s="102">
        <v>10.596863937185665</v>
      </c>
      <c r="G301" s="102">
        <v>10.453620519466583</v>
      </c>
      <c r="H301" s="102">
        <v>12.408754616995848</v>
      </c>
      <c r="I301" s="102">
        <v>10.245127638074889</v>
      </c>
      <c r="J301" s="102">
        <v>12.444338525231032</v>
      </c>
      <c r="K301" s="102">
        <v>13.16360490281423</v>
      </c>
      <c r="L301" s="102">
        <v>10.444368483765345</v>
      </c>
      <c r="M301" s="102">
        <v>11.963278273904301</v>
      </c>
      <c r="N301" s="102">
        <v>12.62958383123936</v>
      </c>
      <c r="O301" s="102">
        <v>10.98952979769604</v>
      </c>
      <c r="P301" s="102">
        <v>12.17034374012264</v>
      </c>
      <c r="Q301" s="102">
        <v>11.692471032246237</v>
      </c>
      <c r="R301" s="102">
        <v>11.996790223739101</v>
      </c>
      <c r="S301" s="102">
        <v>11.880429478249287</v>
      </c>
      <c r="T301" s="102">
        <v>11.677874076842034</v>
      </c>
      <c r="U301" s="102">
        <v>10.506036338756513</v>
      </c>
      <c r="V301" s="102">
        <v>10.281904339362946</v>
      </c>
      <c r="W301" s="102">
        <v>15.391306967355968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2839</v>
      </c>
    </row>
    <row r="305" spans="1:105" ht="12" customHeight="1" x14ac:dyDescent="0.25">
      <c r="A305" s="121" t="s">
        <v>54</v>
      </c>
      <c r="B305" s="123">
        <v>13.036774873025479</v>
      </c>
      <c r="C305" s="123">
        <v>12.966493337383211</v>
      </c>
      <c r="D305" s="123">
        <v>12.441079541757404</v>
      </c>
      <c r="E305" s="123">
        <v>12.697714847770239</v>
      </c>
      <c r="F305" s="123">
        <v>12.704263781176646</v>
      </c>
      <c r="G305" s="123">
        <v>12.675418010674594</v>
      </c>
      <c r="H305" s="123">
        <v>13.489745540828009</v>
      </c>
      <c r="I305" s="123">
        <v>12.756496750072484</v>
      </c>
      <c r="J305" s="123">
        <v>13.499902981928299</v>
      </c>
      <c r="K305" s="123">
        <v>13.02271074380544</v>
      </c>
      <c r="L305" s="123">
        <v>11.434063933092567</v>
      </c>
      <c r="M305" s="123">
        <v>12.622490467594936</v>
      </c>
      <c r="N305" s="123">
        <v>12.671806197003791</v>
      </c>
      <c r="O305" s="123">
        <v>10.955358180039974</v>
      </c>
      <c r="P305" s="123">
        <v>10.295274057948234</v>
      </c>
      <c r="Q305" s="123">
        <v>8.4922450946454973</v>
      </c>
      <c r="R305" s="123">
        <v>8.4952455251612182</v>
      </c>
      <c r="S305" s="123">
        <v>8.1255078202878455</v>
      </c>
      <c r="T305" s="123">
        <v>9.2046290689225785</v>
      </c>
      <c r="U305" s="123">
        <v>9.4457160295660749</v>
      </c>
      <c r="V305" s="123">
        <v>8.7579814481514333</v>
      </c>
      <c r="W305" s="123">
        <v>8.8946428592056535</v>
      </c>
      <c r="DA305" s="130" t="s">
        <v>2840</v>
      </c>
    </row>
    <row r="306" spans="1:105" ht="12" customHeight="1" x14ac:dyDescent="0.25">
      <c r="A306" s="97" t="s">
        <v>207</v>
      </c>
      <c r="B306" s="99">
        <v>13.222788144112643</v>
      </c>
      <c r="C306" s="99">
        <v>13.135055831751007</v>
      </c>
      <c r="D306" s="99">
        <v>12.548757894420319</v>
      </c>
      <c r="E306" s="99">
        <v>12.894981218883331</v>
      </c>
      <c r="F306" s="99">
        <v>13.317996716800458</v>
      </c>
      <c r="G306" s="99">
        <v>13.6095781326667</v>
      </c>
      <c r="H306" s="99">
        <v>14.318200274293755</v>
      </c>
      <c r="I306" s="99">
        <v>13.829976623480716</v>
      </c>
      <c r="J306" s="99">
        <v>14.850471810774788</v>
      </c>
      <c r="K306" s="99">
        <v>14.373031345713359</v>
      </c>
      <c r="L306" s="99">
        <v>13.110800032867845</v>
      </c>
      <c r="M306" s="99">
        <v>13.677995480216099</v>
      </c>
      <c r="N306" s="99">
        <v>13.452668176831725</v>
      </c>
      <c r="O306" s="99">
        <v>11.814538166005399</v>
      </c>
      <c r="P306" s="99">
        <v>10.849824453482878</v>
      </c>
      <c r="Q306" s="99">
        <v>9.5996254188887757</v>
      </c>
      <c r="R306" s="99">
        <v>9.2267743705302028</v>
      </c>
      <c r="S306" s="99">
        <v>9.1238400136367837</v>
      </c>
      <c r="T306" s="99">
        <v>9.6234827382210693</v>
      </c>
      <c r="U306" s="99">
        <v>9.8652795277224783</v>
      </c>
      <c r="V306" s="99">
        <v>9.6831649670373281</v>
      </c>
      <c r="W306" s="99">
        <v>10.151668128727589</v>
      </c>
      <c r="DA306" s="63" t="s">
        <v>2841</v>
      </c>
    </row>
    <row r="307" spans="1:105" ht="12" customHeight="1" x14ac:dyDescent="0.25">
      <c r="A307" s="97" t="s">
        <v>50</v>
      </c>
      <c r="B307" s="99">
        <v>13.163849773177608</v>
      </c>
      <c r="C307" s="99">
        <v>12.977213642056878</v>
      </c>
      <c r="D307" s="99">
        <v>12.93952062502059</v>
      </c>
      <c r="E307" s="99">
        <v>13.2291733452698</v>
      </c>
      <c r="F307" s="99">
        <v>12.732180617442745</v>
      </c>
      <c r="G307" s="99">
        <v>13.862438924768826</v>
      </c>
      <c r="H307" s="99">
        <v>14.93356470872839</v>
      </c>
      <c r="I307" s="99">
        <v>12.598413773986621</v>
      </c>
      <c r="J307" s="99">
        <v>13.448835013096263</v>
      </c>
      <c r="K307" s="99">
        <v>13.340525374567449</v>
      </c>
      <c r="L307" s="99">
        <v>13.136108714985438</v>
      </c>
      <c r="M307" s="99">
        <v>14.187832280509818</v>
      </c>
      <c r="N307" s="99">
        <v>14.206301180191769</v>
      </c>
      <c r="O307" s="99">
        <v>11.757004005342219</v>
      </c>
      <c r="P307" s="99">
        <v>10.797076125194652</v>
      </c>
      <c r="Q307" s="99">
        <v>8.7070277380285592</v>
      </c>
      <c r="R307" s="99">
        <v>9.2400861264906577</v>
      </c>
      <c r="S307" s="99">
        <v>9.9238089546438335</v>
      </c>
      <c r="T307" s="99">
        <v>9.4219111233810473</v>
      </c>
      <c r="U307" s="99">
        <v>10.746011846653346</v>
      </c>
      <c r="V307" s="99">
        <v>9.99557763918604</v>
      </c>
      <c r="W307" s="99">
        <v>9.1372718444126928</v>
      </c>
      <c r="DA307" s="63" t="s">
        <v>2842</v>
      </c>
    </row>
    <row r="308" spans="1:105" ht="12" customHeight="1" x14ac:dyDescent="0.25">
      <c r="A308" s="109" t="s">
        <v>120</v>
      </c>
      <c r="B308" s="110">
        <v>9.6596756078698292</v>
      </c>
      <c r="C308" s="110">
        <v>11.567166582643546</v>
      </c>
      <c r="D308" s="110">
        <v>5.8011579742107555</v>
      </c>
      <c r="E308" s="110">
        <v>8.205519318262585</v>
      </c>
      <c r="F308" s="110">
        <v>11.406111474847794</v>
      </c>
      <c r="G308" s="110">
        <v>8.5731242496885525</v>
      </c>
      <c r="H308" s="110">
        <v>10.860572914573345</v>
      </c>
      <c r="I308" s="110">
        <v>12.223966327468874</v>
      </c>
      <c r="J308" s="110">
        <v>12.821375352513989</v>
      </c>
      <c r="K308" s="110">
        <v>12.027033860995926</v>
      </c>
      <c r="L308" s="110">
        <v>8.8635030013778522</v>
      </c>
      <c r="M308" s="110">
        <v>10.266575937332897</v>
      </c>
      <c r="N308" s="110">
        <v>10.43277409232031</v>
      </c>
      <c r="O308" s="110">
        <v>9.3482105565816713</v>
      </c>
      <c r="P308" s="110">
        <v>9.1616086270799055</v>
      </c>
      <c r="Q308" s="110">
        <v>6.7891240479924644</v>
      </c>
      <c r="R308" s="110">
        <v>6.3080571255418665</v>
      </c>
      <c r="S308" s="110">
        <v>4.002028763483457</v>
      </c>
      <c r="T308" s="110">
        <v>8.2802641062139042</v>
      </c>
      <c r="U308" s="110">
        <v>7.2187300266392507</v>
      </c>
      <c r="V308" s="110">
        <v>6.4414678254682638</v>
      </c>
      <c r="W308" s="110">
        <v>7.4228272659923258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95.864825758621521</v>
      </c>
      <c r="C310" s="118">
        <f t="shared" si="136"/>
        <v>101.07629855195005</v>
      </c>
      <c r="D310" s="118">
        <f t="shared" si="136"/>
        <v>102.08091265654122</v>
      </c>
      <c r="E310" s="118">
        <f t="shared" si="136"/>
        <v>105.48680448983541</v>
      </c>
      <c r="F310" s="118">
        <f t="shared" si="136"/>
        <v>109.44632259574163</v>
      </c>
      <c r="G310" s="118">
        <f t="shared" si="136"/>
        <v>113.36116786817138</v>
      </c>
      <c r="H310" s="118">
        <f t="shared" si="136"/>
        <v>119.98538421531117</v>
      </c>
      <c r="I310" s="118">
        <f t="shared" si="136"/>
        <v>117.41226587690642</v>
      </c>
      <c r="J310" s="118">
        <f t="shared" si="136"/>
        <v>120.82788445767869</v>
      </c>
      <c r="K310" s="118">
        <f t="shared" si="136"/>
        <v>125.11184527419883</v>
      </c>
      <c r="L310" s="118">
        <f t="shared" si="136"/>
        <v>122.12131207641356</v>
      </c>
      <c r="M310" s="118">
        <f t="shared" si="136"/>
        <v>123.91722085428324</v>
      </c>
      <c r="N310" s="118">
        <f t="shared" si="136"/>
        <v>126.54898713749037</v>
      </c>
      <c r="O310" s="118">
        <f t="shared" si="136"/>
        <v>121.68611531263929</v>
      </c>
      <c r="P310" s="118">
        <f t="shared" si="136"/>
        <v>114.77210526211198</v>
      </c>
      <c r="Q310" s="118">
        <f t="shared" si="136"/>
        <v>110.77899106523103</v>
      </c>
      <c r="R310" s="118">
        <f t="shared" ref="R310:V310" si="137">R311+R314+R316+R329</f>
        <v>113.03862401082887</v>
      </c>
      <c r="S310" s="118">
        <f t="shared" si="137"/>
        <v>114.03390214414391</v>
      </c>
      <c r="T310" s="118">
        <f t="shared" si="137"/>
        <v>120.52432024296586</v>
      </c>
      <c r="U310" s="118">
        <f t="shared" si="137"/>
        <v>119.0688913195678</v>
      </c>
      <c r="V310" s="118">
        <f t="shared" si="137"/>
        <v>123.48900176889642</v>
      </c>
      <c r="W310" s="118">
        <f t="shared" ref="W310" si="138">W311+W314+W316+W329</f>
        <v>128.74717669419192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83.711969504988303</v>
      </c>
      <c r="C311" s="123">
        <f t="shared" si="139"/>
        <v>88.645201844300516</v>
      </c>
      <c r="D311" s="123">
        <f t="shared" si="139"/>
        <v>90.306189532413029</v>
      </c>
      <c r="E311" s="123">
        <f t="shared" si="139"/>
        <v>93.042569551013031</v>
      </c>
      <c r="F311" s="123">
        <f t="shared" si="139"/>
        <v>95.849101504171799</v>
      </c>
      <c r="G311" s="123">
        <f t="shared" si="139"/>
        <v>99.455694369419106</v>
      </c>
      <c r="H311" s="123">
        <f t="shared" si="139"/>
        <v>104.59817134950498</v>
      </c>
      <c r="I311" s="123">
        <f t="shared" si="139"/>
        <v>102.61914533266945</v>
      </c>
      <c r="J311" s="123">
        <f t="shared" si="139"/>
        <v>104.65179677951855</v>
      </c>
      <c r="K311" s="123">
        <f t="shared" si="139"/>
        <v>108.96909789382153</v>
      </c>
      <c r="L311" s="123">
        <f t="shared" si="139"/>
        <v>107.78262311706972</v>
      </c>
      <c r="M311" s="123">
        <f t="shared" si="139"/>
        <v>108.27182125616518</v>
      </c>
      <c r="N311" s="123">
        <f t="shared" si="139"/>
        <v>110.5538844369043</v>
      </c>
      <c r="O311" s="123">
        <f t="shared" si="139"/>
        <v>107.1867720392855</v>
      </c>
      <c r="P311" s="123">
        <f t="shared" si="139"/>
        <v>100.42766008176798</v>
      </c>
      <c r="Q311" s="123">
        <f t="shared" si="139"/>
        <v>97.716371815974611</v>
      </c>
      <c r="R311" s="123">
        <f t="shared" ref="R311:V311" si="140">SUM(R312:R313)</f>
        <v>99.847390956281728</v>
      </c>
      <c r="S311" s="123">
        <f t="shared" si="140"/>
        <v>101.16632767207143</v>
      </c>
      <c r="T311" s="123">
        <f t="shared" si="140"/>
        <v>106.81192135889046</v>
      </c>
      <c r="U311" s="123">
        <f t="shared" si="140"/>
        <v>105.53539486681932</v>
      </c>
      <c r="V311" s="123">
        <f t="shared" si="140"/>
        <v>110.41547943335596</v>
      </c>
      <c r="W311" s="123">
        <f t="shared" ref="W311" si="141">SUM(W312:W313)</f>
        <v>111.59499747863886</v>
      </c>
      <c r="DA311" s="130" t="s">
        <v>2990</v>
      </c>
    </row>
    <row r="312" spans="1:105" ht="12" customHeight="1" x14ac:dyDescent="0.25">
      <c r="A312" s="97" t="s">
        <v>204</v>
      </c>
      <c r="B312" s="99">
        <v>82.946654811730738</v>
      </c>
      <c r="C312" s="99">
        <v>87.849759128376775</v>
      </c>
      <c r="D312" s="99">
        <v>89.512560904667197</v>
      </c>
      <c r="E312" s="99">
        <v>92.241173149039412</v>
      </c>
      <c r="F312" s="99">
        <v>95.036534420754208</v>
      </c>
      <c r="G312" s="99">
        <v>98.625804699465291</v>
      </c>
      <c r="H312" s="99">
        <v>103.7344404130918</v>
      </c>
      <c r="I312" s="99">
        <v>101.78830454536836</v>
      </c>
      <c r="J312" s="99">
        <v>103.81339239152784</v>
      </c>
      <c r="K312" s="99">
        <v>108.10798140468442</v>
      </c>
      <c r="L312" s="99">
        <v>106.94754112981009</v>
      </c>
      <c r="M312" s="99">
        <v>107.44088483940564</v>
      </c>
      <c r="N312" s="99">
        <v>109.71322730975277</v>
      </c>
      <c r="O312" s="99">
        <v>106.37850916840529</v>
      </c>
      <c r="P312" s="99">
        <v>99.682371399775349</v>
      </c>
      <c r="Q312" s="99">
        <v>97.003507544645402</v>
      </c>
      <c r="R312" s="99">
        <v>99.131284002924971</v>
      </c>
      <c r="S312" s="99">
        <v>100.4502759524181</v>
      </c>
      <c r="T312" s="99">
        <v>106.0573089287315</v>
      </c>
      <c r="U312" s="99">
        <v>104.79154340363708</v>
      </c>
      <c r="V312" s="99">
        <v>109.64795247088477</v>
      </c>
      <c r="W312" s="99">
        <v>110.82844637704919</v>
      </c>
      <c r="DA312" s="63" t="s">
        <v>2991</v>
      </c>
    </row>
    <row r="313" spans="1:105" ht="12" customHeight="1" x14ac:dyDescent="0.25">
      <c r="A313" s="97" t="s">
        <v>53</v>
      </c>
      <c r="B313" s="99">
        <v>0.76531469325756285</v>
      </c>
      <c r="C313" s="99">
        <v>0.79544271592373605</v>
      </c>
      <c r="D313" s="99">
        <v>0.79362862774583431</v>
      </c>
      <c r="E313" s="99">
        <v>0.80139640197362438</v>
      </c>
      <c r="F313" s="99">
        <v>0.81256708341759443</v>
      </c>
      <c r="G313" s="99">
        <v>0.82988966995381097</v>
      </c>
      <c r="H313" s="99">
        <v>0.86373093641318355</v>
      </c>
      <c r="I313" s="99">
        <v>0.83084078730108291</v>
      </c>
      <c r="J313" s="99">
        <v>0.83840438799070316</v>
      </c>
      <c r="K313" s="99">
        <v>0.8611164891371007</v>
      </c>
      <c r="L313" s="99">
        <v>0.83508198725963267</v>
      </c>
      <c r="M313" s="99">
        <v>0.83093641675953556</v>
      </c>
      <c r="N313" s="99">
        <v>0.84065712715153318</v>
      </c>
      <c r="O313" s="99">
        <v>0.80826287088021365</v>
      </c>
      <c r="P313" s="99">
        <v>0.7452886819926331</v>
      </c>
      <c r="Q313" s="99">
        <v>0.71286427132921282</v>
      </c>
      <c r="R313" s="99">
        <v>0.71610695335676378</v>
      </c>
      <c r="S313" s="99">
        <v>0.71605171965333725</v>
      </c>
      <c r="T313" s="99">
        <v>0.7546124301589503</v>
      </c>
      <c r="U313" s="99">
        <v>0.74385146318224171</v>
      </c>
      <c r="V313" s="99">
        <v>0.76752696247118557</v>
      </c>
      <c r="W313" s="99">
        <v>0.76655110158967277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3.1475066756565275E-4</v>
      </c>
      <c r="C314" s="123">
        <f t="shared" si="142"/>
        <v>3.9693113440855552E-4</v>
      </c>
      <c r="D314" s="123">
        <f t="shared" si="142"/>
        <v>5.7971317505464031E-4</v>
      </c>
      <c r="E314" s="123">
        <f t="shared" si="142"/>
        <v>1.1347148144204618E-3</v>
      </c>
      <c r="F314" s="123">
        <f t="shared" si="142"/>
        <v>2.2201683833951067E-3</v>
      </c>
      <c r="G314" s="123">
        <f t="shared" si="142"/>
        <v>4.459176720540213E-3</v>
      </c>
      <c r="H314" s="123">
        <f t="shared" si="142"/>
        <v>1.2590825939671087E-2</v>
      </c>
      <c r="I314" s="123">
        <f t="shared" si="142"/>
        <v>1.3999070712705661E-2</v>
      </c>
      <c r="J314" s="123">
        <f t="shared" si="142"/>
        <v>1.7205902416962217E-2</v>
      </c>
      <c r="K314" s="123">
        <f t="shared" si="142"/>
        <v>2.178998622980902E-2</v>
      </c>
      <c r="L314" s="123">
        <f t="shared" si="142"/>
        <v>6.6920095192966572E-2</v>
      </c>
      <c r="M314" s="123">
        <f t="shared" si="142"/>
        <v>2.9187198046747055E-2</v>
      </c>
      <c r="N314" s="123">
        <f t="shared" si="142"/>
        <v>4.9200274625355256E-2</v>
      </c>
      <c r="O314" s="123">
        <f t="shared" si="142"/>
        <v>3.5928435164076095E-2</v>
      </c>
      <c r="P314" s="123">
        <f t="shared" si="142"/>
        <v>5.8628690784007474E-2</v>
      </c>
      <c r="Q314" s="123">
        <f t="shared" si="142"/>
        <v>4.8291122866935557E-2</v>
      </c>
      <c r="R314" s="123">
        <f t="shared" si="142"/>
        <v>4.002592210945214E-2</v>
      </c>
      <c r="S314" s="123">
        <f t="shared" si="142"/>
        <v>3.7172280390924031E-2</v>
      </c>
      <c r="T314" s="123">
        <f t="shared" si="142"/>
        <v>4.6541361249380901E-2</v>
      </c>
      <c r="U314" s="123">
        <f t="shared" si="142"/>
        <v>3.8296654346842512E-2</v>
      </c>
      <c r="V314" s="123">
        <f t="shared" si="142"/>
        <v>3.2526666623497347E-2</v>
      </c>
      <c r="W314" s="123">
        <f t="shared" si="142"/>
        <v>6.2297022099028723E-2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3.1475066756565275E-4</v>
      </c>
      <c r="C315" s="99">
        <f>RES_hhdet_tess!C86</f>
        <v>3.9693113440855552E-4</v>
      </c>
      <c r="D315" s="99">
        <f>RES_hhdet_tess!D86</f>
        <v>5.7971317505464031E-4</v>
      </c>
      <c r="E315" s="99">
        <f>RES_hhdet_tess!E86</f>
        <v>1.1347148144204618E-3</v>
      </c>
      <c r="F315" s="99">
        <f>RES_hhdet_tess!F86</f>
        <v>2.2201683833951067E-3</v>
      </c>
      <c r="G315" s="99">
        <f>RES_hhdet_tess!G86</f>
        <v>4.459176720540213E-3</v>
      </c>
      <c r="H315" s="99">
        <f>RES_hhdet_tess!H86</f>
        <v>1.2590825939671087E-2</v>
      </c>
      <c r="I315" s="99">
        <f>RES_hhdet_tess!I86</f>
        <v>1.3999070712705661E-2</v>
      </c>
      <c r="J315" s="99">
        <f>RES_hhdet_tess!J86</f>
        <v>1.7205902416962217E-2</v>
      </c>
      <c r="K315" s="99">
        <f>RES_hhdet_tess!K86</f>
        <v>2.178998622980902E-2</v>
      </c>
      <c r="L315" s="99">
        <f>RES_hhdet_tess!L86</f>
        <v>6.6920095192966572E-2</v>
      </c>
      <c r="M315" s="99">
        <f>RES_hhdet_tess!M86</f>
        <v>2.9187198046747055E-2</v>
      </c>
      <c r="N315" s="99">
        <f>RES_hhdet_tess!N86</f>
        <v>4.9200274625355256E-2</v>
      </c>
      <c r="O315" s="99">
        <f>RES_hhdet_tess!O86</f>
        <v>3.5928435164076095E-2</v>
      </c>
      <c r="P315" s="99">
        <f>RES_hhdet_tess!P86</f>
        <v>5.8628690784007474E-2</v>
      </c>
      <c r="Q315" s="99">
        <f>RES_hhdet_tess!Q86</f>
        <v>4.8291122866935557E-2</v>
      </c>
      <c r="R315" s="99">
        <f>RES_hhdet_tess!R86</f>
        <v>4.002592210945214E-2</v>
      </c>
      <c r="S315" s="99">
        <f>RES_hhdet_tess!S86</f>
        <v>3.7172280390924031E-2</v>
      </c>
      <c r="T315" s="99">
        <f>RES_hhdet_tess!T86</f>
        <v>4.6541361249380901E-2</v>
      </c>
      <c r="U315" s="99">
        <f>RES_hhdet_tess!U86</f>
        <v>3.8296654346842512E-2</v>
      </c>
      <c r="V315" s="99">
        <f>RES_hhdet_tess!V86</f>
        <v>3.2526666623497347E-2</v>
      </c>
      <c r="W315" s="99">
        <f>RES_hhdet_tess!W86</f>
        <v>6.2297022099028723E-2</v>
      </c>
      <c r="DA315" s="63" t="s">
        <v>2994</v>
      </c>
    </row>
    <row r="316" spans="1:105" ht="12" customHeight="1" x14ac:dyDescent="0.25">
      <c r="A316" s="121" t="s">
        <v>55</v>
      </c>
      <c r="B316" s="123">
        <v>4.6595357075156176</v>
      </c>
      <c r="C316" s="123">
        <v>4.9545078403968574</v>
      </c>
      <c r="D316" s="123">
        <v>4.6103534742616974</v>
      </c>
      <c r="E316" s="123">
        <v>5.0507573191655304</v>
      </c>
      <c r="F316" s="123">
        <v>6.01773058418277</v>
      </c>
      <c r="G316" s="123">
        <v>6.2969531481269936</v>
      </c>
      <c r="H316" s="123">
        <v>7.0020618084819208</v>
      </c>
      <c r="I316" s="123">
        <v>6.5801597072883133</v>
      </c>
      <c r="J316" s="123">
        <v>7.3563795090947766</v>
      </c>
      <c r="K316" s="123">
        <v>7.6799279901519677</v>
      </c>
      <c r="L316" s="123">
        <v>7.0336088597728805</v>
      </c>
      <c r="M316" s="123">
        <v>7.6360338382575081</v>
      </c>
      <c r="N316" s="123">
        <v>7.9315102645149045</v>
      </c>
      <c r="O316" s="123">
        <v>7.5258983990336352</v>
      </c>
      <c r="P316" s="123">
        <v>7.7717583783126649</v>
      </c>
      <c r="Q316" s="123">
        <v>7.735916774818504</v>
      </c>
      <c r="R316" s="123">
        <v>7.9098374585236435</v>
      </c>
      <c r="S316" s="123">
        <v>7.9040152697472781</v>
      </c>
      <c r="T316" s="123">
        <v>7.8691788271031777</v>
      </c>
      <c r="U316" s="123">
        <v>7.5133728135903626</v>
      </c>
      <c r="V316" s="123">
        <v>7.4125778173007264</v>
      </c>
      <c r="W316" s="123">
        <v>11.215160581577958</v>
      </c>
      <c r="DA316" s="130" t="s">
        <v>2995</v>
      </c>
    </row>
    <row r="317" spans="1:105" ht="12" customHeight="1" x14ac:dyDescent="0.25">
      <c r="A317" s="97" t="s">
        <v>132</v>
      </c>
      <c r="B317" s="99">
        <v>4.7045415718757848</v>
      </c>
      <c r="C317" s="99">
        <v>4.841897977161409</v>
      </c>
      <c r="D317" s="99">
        <v>4.7909722598104398</v>
      </c>
      <c r="E317" s="99">
        <v>5.2573126112247603</v>
      </c>
      <c r="F317" s="99">
        <v>5.8405987786056484</v>
      </c>
      <c r="G317" s="99">
        <v>6.2648160948961147</v>
      </c>
      <c r="H317" s="99">
        <v>6.6113516035606095</v>
      </c>
      <c r="I317" s="99">
        <v>6.7700011465755408</v>
      </c>
      <c r="J317" s="99">
        <v>7.1709080575603812</v>
      </c>
      <c r="K317" s="99">
        <v>7.443566684822053</v>
      </c>
      <c r="L317" s="99">
        <v>7.3289921909661615</v>
      </c>
      <c r="M317" s="99">
        <v>7.7231962351151884</v>
      </c>
      <c r="N317" s="99">
        <v>7.9299135692026024</v>
      </c>
      <c r="O317" s="99">
        <v>7.7387777833805824</v>
      </c>
      <c r="P317" s="99">
        <v>7.7385906933697699</v>
      </c>
      <c r="Q317" s="99">
        <v>7.775542579023397</v>
      </c>
      <c r="R317" s="99">
        <v>7.8900911082943299</v>
      </c>
      <c r="S317" s="99">
        <v>7.8730610184695822</v>
      </c>
      <c r="T317" s="99">
        <v>7.8125037358590452</v>
      </c>
      <c r="U317" s="99">
        <v>7.5533315580458353</v>
      </c>
      <c r="V317" s="99">
        <v>7.4190597817709047</v>
      </c>
      <c r="W317" s="99">
        <v>11.167873477026486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4.7199432701403454</v>
      </c>
      <c r="C321" s="102">
        <v>4.8020021761798963</v>
      </c>
      <c r="D321" s="102">
        <v>4.9339428925400259</v>
      </c>
      <c r="E321" s="102">
        <v>5.3831061579014969</v>
      </c>
      <c r="F321" s="102">
        <v>5.6005262773771154</v>
      </c>
      <c r="G321" s="102">
        <v>6.4933691556618678</v>
      </c>
      <c r="H321" s="102">
        <v>6.9384166000317302</v>
      </c>
      <c r="I321" s="102">
        <v>6.3038760012868185</v>
      </c>
      <c r="J321" s="102">
        <v>6.5577318430703366</v>
      </c>
      <c r="K321" s="102">
        <v>6.9709050199906573</v>
      </c>
      <c r="L321" s="102">
        <v>7.4364474326795227</v>
      </c>
      <c r="M321" s="102">
        <v>8.0611746710159462</v>
      </c>
      <c r="N321" s="102">
        <v>8.2784198582860853</v>
      </c>
      <c r="O321" s="102">
        <v>7.6591583917300055</v>
      </c>
      <c r="P321" s="102">
        <v>7.6524862350487606</v>
      </c>
      <c r="Q321" s="102">
        <v>7.1982527305252919</v>
      </c>
      <c r="R321" s="102">
        <v>7.7754183767442191</v>
      </c>
      <c r="S321" s="102">
        <v>8.1332010518170499</v>
      </c>
      <c r="T321" s="102">
        <v>7.9653007829066658</v>
      </c>
      <c r="U321" s="102">
        <v>7.4554472194849968</v>
      </c>
      <c r="V321" s="102">
        <v>6.9164334279479371</v>
      </c>
      <c r="W321" s="102">
        <v>12.472515739339734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4.5174446568291868</v>
      </c>
      <c r="C325" s="102">
        <v>5.3170967718119284</v>
      </c>
      <c r="D325" s="102">
        <v>4.027179338760619</v>
      </c>
      <c r="E325" s="102">
        <v>4.4864158805689351</v>
      </c>
      <c r="F325" s="102">
        <v>6.3862159906904008</v>
      </c>
      <c r="G325" s="102">
        <v>6.3486723541170447</v>
      </c>
      <c r="H325" s="102">
        <v>7.5877962766556291</v>
      </c>
      <c r="I325" s="102">
        <v>6.2821460318810924</v>
      </c>
      <c r="J325" s="102">
        <v>7.6489540050142706</v>
      </c>
      <c r="K325" s="102">
        <v>8.1058994735923537</v>
      </c>
      <c r="L325" s="102">
        <v>6.4578785677094146</v>
      </c>
      <c r="M325" s="102">
        <v>7.4343463459286001</v>
      </c>
      <c r="N325" s="102">
        <v>7.9320309878976039</v>
      </c>
      <c r="O325" s="102">
        <v>6.9879864613492053</v>
      </c>
      <c r="P325" s="102">
        <v>7.856017173293111</v>
      </c>
      <c r="Q325" s="102">
        <v>7.6393016208461972</v>
      </c>
      <c r="R325" s="102">
        <v>7.9615832370042909</v>
      </c>
      <c r="S325" s="102">
        <v>7.985912963489473</v>
      </c>
      <c r="T325" s="102">
        <v>8.0301828082188518</v>
      </c>
      <c r="U325" s="102">
        <v>7.3899546750337688</v>
      </c>
      <c r="V325" s="102">
        <v>7.393735041873013</v>
      </c>
      <c r="W325" s="102">
        <v>11.377034853942657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DA328" s="63" t="s">
        <v>3007</v>
      </c>
    </row>
    <row r="329" spans="1:105" ht="12" customHeight="1" x14ac:dyDescent="0.25">
      <c r="A329" s="121" t="s">
        <v>54</v>
      </c>
      <c r="B329" s="123">
        <v>7.4930057954500304</v>
      </c>
      <c r="C329" s="123">
        <v>7.4761919361182629</v>
      </c>
      <c r="D329" s="123">
        <v>7.1637899366914368</v>
      </c>
      <c r="E329" s="123">
        <v>7.3923429048424163</v>
      </c>
      <c r="F329" s="123">
        <v>7.5772703390036753</v>
      </c>
      <c r="G329" s="123">
        <v>7.6040611739047383</v>
      </c>
      <c r="H329" s="123">
        <v>8.3725602313845986</v>
      </c>
      <c r="I329" s="123">
        <v>8.1989617662359482</v>
      </c>
      <c r="J329" s="123">
        <v>8.8025022666484016</v>
      </c>
      <c r="K329" s="123">
        <v>8.4410294039955343</v>
      </c>
      <c r="L329" s="123">
        <v>7.2381600043779848</v>
      </c>
      <c r="M329" s="123">
        <v>7.9801785618138146</v>
      </c>
      <c r="N329" s="123">
        <v>8.0143921614458318</v>
      </c>
      <c r="O329" s="123">
        <v>6.937516439156072</v>
      </c>
      <c r="P329" s="123">
        <v>6.5140581112473255</v>
      </c>
      <c r="Q329" s="123">
        <v>5.2784113515709619</v>
      </c>
      <c r="R329" s="123">
        <v>5.2413696739140576</v>
      </c>
      <c r="S329" s="123">
        <v>4.92638692193428</v>
      </c>
      <c r="T329" s="123">
        <v>5.7966786957228331</v>
      </c>
      <c r="U329" s="123">
        <v>5.9818269848112848</v>
      </c>
      <c r="V329" s="123">
        <v>5.6284178516162351</v>
      </c>
      <c r="W329" s="123">
        <v>5.8747216118760583</v>
      </c>
      <c r="DA329" s="130" t="s">
        <v>3008</v>
      </c>
    </row>
    <row r="330" spans="1:105" ht="12" customHeight="1" x14ac:dyDescent="0.25">
      <c r="A330" s="97" t="s">
        <v>207</v>
      </c>
      <c r="B330" s="99">
        <v>7.5167392735363237</v>
      </c>
      <c r="C330" s="99">
        <v>7.4787709521394756</v>
      </c>
      <c r="D330" s="99">
        <v>7.1568324754964348</v>
      </c>
      <c r="E330" s="99">
        <v>7.367640613367973</v>
      </c>
      <c r="F330" s="99">
        <v>7.624225570218937</v>
      </c>
      <c r="G330" s="99">
        <v>7.8077902681971318</v>
      </c>
      <c r="H330" s="99">
        <v>8.2341029923779185</v>
      </c>
      <c r="I330" s="99">
        <v>7.9631518962960319</v>
      </c>
      <c r="J330" s="99">
        <v>8.5553147421378259</v>
      </c>
      <c r="K330" s="99">
        <v>8.2864199202226008</v>
      </c>
      <c r="L330" s="99">
        <v>7.5642041207717199</v>
      </c>
      <c r="M330" s="99">
        <v>7.8962361299101707</v>
      </c>
      <c r="N330" s="99">
        <v>7.7701066006405703</v>
      </c>
      <c r="O330" s="99">
        <v>6.8265919046380192</v>
      </c>
      <c r="P330" s="99">
        <v>6.2701093112618222</v>
      </c>
      <c r="Q330" s="99">
        <v>5.5482747286056906</v>
      </c>
      <c r="R330" s="99">
        <v>5.3348066939082344</v>
      </c>
      <c r="S330" s="99">
        <v>5.279254794090992</v>
      </c>
      <c r="T330" s="99">
        <v>5.5723219948325751</v>
      </c>
      <c r="U330" s="99">
        <v>5.7209039719851118</v>
      </c>
      <c r="V330" s="99">
        <v>5.6295784509353481</v>
      </c>
      <c r="W330" s="99">
        <v>5.9238412608395628</v>
      </c>
      <c r="DA330" s="63" t="s">
        <v>3009</v>
      </c>
    </row>
    <row r="331" spans="1:105" ht="12" customHeight="1" x14ac:dyDescent="0.25">
      <c r="A331" s="97" t="s">
        <v>50</v>
      </c>
      <c r="B331" s="99">
        <v>7.510389989606904</v>
      </c>
      <c r="C331" s="99">
        <v>7.4151668404255977</v>
      </c>
      <c r="D331" s="99">
        <v>7.4057360559101939</v>
      </c>
      <c r="E331" s="99">
        <v>7.5862774663276742</v>
      </c>
      <c r="F331" s="99">
        <v>7.3168742923319297</v>
      </c>
      <c r="G331" s="99">
        <v>7.9881374046834281</v>
      </c>
      <c r="H331" s="99">
        <v>8.63288014541771</v>
      </c>
      <c r="I331" s="99">
        <v>7.2960363326558877</v>
      </c>
      <c r="J331" s="99">
        <v>7.794999772312206</v>
      </c>
      <c r="K331" s="99">
        <v>7.7492077679159896</v>
      </c>
      <c r="L331" s="99">
        <v>7.6471151160407667</v>
      </c>
      <c r="M331" s="99">
        <v>8.2714066432211411</v>
      </c>
      <c r="N331" s="99">
        <v>8.2898800915658981</v>
      </c>
      <c r="O331" s="99">
        <v>6.8644948899190688</v>
      </c>
      <c r="P331" s="99">
        <v>6.3052858233012357</v>
      </c>
      <c r="Q331" s="99">
        <v>5.0855759472493665</v>
      </c>
      <c r="R331" s="99">
        <v>5.4005410140537968</v>
      </c>
      <c r="S331" s="99">
        <v>5.8112185295837158</v>
      </c>
      <c r="T331" s="99">
        <v>5.5424284555466583</v>
      </c>
      <c r="U331" s="99">
        <v>6.3440672101691309</v>
      </c>
      <c r="V331" s="99">
        <v>5.9154130448917499</v>
      </c>
      <c r="W331" s="99">
        <v>5.4218482464878592</v>
      </c>
      <c r="DA331" s="63" t="s">
        <v>3010</v>
      </c>
    </row>
    <row r="332" spans="1:105" ht="12" customHeight="1" x14ac:dyDescent="0.25">
      <c r="A332" s="109" t="s">
        <v>120</v>
      </c>
      <c r="B332" s="110">
        <v>7.0431372406778898</v>
      </c>
      <c r="C332" s="110">
        <v>8.4543655586692648</v>
      </c>
      <c r="D332" s="110">
        <v>4.2691494095038935</v>
      </c>
      <c r="E332" s="110">
        <v>6.0816375082946417</v>
      </c>
      <c r="F332" s="110">
        <v>8.4956780909668996</v>
      </c>
      <c r="G332" s="110">
        <v>6.403912169038362</v>
      </c>
      <c r="H332" s="110">
        <v>8.1336849502766366</v>
      </c>
      <c r="I332" s="110">
        <v>9.1683992658658315</v>
      </c>
      <c r="J332" s="110">
        <v>9.6311293935123974</v>
      </c>
      <c r="K332" s="110">
        <v>9.0399704659157365</v>
      </c>
      <c r="L332" s="110">
        <v>6.6686879337717224</v>
      </c>
      <c r="M332" s="110">
        <v>7.7375530308367368</v>
      </c>
      <c r="N332" s="110">
        <v>7.8947283731975348</v>
      </c>
      <c r="O332" s="110">
        <v>7.1106325300004443</v>
      </c>
      <c r="P332" s="110">
        <v>6.9984475499086862</v>
      </c>
      <c r="Q332" s="110">
        <v>5.206302907625366</v>
      </c>
      <c r="R332" s="110">
        <v>4.8661071892272094</v>
      </c>
      <c r="S332" s="110">
        <v>3.1064741873285442</v>
      </c>
      <c r="T332" s="110">
        <v>6.5050515391974137</v>
      </c>
      <c r="U332" s="110">
        <v>5.8097800892717739</v>
      </c>
      <c r="V332" s="110">
        <v>5.3155055780904297</v>
      </c>
      <c r="W332" s="110">
        <v>6.2365460032985398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2.013186633218369</v>
      </c>
      <c r="C334" s="118">
        <f t="shared" si="143"/>
        <v>1.9751139244357634</v>
      </c>
      <c r="D334" s="118">
        <f t="shared" si="143"/>
        <v>1.9262587877583162</v>
      </c>
      <c r="E334" s="118">
        <f t="shared" si="143"/>
        <v>1.8821349406649799</v>
      </c>
      <c r="F334" s="118">
        <f t="shared" si="143"/>
        <v>1.6604100524257084</v>
      </c>
      <c r="G334" s="118">
        <f t="shared" si="143"/>
        <v>1.6389911443627092</v>
      </c>
      <c r="H334" s="118">
        <f t="shared" si="143"/>
        <v>1.4599937146254318</v>
      </c>
      <c r="I334" s="118">
        <f t="shared" si="143"/>
        <v>1.034032715037867</v>
      </c>
      <c r="J334" s="118">
        <f t="shared" si="143"/>
        <v>0.96078808554508144</v>
      </c>
      <c r="K334" s="118">
        <f t="shared" si="143"/>
        <v>0.98140320232472134</v>
      </c>
      <c r="L334" s="118">
        <f t="shared" si="143"/>
        <v>1.0656493138686944</v>
      </c>
      <c r="M334" s="118">
        <f t="shared" si="143"/>
        <v>1.2290805932096367</v>
      </c>
      <c r="N334" s="118">
        <f t="shared" si="143"/>
        <v>1.2512598408037319</v>
      </c>
      <c r="O334" s="118">
        <f t="shared" si="143"/>
        <v>1.0300304147213666</v>
      </c>
      <c r="P334" s="118">
        <f t="shared" si="143"/>
        <v>0.93529578815355019</v>
      </c>
      <c r="Q334" s="118">
        <f t="shared" si="143"/>
        <v>0.76062551897426423</v>
      </c>
      <c r="R334" s="118">
        <f t="shared" ref="R334:V334" si="144">R335+R338+R340+R353</f>
        <v>0.79941889189896376</v>
      </c>
      <c r="S334" s="118">
        <f t="shared" si="144"/>
        <v>0.83261823960776438</v>
      </c>
      <c r="T334" s="118">
        <f t="shared" si="144"/>
        <v>0.84307212817362787</v>
      </c>
      <c r="U334" s="118">
        <f t="shared" si="144"/>
        <v>0.92787649049560295</v>
      </c>
      <c r="V334" s="118">
        <f t="shared" si="144"/>
        <v>0.79035121040733569</v>
      </c>
      <c r="W334" s="118">
        <f t="shared" ref="W334" si="145">W335+W338+W340+W353</f>
        <v>0.65659288768113844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1.7129927488944336E-2</v>
      </c>
      <c r="C340" s="123">
        <v>1.7403110763195898E-2</v>
      </c>
      <c r="D340" s="123">
        <v>1.7445489860644106E-2</v>
      </c>
      <c r="E340" s="123">
        <v>1.7409481619851033E-2</v>
      </c>
      <c r="F340" s="123">
        <v>1.5315754337714352E-2</v>
      </c>
      <c r="G340" s="123">
        <v>1.491159390522862E-2</v>
      </c>
      <c r="H340" s="123">
        <v>1.2626958490023904E-2</v>
      </c>
      <c r="I340" s="123">
        <v>9.3276579115319971E-3</v>
      </c>
      <c r="J340" s="123">
        <v>8.0266043941944754E-3</v>
      </c>
      <c r="K340" s="123">
        <v>7.8712746517374046E-3</v>
      </c>
      <c r="L340" s="123">
        <v>8.3989041753800391E-3</v>
      </c>
      <c r="M340" s="123">
        <v>9.0843427337246995E-3</v>
      </c>
      <c r="N340" s="123">
        <v>8.9689258080425573E-3</v>
      </c>
      <c r="O340" s="123">
        <v>7.4928749022547926E-3</v>
      </c>
      <c r="P340" s="123">
        <v>6.7300430340649468E-3</v>
      </c>
      <c r="Q340" s="123">
        <v>5.8617601571451091E-3</v>
      </c>
      <c r="R340" s="123">
        <v>6.1595883980178684E-3</v>
      </c>
      <c r="S340" s="123">
        <v>5.7429633763787027E-3</v>
      </c>
      <c r="T340" s="123">
        <v>5.2424792929118211E-3</v>
      </c>
      <c r="U340" s="123">
        <v>4.7892733950446924E-3</v>
      </c>
      <c r="V340" s="123">
        <v>4.2797884902728246E-3</v>
      </c>
      <c r="W340" s="123">
        <v>8.072177018060402E-3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2.0548635566558162</v>
      </c>
      <c r="C345" s="102">
        <v>2.0800837627556836</v>
      </c>
      <c r="D345" s="102">
        <v>2.125934663175248</v>
      </c>
      <c r="E345" s="102">
        <v>2.3073596134982761</v>
      </c>
      <c r="F345" s="102">
        <v>2.3882835113565162</v>
      </c>
      <c r="G345" s="102">
        <v>2.744642232294138</v>
      </c>
      <c r="H345" s="102">
        <v>2.8932321465405835</v>
      </c>
      <c r="I345" s="102">
        <v>2.6065061610864468</v>
      </c>
      <c r="J345" s="102">
        <v>2.7017828128034873</v>
      </c>
      <c r="K345" s="102">
        <v>2.8313380061435933</v>
      </c>
      <c r="L345" s="102">
        <v>2.9710887596132296</v>
      </c>
      <c r="M345" s="102">
        <v>3.1749461547169573</v>
      </c>
      <c r="N345" s="102">
        <v>3.2102015101630412</v>
      </c>
      <c r="O345" s="102">
        <v>2.9194553094948756</v>
      </c>
      <c r="P345" s="102">
        <v>2.8642258230889963</v>
      </c>
      <c r="Q345" s="102">
        <v>2.6293964837522577</v>
      </c>
      <c r="R345" s="102">
        <v>2.6959322273008808</v>
      </c>
      <c r="S345" s="102">
        <v>2.6360430246022633</v>
      </c>
      <c r="T345" s="102">
        <v>2.3754461899608939</v>
      </c>
      <c r="U345" s="102">
        <v>2.0963381344657086</v>
      </c>
      <c r="V345" s="102">
        <v>1.8788183320114584</v>
      </c>
      <c r="W345" s="102">
        <v>3.2990499680439447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1.9960567057294247</v>
      </c>
      <c r="C353" s="123">
        <v>1.9577108136725674</v>
      </c>
      <c r="D353" s="123">
        <v>1.908813297897672</v>
      </c>
      <c r="E353" s="123">
        <v>1.8647254590451288</v>
      </c>
      <c r="F353" s="123">
        <v>1.6450942980879941</v>
      </c>
      <c r="G353" s="123">
        <v>1.6240795504574805</v>
      </c>
      <c r="H353" s="123">
        <v>1.447366756135408</v>
      </c>
      <c r="I353" s="123">
        <v>1.024705057126335</v>
      </c>
      <c r="J353" s="123">
        <v>0.95276148115088699</v>
      </c>
      <c r="K353" s="123">
        <v>0.97353192767298391</v>
      </c>
      <c r="L353" s="123">
        <v>1.0572504096933144</v>
      </c>
      <c r="M353" s="123">
        <v>1.2199962504759121</v>
      </c>
      <c r="N353" s="123">
        <v>1.2422909149956893</v>
      </c>
      <c r="O353" s="123">
        <v>1.0225375398191119</v>
      </c>
      <c r="P353" s="123">
        <v>0.9285657451194852</v>
      </c>
      <c r="Q353" s="123">
        <v>0.7547637588171191</v>
      </c>
      <c r="R353" s="123">
        <v>0.79325930350094587</v>
      </c>
      <c r="S353" s="123">
        <v>0.82687527623138568</v>
      </c>
      <c r="T353" s="123">
        <v>0.83782964888071609</v>
      </c>
      <c r="U353" s="123">
        <v>0.9230872171005583</v>
      </c>
      <c r="V353" s="123">
        <v>0.78607142191706292</v>
      </c>
      <c r="W353" s="123">
        <v>0.64852071066307804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2.9903001144750259</v>
      </c>
      <c r="C355" s="99">
        <v>2.9479038509296398</v>
      </c>
      <c r="D355" s="99">
        <v>2.9393415051796774</v>
      </c>
      <c r="E355" s="99">
        <v>3.005139017111488</v>
      </c>
      <c r="F355" s="99">
        <v>2.8922421490582941</v>
      </c>
      <c r="G355" s="99">
        <v>3.1489916261504876</v>
      </c>
      <c r="H355" s="99">
        <v>3.3923085592347411</v>
      </c>
      <c r="I355" s="99">
        <v>2.8618556728988018</v>
      </c>
      <c r="J355" s="99">
        <v>3.0550373615749473</v>
      </c>
      <c r="K355" s="99">
        <v>3.0304337440867419</v>
      </c>
      <c r="L355" s="99">
        <v>2.9839984556960921</v>
      </c>
      <c r="M355" s="99">
        <v>3.2229079808406111</v>
      </c>
      <c r="N355" s="99">
        <v>3.2271033760923618</v>
      </c>
      <c r="O355" s="99">
        <v>2.6707210298535395</v>
      </c>
      <c r="P355" s="99">
        <v>2.4526638125992171</v>
      </c>
      <c r="Q355" s="99">
        <v>1.9778884209705676</v>
      </c>
      <c r="R355" s="99">
        <v>2.0989779644936184</v>
      </c>
      <c r="S355" s="99">
        <v>2.2542924421368942</v>
      </c>
      <c r="T355" s="99">
        <v>2.1402813307872393</v>
      </c>
      <c r="U355" s="99">
        <v>2.4410640510857742</v>
      </c>
      <c r="V355" s="99">
        <v>2.2705954165175011</v>
      </c>
      <c r="W355" s="99">
        <v>2.0756226721767881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8.4607528515534707</v>
      </c>
      <c r="D360" s="117">
        <f t="shared" si="150"/>
        <v>8.3934788721196014</v>
      </c>
      <c r="E360" s="117">
        <f t="shared" si="150"/>
        <v>11.10425858750251</v>
      </c>
      <c r="F360" s="117">
        <f t="shared" si="150"/>
        <v>13.997542437174079</v>
      </c>
      <c r="G360" s="117">
        <f t="shared" si="150"/>
        <v>16.499580318167439</v>
      </c>
      <c r="H360" s="117">
        <f t="shared" si="150"/>
        <v>21.65637763170314</v>
      </c>
      <c r="I360" s="117">
        <f t="shared" si="150"/>
        <v>14.018278142473461</v>
      </c>
      <c r="J360" s="117">
        <f t="shared" si="150"/>
        <v>28.894089525263034</v>
      </c>
      <c r="K360" s="117">
        <f t="shared" si="150"/>
        <v>13.7439918458641</v>
      </c>
      <c r="L360" s="117">
        <f t="shared" si="150"/>
        <v>18.631296803618685</v>
      </c>
      <c r="M360" s="117">
        <f t="shared" si="150"/>
        <v>10.790350622400458</v>
      </c>
      <c r="N360" s="117">
        <f t="shared" si="150"/>
        <v>14.333719883008033</v>
      </c>
      <c r="O360" s="117">
        <f t="shared" si="150"/>
        <v>17.635722018864804</v>
      </c>
      <c r="P360" s="117">
        <f t="shared" si="150"/>
        <v>10.898823204667325</v>
      </c>
      <c r="Q360" s="117">
        <f t="shared" si="150"/>
        <v>7.2537631901965307</v>
      </c>
      <c r="R360" s="117">
        <f t="shared" ref="R360:V360" si="151">R361+R364+R366+R379</f>
        <v>3.9464457984581296</v>
      </c>
      <c r="S360" s="117">
        <f t="shared" si="151"/>
        <v>4.9720735071901787</v>
      </c>
      <c r="T360" s="117">
        <f t="shared" si="151"/>
        <v>8.8344275516463622</v>
      </c>
      <c r="U360" s="117">
        <f t="shared" si="151"/>
        <v>8.1128957783274718</v>
      </c>
      <c r="V360" s="117">
        <f t="shared" si="151"/>
        <v>6.1970741313104254</v>
      </c>
      <c r="W360" s="117">
        <f t="shared" ref="W360" si="152">W361+W364+W366+W379</f>
        <v>13.432083763220707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7.4938013166583533</v>
      </c>
      <c r="D361" s="122">
        <f t="shared" si="153"/>
        <v>7.5202282428007781</v>
      </c>
      <c r="E361" s="122">
        <f t="shared" si="153"/>
        <v>9.9958628896745996</v>
      </c>
      <c r="F361" s="122">
        <f t="shared" si="153"/>
        <v>12.452462062634758</v>
      </c>
      <c r="G361" s="122">
        <f t="shared" si="153"/>
        <v>14.940455851774725</v>
      </c>
      <c r="H361" s="122">
        <f t="shared" si="153"/>
        <v>19.353119422021567</v>
      </c>
      <c r="I361" s="122">
        <f t="shared" si="153"/>
        <v>12.421877576381803</v>
      </c>
      <c r="J361" s="122">
        <f t="shared" si="153"/>
        <v>25.372139532717082</v>
      </c>
      <c r="K361" s="122">
        <f t="shared" si="153"/>
        <v>12.034044195800947</v>
      </c>
      <c r="L361" s="122">
        <f t="shared" si="153"/>
        <v>16.183743807088167</v>
      </c>
      <c r="M361" s="122">
        <f t="shared" si="153"/>
        <v>9.2774686955468155</v>
      </c>
      <c r="N361" s="122">
        <f t="shared" si="153"/>
        <v>12.629462875002819</v>
      </c>
      <c r="O361" s="122">
        <f t="shared" si="153"/>
        <v>15.84941260808885</v>
      </c>
      <c r="P361" s="122">
        <f t="shared" si="153"/>
        <v>9.639131840163909</v>
      </c>
      <c r="Q361" s="122">
        <f t="shared" si="153"/>
        <v>6.4373242173091203</v>
      </c>
      <c r="R361" s="122">
        <f t="shared" ref="R361:V361" si="154">SUM(R362:R363)</f>
        <v>3.4932685904842327</v>
      </c>
      <c r="S361" s="122">
        <f t="shared" si="154"/>
        <v>4.3959586515116227</v>
      </c>
      <c r="T361" s="122">
        <f t="shared" si="154"/>
        <v>7.709252114952748</v>
      </c>
      <c r="U361" s="122">
        <f t="shared" si="154"/>
        <v>7.0416360057203056</v>
      </c>
      <c r="V361" s="122">
        <f t="shared" si="154"/>
        <v>5.3491558973292133</v>
      </c>
      <c r="W361" s="122">
        <f t="shared" ref="W361" si="155">SUM(W362:W363)</f>
        <v>10.984655098945893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7.4583709424197568</v>
      </c>
      <c r="D362" s="98">
        <v>7.4846761225204963</v>
      </c>
      <c r="E362" s="98">
        <v>9.94858739378747</v>
      </c>
      <c r="F362" s="98">
        <v>12.393306962767696</v>
      </c>
      <c r="G362" s="98">
        <v>14.869183104116193</v>
      </c>
      <c r="H362" s="98">
        <v>19.259929975116858</v>
      </c>
      <c r="I362" s="98">
        <v>12.362079261622132</v>
      </c>
      <c r="J362" s="98">
        <v>25.248945101726193</v>
      </c>
      <c r="K362" s="98">
        <v>11.975318255471525</v>
      </c>
      <c r="L362" s="98">
        <v>16.104886066047783</v>
      </c>
      <c r="M362" s="98">
        <v>9.2319436870337661</v>
      </c>
      <c r="N362" s="98">
        <v>12.567180821898747</v>
      </c>
      <c r="O362" s="98">
        <v>15.770999750022238</v>
      </c>
      <c r="P362" s="98">
        <v>9.591727285194569</v>
      </c>
      <c r="Q362" s="98">
        <v>6.4058337772524876</v>
      </c>
      <c r="R362" s="98">
        <v>3.4761778710483826</v>
      </c>
      <c r="S362" s="98">
        <v>4.3743285442970796</v>
      </c>
      <c r="T362" s="98">
        <v>7.6706759975765788</v>
      </c>
      <c r="U362" s="98">
        <v>7.0058843189564044</v>
      </c>
      <c r="V362" s="98">
        <v>5.3219961485858471</v>
      </c>
      <c r="W362" s="98">
        <v>10.928929010321271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3.5430374238596594E-2</v>
      </c>
      <c r="D363" s="98">
        <v>3.5552120280281478E-2</v>
      </c>
      <c r="E363" s="98">
        <v>4.7275495887129329E-2</v>
      </c>
      <c r="F363" s="98">
        <v>5.9155099867063257E-2</v>
      </c>
      <c r="G363" s="98">
        <v>7.1272747658532448E-2</v>
      </c>
      <c r="H363" s="98">
        <v>9.3189446904711051E-2</v>
      </c>
      <c r="I363" s="98">
        <v>5.9798314759671248E-2</v>
      </c>
      <c r="J363" s="98">
        <v>0.1231944309908875</v>
      </c>
      <c r="K363" s="98">
        <v>5.8725940329423076E-2</v>
      </c>
      <c r="L363" s="98">
        <v>7.8857741040383622E-2</v>
      </c>
      <c r="M363" s="98">
        <v>4.5525008513049192E-2</v>
      </c>
      <c r="N363" s="98">
        <v>6.228205310407172E-2</v>
      </c>
      <c r="O363" s="98">
        <v>7.8412858066611302E-2</v>
      </c>
      <c r="P363" s="98">
        <v>4.7404554969339742E-2</v>
      </c>
      <c r="Q363" s="98">
        <v>3.1490440056633068E-2</v>
      </c>
      <c r="R363" s="98">
        <v>1.7090719435850103E-2</v>
      </c>
      <c r="S363" s="98">
        <v>2.1630107214542813E-2</v>
      </c>
      <c r="T363" s="98">
        <v>3.8576117376169068E-2</v>
      </c>
      <c r="U363" s="98">
        <v>3.575168676390153E-2</v>
      </c>
      <c r="V363" s="98">
        <v>2.7159748743366293E-2</v>
      </c>
      <c r="W363" s="98">
        <v>5.572608862462157E-2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7.2889096299520954E-6</v>
      </c>
      <c r="E364" s="122">
        <f t="shared" si="156"/>
        <v>1.4166206006073319E-4</v>
      </c>
      <c r="F364" s="122">
        <f t="shared" si="156"/>
        <v>3.0833579329553936E-4</v>
      </c>
      <c r="G364" s="122">
        <f t="shared" si="156"/>
        <v>6.3502031158528343E-4</v>
      </c>
      <c r="H364" s="122">
        <f t="shared" si="156"/>
        <v>1.9366998617933431E-3</v>
      </c>
      <c r="I364" s="122">
        <f t="shared" si="156"/>
        <v>1.3162083328785983E-3</v>
      </c>
      <c r="J364" s="122">
        <f t="shared" si="156"/>
        <v>2.5216520034240775E-3</v>
      </c>
      <c r="K364" s="122">
        <f t="shared" si="156"/>
        <v>1.9386156680992021E-3</v>
      </c>
      <c r="L364" s="122">
        <f t="shared" si="156"/>
        <v>5.4833609675165812E-3</v>
      </c>
      <c r="M364" s="122">
        <f t="shared" si="156"/>
        <v>1.0207965584316081E-3</v>
      </c>
      <c r="N364" s="122">
        <f t="shared" si="156"/>
        <v>3.0560697026084833E-3</v>
      </c>
      <c r="O364" s="122">
        <f t="shared" si="156"/>
        <v>1.0832365921790142E-3</v>
      </c>
      <c r="P364" s="122">
        <f t="shared" si="156"/>
        <v>1.5261566409515365E-3</v>
      </c>
      <c r="Q364" s="122">
        <f t="shared" si="156"/>
        <v>4.911981346597987E-4</v>
      </c>
      <c r="R364" s="122">
        <f t="shared" si="156"/>
        <v>2.4227404977825764E-4</v>
      </c>
      <c r="S364" s="122">
        <f t="shared" si="156"/>
        <v>2.5579668699081577E-4</v>
      </c>
      <c r="T364" s="122">
        <f t="shared" si="156"/>
        <v>4.3874303112125234E-4</v>
      </c>
      <c r="U364" s="122">
        <f t="shared" si="156"/>
        <v>2.9055910039827316E-4</v>
      </c>
      <c r="V364" s="122">
        <f t="shared" si="156"/>
        <v>2.4829087834959225E-4</v>
      </c>
      <c r="W364" s="122">
        <f t="shared" si="156"/>
        <v>5.6142751542498544E-4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7.2889096299520954E-6</v>
      </c>
      <c r="E365" s="98">
        <v>1.4166206006073319E-4</v>
      </c>
      <c r="F365" s="98">
        <v>3.0833579329553936E-4</v>
      </c>
      <c r="G365" s="98">
        <v>6.3502031158528343E-4</v>
      </c>
      <c r="H365" s="98">
        <v>1.9366998617933431E-3</v>
      </c>
      <c r="I365" s="98">
        <v>1.3162083328785983E-3</v>
      </c>
      <c r="J365" s="98">
        <v>2.5216520034240775E-3</v>
      </c>
      <c r="K365" s="98">
        <v>1.9386156680992021E-3</v>
      </c>
      <c r="L365" s="98">
        <v>5.4833609675165812E-3</v>
      </c>
      <c r="M365" s="98">
        <v>1.0207965584316081E-3</v>
      </c>
      <c r="N365" s="98">
        <v>3.0560697026084833E-3</v>
      </c>
      <c r="O365" s="98">
        <v>1.0832365921790142E-3</v>
      </c>
      <c r="P365" s="98">
        <v>1.5261566409515365E-3</v>
      </c>
      <c r="Q365" s="98">
        <v>4.911981346597987E-4</v>
      </c>
      <c r="R365" s="98">
        <v>2.4227404977825764E-4</v>
      </c>
      <c r="S365" s="98">
        <v>2.5579668699081577E-4</v>
      </c>
      <c r="T365" s="98">
        <v>4.3874303112125234E-4</v>
      </c>
      <c r="U365" s="98">
        <v>2.9055910039827316E-4</v>
      </c>
      <c r="V365" s="98">
        <v>2.4829087834959225E-4</v>
      </c>
      <c r="W365" s="98">
        <v>5.6142751542498544E-4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0.39212454702579724</v>
      </c>
      <c r="D366" s="122">
        <v>0.3396995483176134</v>
      </c>
      <c r="E366" s="122">
        <v>0.4352040315948742</v>
      </c>
      <c r="F366" s="122">
        <v>0.71220444262107063</v>
      </c>
      <c r="G366" s="122">
        <v>0.74096336183926526</v>
      </c>
      <c r="H366" s="122">
        <v>1.1461659534047961</v>
      </c>
      <c r="I366" s="122">
        <v>0.72360890320543247</v>
      </c>
      <c r="J366" s="122">
        <v>1.619820284568914</v>
      </c>
      <c r="K366" s="122">
        <v>0.7776792103873259</v>
      </c>
      <c r="L366" s="122">
        <v>1.0994513254030958</v>
      </c>
      <c r="M366" s="122">
        <v>0.68501235826721896</v>
      </c>
      <c r="N366" s="122">
        <v>0.81174398425078209</v>
      </c>
      <c r="O366" s="122">
        <v>0.87810129024376904</v>
      </c>
      <c r="P366" s="122">
        <v>0.65318323222759367</v>
      </c>
      <c r="Q366" s="122">
        <v>0.44122670796909302</v>
      </c>
      <c r="R366" s="122">
        <v>0.24929876509025992</v>
      </c>
      <c r="S366" s="122">
        <v>0.31327490673017233</v>
      </c>
      <c r="T366" s="122">
        <v>0.58701691722663851</v>
      </c>
      <c r="U366" s="122">
        <v>0.54800732593104351</v>
      </c>
      <c r="V366" s="122">
        <v>0.45286407188053668</v>
      </c>
      <c r="W366" s="122">
        <v>1.4859501127599006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0.18238720548522816</v>
      </c>
      <c r="D367" s="98">
        <v>0.15547136157528507</v>
      </c>
      <c r="E367" s="98">
        <v>4.8153648320328271E-2</v>
      </c>
      <c r="F367" s="98">
        <v>1.1028081920439511E-2</v>
      </c>
      <c r="G367" s="98">
        <v>4.8441543773998182E-2</v>
      </c>
      <c r="H367" s="98">
        <v>9.4304861668560974E-2</v>
      </c>
      <c r="I367" s="98">
        <v>0.53433702341281952</v>
      </c>
      <c r="J367" s="98">
        <v>0.86387229403408605</v>
      </c>
      <c r="K367" s="98">
        <v>0.59771225399359096</v>
      </c>
      <c r="L367" s="98">
        <v>0.67732003019691001</v>
      </c>
      <c r="M367" s="98">
        <v>0.45933382285880897</v>
      </c>
      <c r="N367" s="98">
        <v>0.42215953888355784</v>
      </c>
      <c r="O367" s="98">
        <v>0.51923517192602497</v>
      </c>
      <c r="P367" s="98">
        <v>0.13550855901246658</v>
      </c>
      <c r="Q367" s="98">
        <v>0.13980342546002186</v>
      </c>
      <c r="R367" s="98">
        <v>7.6848305743236617E-2</v>
      </c>
      <c r="S367" s="98">
        <v>0.16394720762207202</v>
      </c>
      <c r="T367" s="98">
        <v>0.2474736358270887</v>
      </c>
      <c r="U367" s="98">
        <v>0.32531664776942643</v>
      </c>
      <c r="V367" s="98">
        <v>0.35469800407532531</v>
      </c>
      <c r="W367" s="98">
        <v>0.79925384805000099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8.1188074601658833E-3</v>
      </c>
      <c r="D371" s="101">
        <v>7.1480297695155704E-3</v>
      </c>
      <c r="E371" s="101">
        <v>5.0435950226341624E-3</v>
      </c>
      <c r="F371" s="101">
        <v>2.2665643067131913E-3</v>
      </c>
      <c r="G371" s="101">
        <v>4.9437670421057173E-3</v>
      </c>
      <c r="H371" s="101">
        <v>7.0272239424227917E-3</v>
      </c>
      <c r="I371" s="101">
        <v>1.4087792201285109E-3</v>
      </c>
      <c r="J371" s="101">
        <v>1.703424050153847E-3</v>
      </c>
      <c r="K371" s="101">
        <v>5.4409711226244325E-3</v>
      </c>
      <c r="L371" s="101">
        <v>7.5987136786933125E-3</v>
      </c>
      <c r="M371" s="101">
        <v>3.3916977439782826E-3</v>
      </c>
      <c r="N371" s="101">
        <v>2.2936642541643193E-3</v>
      </c>
      <c r="O371" s="101">
        <v>1.5868594486691857E-3</v>
      </c>
      <c r="P371" s="101">
        <v>1.5400705328880964E-3</v>
      </c>
      <c r="Q371" s="101">
        <v>1.6277136968429094E-3</v>
      </c>
      <c r="R371" s="101">
        <v>1.9180446816265909E-3</v>
      </c>
      <c r="S371" s="101">
        <v>2.3816540196286901E-3</v>
      </c>
      <c r="T371" s="101">
        <v>3.8807262939152942E-3</v>
      </c>
      <c r="U371" s="101">
        <v>2.460495324395501E-3</v>
      </c>
      <c r="V371" s="101">
        <v>1.1189574733291127E-3</v>
      </c>
      <c r="W371" s="101">
        <v>6.0839167884347593E-3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0.20161853408040317</v>
      </c>
      <c r="D375" s="101">
        <v>0.17708015697281279</v>
      </c>
      <c r="E375" s="101">
        <v>0.38200678825191176</v>
      </c>
      <c r="F375" s="101">
        <v>0.69890979639391793</v>
      </c>
      <c r="G375" s="101">
        <v>0.68757805102316139</v>
      </c>
      <c r="H375" s="101">
        <v>1.0448338677938123</v>
      </c>
      <c r="I375" s="101">
        <v>0.18786310057248443</v>
      </c>
      <c r="J375" s="101">
        <v>0.75424456648467419</v>
      </c>
      <c r="K375" s="101">
        <v>0.17452598527111049</v>
      </c>
      <c r="L375" s="101">
        <v>0.41453258152749251</v>
      </c>
      <c r="M375" s="101">
        <v>0.22228683766443164</v>
      </c>
      <c r="N375" s="101">
        <v>0.38729078111305998</v>
      </c>
      <c r="O375" s="101">
        <v>0.35727925886907486</v>
      </c>
      <c r="P375" s="101">
        <v>0.51613460268223899</v>
      </c>
      <c r="Q375" s="101">
        <v>0.29979556881222824</v>
      </c>
      <c r="R375" s="101">
        <v>0.1705324146653967</v>
      </c>
      <c r="S375" s="101">
        <v>0.14694604508847164</v>
      </c>
      <c r="T375" s="101">
        <v>0.33566255510563453</v>
      </c>
      <c r="U375" s="101">
        <v>0.22023018283722159</v>
      </c>
      <c r="V375" s="101">
        <v>9.704711033188225E-2</v>
      </c>
      <c r="W375" s="101">
        <v>0.68061234792146486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0.57482698786932096</v>
      </c>
      <c r="D379" s="122">
        <v>0.53354379209157987</v>
      </c>
      <c r="E379" s="122">
        <v>0.67305000417297434</v>
      </c>
      <c r="F379" s="122">
        <v>0.83256759612495401</v>
      </c>
      <c r="G379" s="122">
        <v>0.81752608424186368</v>
      </c>
      <c r="H379" s="122">
        <v>1.1551555564149836</v>
      </c>
      <c r="I379" s="122">
        <v>0.87147545455334574</v>
      </c>
      <c r="J379" s="122">
        <v>1.8996080559736139</v>
      </c>
      <c r="K379" s="122">
        <v>0.93032982400772846</v>
      </c>
      <c r="L379" s="122">
        <v>1.3426183101599058</v>
      </c>
      <c r="M379" s="122">
        <v>0.82684877202799212</v>
      </c>
      <c r="N379" s="122">
        <v>0.88945695405182246</v>
      </c>
      <c r="O379" s="122">
        <v>0.90712488394000779</v>
      </c>
      <c r="P379" s="122">
        <v>0.60498197563487188</v>
      </c>
      <c r="Q379" s="122">
        <v>0.37472106678365807</v>
      </c>
      <c r="R379" s="122">
        <v>0.20363616883385888</v>
      </c>
      <c r="S379" s="122">
        <v>0.26258415226139192</v>
      </c>
      <c r="T379" s="122">
        <v>0.53771977643585467</v>
      </c>
      <c r="U379" s="122">
        <v>0.52296188757572515</v>
      </c>
      <c r="V379" s="122">
        <v>0.39480587122232491</v>
      </c>
      <c r="W379" s="122">
        <v>0.96091712399948814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2.58243827265244E-2</v>
      </c>
      <c r="D380" s="98">
        <v>3.7970473088877875E-2</v>
      </c>
      <c r="E380" s="98">
        <v>5.767710804393078E-2</v>
      </c>
      <c r="F380" s="98">
        <v>7.4663819954110297E-2</v>
      </c>
      <c r="G380" s="98">
        <v>8.3830858331309335E-2</v>
      </c>
      <c r="H380" s="98">
        <v>0.11755630282370914</v>
      </c>
      <c r="I380" s="98">
        <v>6.0548424369413857E-2</v>
      </c>
      <c r="J380" s="98">
        <v>0.35294040786011349</v>
      </c>
      <c r="K380" s="98">
        <v>0.22948697446024791</v>
      </c>
      <c r="L380" s="98">
        <v>0.27390858571969845</v>
      </c>
      <c r="M380" s="98">
        <v>0.16016038327941756</v>
      </c>
      <c r="N380" s="98">
        <v>0.1636076291676557</v>
      </c>
      <c r="O380" s="98">
        <v>0.22421125862453437</v>
      </c>
      <c r="P380" s="98">
        <v>0.1867680102387394</v>
      </c>
      <c r="Q380" s="98">
        <v>0.15579272659646601</v>
      </c>
      <c r="R380" s="98">
        <v>5.6778895185793099E-2</v>
      </c>
      <c r="S380" s="98">
        <v>6.1957308941369596E-2</v>
      </c>
      <c r="T380" s="98">
        <v>4.3706249079607275E-2</v>
      </c>
      <c r="U380" s="98">
        <v>8.6030630556074544E-2</v>
      </c>
      <c r="V380" s="98">
        <v>0.12183459160092652</v>
      </c>
      <c r="W380" s="98">
        <v>0.40644276305748039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0.52205110861837001</v>
      </c>
      <c r="D381" s="98">
        <v>0.44842608923213362</v>
      </c>
      <c r="E381" s="98">
        <v>0.4703862827472452</v>
      </c>
      <c r="F381" s="98">
        <v>0.39233694267777985</v>
      </c>
      <c r="G381" s="98">
        <v>0.44173153093709877</v>
      </c>
      <c r="H381" s="98">
        <v>0.33645137622277782</v>
      </c>
      <c r="I381" s="98">
        <v>7.8556393767332283E-2</v>
      </c>
      <c r="J381" s="98">
        <v>0.34939606050859973</v>
      </c>
      <c r="K381" s="98">
        <v>0.58620206455730073</v>
      </c>
      <c r="L381" s="98">
        <v>0.93853692608499195</v>
      </c>
      <c r="M381" s="98">
        <v>0.52018390568266681</v>
      </c>
      <c r="N381" s="98">
        <v>0.39596018606023825</v>
      </c>
      <c r="O381" s="98">
        <v>0.31630804078308988</v>
      </c>
      <c r="P381" s="98">
        <v>0.19978488354533508</v>
      </c>
      <c r="Q381" s="98">
        <v>0.17771698517208018</v>
      </c>
      <c r="R381" s="98">
        <v>0.11205159916174599</v>
      </c>
      <c r="S381" s="98">
        <v>0.17368443941026054</v>
      </c>
      <c r="T381" s="98">
        <v>0.3732401150083266</v>
      </c>
      <c r="U381" s="98">
        <v>0.2112415174506137</v>
      </c>
      <c r="V381" s="98">
        <v>5.8368068700706911E-2</v>
      </c>
      <c r="W381" s="98">
        <v>0.10605879082203638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2.6951496524426542E-2</v>
      </c>
      <c r="D382" s="33">
        <v>4.7147229770568379E-2</v>
      </c>
      <c r="E382" s="33">
        <v>0.14498661338179833</v>
      </c>
      <c r="F382" s="33">
        <v>0.36556683349306385</v>
      </c>
      <c r="G382" s="33">
        <v>0.29196369497345559</v>
      </c>
      <c r="H382" s="33">
        <v>0.70114787736849649</v>
      </c>
      <c r="I382" s="33">
        <v>0.73237063641659961</v>
      </c>
      <c r="J382" s="33">
        <v>1.1972715876049007</v>
      </c>
      <c r="K382" s="33">
        <v>0.11464078499017978</v>
      </c>
      <c r="L382" s="33">
        <v>0.13017279835521547</v>
      </c>
      <c r="M382" s="33">
        <v>0.1465044830659078</v>
      </c>
      <c r="N382" s="33">
        <v>0.32988913882392845</v>
      </c>
      <c r="O382" s="33">
        <v>0.36660558453238357</v>
      </c>
      <c r="P382" s="33">
        <v>0.21842908185079737</v>
      </c>
      <c r="Q382" s="33">
        <v>4.121135501511191E-2</v>
      </c>
      <c r="R382" s="33">
        <v>3.4805674486319757E-2</v>
      </c>
      <c r="S382" s="33">
        <v>2.6942403909761777E-2</v>
      </c>
      <c r="T382" s="33">
        <v>0.1207734123479208</v>
      </c>
      <c r="U382" s="33">
        <v>0.22568973956903693</v>
      </c>
      <c r="V382" s="33">
        <v>0.21460321092069146</v>
      </c>
      <c r="W382" s="33">
        <v>0.44841557011997135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4.5128239511552763</v>
      </c>
      <c r="D384" s="117">
        <f t="shared" si="157"/>
        <v>4.5620304164869987</v>
      </c>
      <c r="E384" s="117">
        <f t="shared" si="157"/>
        <v>6.1668150377276252</v>
      </c>
      <c r="F384" s="117">
        <f t="shared" si="157"/>
        <v>7.9582730768746996</v>
      </c>
      <c r="G384" s="117">
        <f t="shared" si="157"/>
        <v>9.5219044077581803</v>
      </c>
      <c r="H384" s="117">
        <f t="shared" si="157"/>
        <v>12.789122174563547</v>
      </c>
      <c r="I384" s="117">
        <f t="shared" si="157"/>
        <v>8.4844469088954586</v>
      </c>
      <c r="J384" s="117">
        <f t="shared" si="157"/>
        <v>17.737881344082343</v>
      </c>
      <c r="K384" s="117">
        <f t="shared" si="157"/>
        <v>8.5156345879646569</v>
      </c>
      <c r="L384" s="117">
        <f t="shared" si="157"/>
        <v>11.735688313778072</v>
      </c>
      <c r="M384" s="117">
        <f t="shared" si="157"/>
        <v>6.9107404525439229</v>
      </c>
      <c r="N384" s="117">
        <f t="shared" si="157"/>
        <v>9.3347540479490192</v>
      </c>
      <c r="O384" s="117">
        <f t="shared" si="157"/>
        <v>11.61440849209378</v>
      </c>
      <c r="P384" s="117">
        <f t="shared" si="157"/>
        <v>7.2410390075054378</v>
      </c>
      <c r="Q384" s="117">
        <f t="shared" si="157"/>
        <v>4.8607195821454177</v>
      </c>
      <c r="R384" s="117">
        <f t="shared" ref="R384:V384" si="158">R385+R388+R390+R403</f>
        <v>2.6924686969120653</v>
      </c>
      <c r="S384" s="117">
        <f t="shared" si="158"/>
        <v>3.4543329218464844</v>
      </c>
      <c r="T384" s="117">
        <f t="shared" si="158"/>
        <v>6.2594866222132035</v>
      </c>
      <c r="U384" s="117">
        <f t="shared" si="158"/>
        <v>5.8735787331626419</v>
      </c>
      <c r="V384" s="117">
        <f t="shared" si="158"/>
        <v>4.566703151988853</v>
      </c>
      <c r="W384" s="117">
        <f t="shared" ref="W384" si="159">W385+W388+W390+W403</f>
        <v>10.008738820314104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3.9484083679768349</v>
      </c>
      <c r="D385" s="122">
        <f t="shared" si="160"/>
        <v>4.0454393907504755</v>
      </c>
      <c r="E385" s="122">
        <f t="shared" si="160"/>
        <v>5.4887114582798304</v>
      </c>
      <c r="F385" s="122">
        <f t="shared" si="160"/>
        <v>6.9778400914299148</v>
      </c>
      <c r="G385" s="122">
        <f t="shared" si="160"/>
        <v>8.5414734809149486</v>
      </c>
      <c r="H385" s="122">
        <f t="shared" si="160"/>
        <v>11.285280316324892</v>
      </c>
      <c r="I385" s="122">
        <f t="shared" si="160"/>
        <v>7.3858337803866947</v>
      </c>
      <c r="J385" s="122">
        <f t="shared" si="160"/>
        <v>15.377446422155112</v>
      </c>
      <c r="K385" s="122">
        <f t="shared" si="160"/>
        <v>7.4314135443814173</v>
      </c>
      <c r="L385" s="122">
        <f t="shared" si="160"/>
        <v>10.17803558463847</v>
      </c>
      <c r="M385" s="122">
        <f t="shared" si="160"/>
        <v>5.9319527764020057</v>
      </c>
      <c r="N385" s="122">
        <f t="shared" si="160"/>
        <v>8.1906435798521731</v>
      </c>
      <c r="O385" s="122">
        <f t="shared" si="160"/>
        <v>10.39862332582679</v>
      </c>
      <c r="P385" s="122">
        <f t="shared" si="160"/>
        <v>6.3877644298312228</v>
      </c>
      <c r="Q385" s="122">
        <f t="shared" si="160"/>
        <v>4.3165742385783625</v>
      </c>
      <c r="R385" s="122">
        <f t="shared" ref="R385:V385" si="161">SUM(R386:R387)</f>
        <v>2.3829732936349362</v>
      </c>
      <c r="S385" s="122">
        <f t="shared" si="161"/>
        <v>3.0559782959642465</v>
      </c>
      <c r="T385" s="122">
        <f t="shared" si="161"/>
        <v>5.4602721222691537</v>
      </c>
      <c r="U385" s="122">
        <f t="shared" si="161"/>
        <v>5.0723411413910124</v>
      </c>
      <c r="V385" s="122">
        <f t="shared" si="161"/>
        <v>3.907167859136754</v>
      </c>
      <c r="W385" s="122">
        <f t="shared" ref="W385" si="162">SUM(W386:W387)</f>
        <v>8.112639466126403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3.9129779937382385</v>
      </c>
      <c r="D386" s="98">
        <v>4.0098872704701938</v>
      </c>
      <c r="E386" s="98">
        <v>5.4414359623927009</v>
      </c>
      <c r="F386" s="98">
        <v>6.9186849915628512</v>
      </c>
      <c r="G386" s="98">
        <v>8.4702007332564158</v>
      </c>
      <c r="H386" s="98">
        <v>11.192090869420181</v>
      </c>
      <c r="I386" s="98">
        <v>7.3260354656270232</v>
      </c>
      <c r="J386" s="98">
        <v>15.254251991164224</v>
      </c>
      <c r="K386" s="98">
        <v>7.3726876040519942</v>
      </c>
      <c r="L386" s="98">
        <v>10.099177843598087</v>
      </c>
      <c r="M386" s="98">
        <v>5.8864277678889563</v>
      </c>
      <c r="N386" s="98">
        <v>8.1283615267481011</v>
      </c>
      <c r="O386" s="98">
        <v>10.320210467760178</v>
      </c>
      <c r="P386" s="98">
        <v>6.3403598748618828</v>
      </c>
      <c r="Q386" s="98">
        <v>4.2850837985217298</v>
      </c>
      <c r="R386" s="98">
        <v>2.3658825741990861</v>
      </c>
      <c r="S386" s="98">
        <v>3.0343481887497039</v>
      </c>
      <c r="T386" s="98">
        <v>5.4216960048929845</v>
      </c>
      <c r="U386" s="98">
        <v>5.0365894546271113</v>
      </c>
      <c r="V386" s="98">
        <v>3.8800081103933879</v>
      </c>
      <c r="W386" s="98">
        <v>8.0569133775017807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3.5430374238596594E-2</v>
      </c>
      <c r="D387" s="98">
        <v>3.5552120280281478E-2</v>
      </c>
      <c r="E387" s="98">
        <v>4.7275495887129329E-2</v>
      </c>
      <c r="F387" s="98">
        <v>5.9155099867063257E-2</v>
      </c>
      <c r="G387" s="98">
        <v>7.1272747658532448E-2</v>
      </c>
      <c r="H387" s="98">
        <v>9.3189446904711051E-2</v>
      </c>
      <c r="I387" s="98">
        <v>5.9798314759671248E-2</v>
      </c>
      <c r="J387" s="98">
        <v>0.1231944309908875</v>
      </c>
      <c r="K387" s="98">
        <v>5.8725940329423076E-2</v>
      </c>
      <c r="L387" s="98">
        <v>7.8857741040383622E-2</v>
      </c>
      <c r="M387" s="98">
        <v>4.5525008513049192E-2</v>
      </c>
      <c r="N387" s="98">
        <v>6.228205310407172E-2</v>
      </c>
      <c r="O387" s="98">
        <v>7.8412858066611302E-2</v>
      </c>
      <c r="P387" s="98">
        <v>4.7404554969339742E-2</v>
      </c>
      <c r="Q387" s="98">
        <v>3.1490440056633068E-2</v>
      </c>
      <c r="R387" s="98">
        <v>1.7090719435850103E-2</v>
      </c>
      <c r="S387" s="98">
        <v>2.1630107214542813E-2</v>
      </c>
      <c r="T387" s="98">
        <v>3.8576117376169068E-2</v>
      </c>
      <c r="U387" s="98">
        <v>3.575168676390153E-2</v>
      </c>
      <c r="V387" s="98">
        <v>2.7159748743366293E-2</v>
      </c>
      <c r="W387" s="98">
        <v>5.572608862462157E-2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2.0000572469243134E-5</v>
      </c>
      <c r="E388" s="122">
        <f t="shared" si="163"/>
        <v>4.0254428228019402E-4</v>
      </c>
      <c r="F388" s="122">
        <f t="shared" si="163"/>
        <v>9.0628972022032111E-4</v>
      </c>
      <c r="G388" s="122">
        <f t="shared" si="163"/>
        <v>1.9291511839172979E-3</v>
      </c>
      <c r="H388" s="122">
        <f t="shared" si="163"/>
        <v>6.0762024698274575E-3</v>
      </c>
      <c r="I388" s="122">
        <f t="shared" si="163"/>
        <v>4.2617297628404207E-3</v>
      </c>
      <c r="J388" s="122">
        <f t="shared" si="163"/>
        <v>8.4228432896786467E-3</v>
      </c>
      <c r="K388" s="122">
        <f t="shared" si="163"/>
        <v>6.6786553476600643E-3</v>
      </c>
      <c r="L388" s="122">
        <f t="shared" si="163"/>
        <v>1.9480307412141764E-2</v>
      </c>
      <c r="M388" s="122">
        <f t="shared" si="163"/>
        <v>3.7576431387091164E-3</v>
      </c>
      <c r="N388" s="122">
        <f t="shared" si="163"/>
        <v>1.1724382545223646E-2</v>
      </c>
      <c r="O388" s="122">
        <f t="shared" si="163"/>
        <v>4.3566951278018167E-3</v>
      </c>
      <c r="P388" s="122">
        <f t="shared" si="163"/>
        <v>6.4451019170773663E-3</v>
      </c>
      <c r="Q388" s="122">
        <f t="shared" si="163"/>
        <v>2.1592947340229665E-3</v>
      </c>
      <c r="R388" s="122">
        <f t="shared" si="163"/>
        <v>1.0913074158427393E-3</v>
      </c>
      <c r="S388" s="122">
        <f t="shared" si="163"/>
        <v>1.1743016171945134E-3</v>
      </c>
      <c r="T388" s="122">
        <f t="shared" si="163"/>
        <v>2.0458112990620709E-3</v>
      </c>
      <c r="U388" s="122">
        <f t="shared" si="163"/>
        <v>1.3739253072160141E-3</v>
      </c>
      <c r="V388" s="122">
        <f t="shared" si="163"/>
        <v>1.1906814116828736E-3</v>
      </c>
      <c r="W388" s="122">
        <f t="shared" si="163"/>
        <v>2.729131694502319E-3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2.0000572469243134E-5</v>
      </c>
      <c r="E389" s="98">
        <v>4.0254428228019402E-4</v>
      </c>
      <c r="F389" s="98">
        <v>9.0628972022032111E-4</v>
      </c>
      <c r="G389" s="98">
        <v>1.9291511839172979E-3</v>
      </c>
      <c r="H389" s="98">
        <v>6.0762024698274575E-3</v>
      </c>
      <c r="I389" s="98">
        <v>4.2617297628404207E-3</v>
      </c>
      <c r="J389" s="98">
        <v>8.4228432896786467E-3</v>
      </c>
      <c r="K389" s="98">
        <v>6.6786553476600643E-3</v>
      </c>
      <c r="L389" s="98">
        <v>1.9480307412141764E-2</v>
      </c>
      <c r="M389" s="98">
        <v>3.7576431387091164E-3</v>
      </c>
      <c r="N389" s="98">
        <v>1.1724382545223646E-2</v>
      </c>
      <c r="O389" s="98">
        <v>4.3566951278018167E-3</v>
      </c>
      <c r="P389" s="98">
        <v>6.4451019170773663E-3</v>
      </c>
      <c r="Q389" s="98">
        <v>2.1592947340229665E-3</v>
      </c>
      <c r="R389" s="98">
        <v>1.0913074158427393E-3</v>
      </c>
      <c r="S389" s="98">
        <v>1.1743016171945134E-3</v>
      </c>
      <c r="T389" s="98">
        <v>2.0458112990620709E-3</v>
      </c>
      <c r="U389" s="98">
        <v>1.3739253072160141E-3</v>
      </c>
      <c r="V389" s="98">
        <v>1.1906814116828736E-3</v>
      </c>
      <c r="W389" s="98">
        <v>2.729131694502319E-3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0.22826838536312671</v>
      </c>
      <c r="D390" s="122">
        <v>0.20047556088984897</v>
      </c>
      <c r="E390" s="122">
        <v>0.26409317193662701</v>
      </c>
      <c r="F390" s="122">
        <v>0.4357737914992324</v>
      </c>
      <c r="G390" s="122">
        <v>0.4550450122992506</v>
      </c>
      <c r="H390" s="122">
        <v>0.7078100036649424</v>
      </c>
      <c r="I390" s="122">
        <v>0.46231566764098642</v>
      </c>
      <c r="J390" s="122">
        <v>1.0411406453803695</v>
      </c>
      <c r="K390" s="122">
        <v>0.51633981533385975</v>
      </c>
      <c r="L390" s="122">
        <v>0.73304899637675425</v>
      </c>
      <c r="M390" s="122">
        <v>0.46690727583565572</v>
      </c>
      <c r="N390" s="122">
        <v>0.55392858851922711</v>
      </c>
      <c r="O390" s="122">
        <v>0.61448724060630566</v>
      </c>
      <c r="P390" s="122">
        <v>0.45233549339469309</v>
      </c>
      <c r="Q390" s="122">
        <v>0.31569253689056515</v>
      </c>
      <c r="R390" s="122">
        <v>0.18201668539494176</v>
      </c>
      <c r="S390" s="122">
        <v>0.23674127843259785</v>
      </c>
      <c r="T390" s="122">
        <v>0.44960671107828343</v>
      </c>
      <c r="U390" s="122">
        <v>0.43251066552771344</v>
      </c>
      <c r="V390" s="122">
        <v>0.36782939510728657</v>
      </c>
      <c r="W390" s="122">
        <v>1.2013257786859464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0.10164080302835156</v>
      </c>
      <c r="D391" s="98">
        <v>8.8895009818328735E-2</v>
      </c>
      <c r="E391" s="98">
        <v>2.8237890064580461E-2</v>
      </c>
      <c r="F391" s="98">
        <v>6.6297618000562709E-3</v>
      </c>
      <c r="G391" s="98">
        <v>2.9841893342169652E-2</v>
      </c>
      <c r="H391" s="98">
        <v>5.9506439002933217E-2</v>
      </c>
      <c r="I391" s="98">
        <v>0.34519958092566766</v>
      </c>
      <c r="J391" s="98">
        <v>0.5710973860154841</v>
      </c>
      <c r="K391" s="98">
        <v>0.40411812530512298</v>
      </c>
      <c r="L391" s="98">
        <v>0.46804997463900722</v>
      </c>
      <c r="M391" s="98">
        <v>0.3237277889450802</v>
      </c>
      <c r="N391" s="98">
        <v>0.30258658827286539</v>
      </c>
      <c r="O391" s="98">
        <v>0.3773091698025442</v>
      </c>
      <c r="P391" s="98">
        <v>9.9644698418359601E-2</v>
      </c>
      <c r="Q391" s="98">
        <v>0.10424681042249637</v>
      </c>
      <c r="R391" s="98">
        <v>5.847355339467987E-2</v>
      </c>
      <c r="S391" s="98">
        <v>0.1275449815214266</v>
      </c>
      <c r="T391" s="98">
        <v>0.19676986364442725</v>
      </c>
      <c r="U391" s="98">
        <v>0.26380335731642601</v>
      </c>
      <c r="V391" s="98">
        <v>0.29232612135253955</v>
      </c>
      <c r="W391" s="98">
        <v>0.66722242204928595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4.3928137041627522E-3</v>
      </c>
      <c r="D395" s="101">
        <v>3.8887952126677805E-3</v>
      </c>
      <c r="E395" s="101">
        <v>2.7613691134677331E-3</v>
      </c>
      <c r="F395" s="101">
        <v>1.248945030856705E-3</v>
      </c>
      <c r="G395" s="101">
        <v>2.7438543227044543E-3</v>
      </c>
      <c r="H395" s="101">
        <v>3.9310389744499239E-3</v>
      </c>
      <c r="I395" s="101">
        <v>7.9496108106594688E-4</v>
      </c>
      <c r="J395" s="101">
        <v>9.7107162479398337E-4</v>
      </c>
      <c r="K395" s="101">
        <v>3.1398295839082302E-3</v>
      </c>
      <c r="L395" s="101">
        <v>4.4481561579402589E-3</v>
      </c>
      <c r="M395" s="101">
        <v>2.0447300052931021E-3</v>
      </c>
      <c r="N395" s="101">
        <v>1.4496130135547146E-3</v>
      </c>
      <c r="O395" s="101">
        <v>1.0709679461322857E-3</v>
      </c>
      <c r="P395" s="101">
        <v>1.1198741219448523E-3</v>
      </c>
      <c r="Q395" s="101">
        <v>1.2608386689901899E-3</v>
      </c>
      <c r="R395" s="101">
        <v>1.5471518754598356E-3</v>
      </c>
      <c r="S395" s="101">
        <v>1.9946063373753927E-3</v>
      </c>
      <c r="T395" s="101">
        <v>3.3585157682354304E-3</v>
      </c>
      <c r="U395" s="101">
        <v>2.1867012478213204E-3</v>
      </c>
      <c r="V395" s="101">
        <v>1.0133375515977358E-3</v>
      </c>
      <c r="W395" s="101">
        <v>5.5579680750163906E-3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0.1222347686306124</v>
      </c>
      <c r="D399" s="101">
        <v>0.10769175585885246</v>
      </c>
      <c r="E399" s="101">
        <v>0.2330939127585788</v>
      </c>
      <c r="F399" s="101">
        <v>0.42789508466831944</v>
      </c>
      <c r="G399" s="101">
        <v>0.4224592646343765</v>
      </c>
      <c r="H399" s="101">
        <v>0.64437252568755921</v>
      </c>
      <c r="I399" s="101">
        <v>0.11632112563425277</v>
      </c>
      <c r="J399" s="101">
        <v>0.46907218774009141</v>
      </c>
      <c r="K399" s="101">
        <v>0.10908186044482857</v>
      </c>
      <c r="L399" s="101">
        <v>0.26055086557980678</v>
      </c>
      <c r="M399" s="101">
        <v>0.14113475688528243</v>
      </c>
      <c r="N399" s="101">
        <v>0.24989238723280693</v>
      </c>
      <c r="O399" s="101">
        <v>0.23610710285762918</v>
      </c>
      <c r="P399" s="101">
        <v>0.35157092085438862</v>
      </c>
      <c r="Q399" s="101">
        <v>0.2101848877990786</v>
      </c>
      <c r="R399" s="101">
        <v>0.12199598012480206</v>
      </c>
      <c r="S399" s="101">
        <v>0.10720169057379585</v>
      </c>
      <c r="T399" s="101">
        <v>0.24947833166562078</v>
      </c>
      <c r="U399" s="101">
        <v>0.16652060696346613</v>
      </c>
      <c r="V399" s="101">
        <v>7.4489936203149323E-2</v>
      </c>
      <c r="W399" s="101">
        <v>0.52854538856164401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0.33614719781531444</v>
      </c>
      <c r="D403" s="122">
        <v>0.31609546427420493</v>
      </c>
      <c r="E403" s="122">
        <v>0.4136078632288881</v>
      </c>
      <c r="F403" s="122">
        <v>0.54375290422533229</v>
      </c>
      <c r="G403" s="122">
        <v>0.52345676336006441</v>
      </c>
      <c r="H403" s="122">
        <v>0.78995565210388419</v>
      </c>
      <c r="I403" s="122">
        <v>0.63203573110493805</v>
      </c>
      <c r="J403" s="122">
        <v>1.3108714332571842</v>
      </c>
      <c r="K403" s="122">
        <v>0.56120257290172004</v>
      </c>
      <c r="L403" s="122">
        <v>0.80512342535070558</v>
      </c>
      <c r="M403" s="122">
        <v>0.50812275716755262</v>
      </c>
      <c r="N403" s="122">
        <v>0.57845749703239613</v>
      </c>
      <c r="O403" s="122">
        <v>0.59694123053288317</v>
      </c>
      <c r="P403" s="122">
        <v>0.39449398236244448</v>
      </c>
      <c r="Q403" s="122">
        <v>0.22629351194246711</v>
      </c>
      <c r="R403" s="122">
        <v>0.12638741046634455</v>
      </c>
      <c r="S403" s="122">
        <v>0.16043904583244542</v>
      </c>
      <c r="T403" s="122">
        <v>0.34756197756670421</v>
      </c>
      <c r="U403" s="122">
        <v>0.36735300093669987</v>
      </c>
      <c r="V403" s="122">
        <v>0.29051521633312904</v>
      </c>
      <c r="W403" s="122">
        <v>0.69204444380725172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1.483861281003424E-2</v>
      </c>
      <c r="D404" s="98">
        <v>2.1832389271960077E-2</v>
      </c>
      <c r="E404" s="98">
        <v>3.318534450909319E-2</v>
      </c>
      <c r="F404" s="98">
        <v>4.2987273927717194E-2</v>
      </c>
      <c r="G404" s="98">
        <v>4.829659192213117E-2</v>
      </c>
      <c r="H404" s="98">
        <v>6.7770048275960254E-2</v>
      </c>
      <c r="I404" s="98">
        <v>3.4927674350885042E-2</v>
      </c>
      <c r="J404" s="98">
        <v>0.20372088706464569</v>
      </c>
      <c r="K404" s="98">
        <v>0.13254069028920604</v>
      </c>
      <c r="L404" s="98">
        <v>0.15828610291850811</v>
      </c>
      <c r="M404" s="98">
        <v>9.2581569394843938E-2</v>
      </c>
      <c r="N404" s="98">
        <v>9.4574268387491917E-2</v>
      </c>
      <c r="O404" s="98">
        <v>0.12960652175287499</v>
      </c>
      <c r="P404" s="98">
        <v>0.10796225100490815</v>
      </c>
      <c r="Q404" s="98">
        <v>9.0056822000976408E-2</v>
      </c>
      <c r="R404" s="98">
        <v>3.2884501611101062E-2</v>
      </c>
      <c r="S404" s="98">
        <v>3.5996365622417467E-2</v>
      </c>
      <c r="T404" s="98">
        <v>2.5485491381147061E-2</v>
      </c>
      <c r="U404" s="98">
        <v>5.0354285046625792E-2</v>
      </c>
      <c r="V404" s="98">
        <v>7.155988063990032E-2</v>
      </c>
      <c r="W404" s="98">
        <v>0.23949535016630563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0.301276298932036</v>
      </c>
      <c r="D405" s="98">
        <v>0.259148999396071</v>
      </c>
      <c r="E405" s="98">
        <v>0.27221411911269877</v>
      </c>
      <c r="F405" s="98">
        <v>0.22735816385245922</v>
      </c>
      <c r="G405" s="98">
        <v>0.25632823303441388</v>
      </c>
      <c r="H405" s="98">
        <v>0.19549661371762175</v>
      </c>
      <c r="I405" s="98">
        <v>4.5705444472367671E-2</v>
      </c>
      <c r="J405" s="98">
        <v>0.20354374938390926</v>
      </c>
      <c r="K405" s="98">
        <v>0.34191545614462826</v>
      </c>
      <c r="L405" s="98">
        <v>0.54806388805497119</v>
      </c>
      <c r="M405" s="98">
        <v>0.30395556035900861</v>
      </c>
      <c r="N405" s="98">
        <v>0.23136875039578408</v>
      </c>
      <c r="O405" s="98">
        <v>0.18482614846783765</v>
      </c>
      <c r="P405" s="98">
        <v>0.11673895629198253</v>
      </c>
      <c r="Q405" s="98">
        <v>0.10384416976992451</v>
      </c>
      <c r="R405" s="98">
        <v>6.5734637126461645E-2</v>
      </c>
      <c r="S405" s="98">
        <v>0.102551028318767</v>
      </c>
      <c r="T405" s="98">
        <v>0.22203159018146212</v>
      </c>
      <c r="U405" s="98">
        <v>0.12663205454602675</v>
      </c>
      <c r="V405" s="98">
        <v>3.5239076826619371E-2</v>
      </c>
      <c r="W405" s="98">
        <v>6.4451463463193789E-2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2.0032286073244226E-2</v>
      </c>
      <c r="D406" s="33">
        <v>3.5114075606173835E-2</v>
      </c>
      <c r="E406" s="33">
        <v>0.10820839960709619</v>
      </c>
      <c r="F406" s="33">
        <v>0.2734074664451559</v>
      </c>
      <c r="G406" s="33">
        <v>0.21883193840351939</v>
      </c>
      <c r="H406" s="33">
        <v>0.52668899011030224</v>
      </c>
      <c r="I406" s="33">
        <v>0.5514026122816853</v>
      </c>
      <c r="J406" s="33">
        <v>0.90360679680862932</v>
      </c>
      <c r="K406" s="33">
        <v>8.6746426467885829E-2</v>
      </c>
      <c r="L406" s="33">
        <v>9.8773434377226327E-2</v>
      </c>
      <c r="M406" s="33">
        <v>0.11158562741370007</v>
      </c>
      <c r="N406" s="33">
        <v>0.2525144782491201</v>
      </c>
      <c r="O406" s="33">
        <v>0.28250856031217048</v>
      </c>
      <c r="P406" s="33">
        <v>0.16979277506555379</v>
      </c>
      <c r="Q406" s="33">
        <v>3.2392520171566172E-2</v>
      </c>
      <c r="R406" s="33">
        <v>2.7768271728781845E-2</v>
      </c>
      <c r="S406" s="33">
        <v>2.1891651891260931E-2</v>
      </c>
      <c r="T406" s="33">
        <v>0.10004489600409504</v>
      </c>
      <c r="U406" s="33">
        <v>0.19036666134404734</v>
      </c>
      <c r="V406" s="33">
        <v>0.18371625886660936</v>
      </c>
      <c r="W406" s="33">
        <v>0.38809763017775223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0.53338326155298121</v>
      </c>
      <c r="D408" s="119">
        <f t="shared" si="164"/>
        <v>0.54352080775953049</v>
      </c>
      <c r="E408" s="119">
        <f t="shared" si="164"/>
        <v>0.55535585641604013</v>
      </c>
      <c r="F408" s="119">
        <f t="shared" si="164"/>
        <v>0.5685478799292264</v>
      </c>
      <c r="G408" s="119">
        <f t="shared" si="164"/>
        <v>0.57709979430651059</v>
      </c>
      <c r="H408" s="119">
        <f t="shared" si="164"/>
        <v>0.59054761567517799</v>
      </c>
      <c r="I408" s="119">
        <f t="shared" si="164"/>
        <v>0.60524172959507394</v>
      </c>
      <c r="J408" s="119">
        <f t="shared" si="164"/>
        <v>0.61389307071169485</v>
      </c>
      <c r="K408" s="119">
        <f t="shared" si="164"/>
        <v>0.61958961293528547</v>
      </c>
      <c r="L408" s="119">
        <f t="shared" si="164"/>
        <v>0.62989111479876669</v>
      </c>
      <c r="M408" s="119">
        <f t="shared" si="164"/>
        <v>0.64045559726274548</v>
      </c>
      <c r="N408" s="119">
        <f t="shared" si="164"/>
        <v>0.6512443471854743</v>
      </c>
      <c r="O408" s="119">
        <f t="shared" si="164"/>
        <v>0.65857289424668475</v>
      </c>
      <c r="P408" s="119">
        <f t="shared" si="164"/>
        <v>0.66438723443137671</v>
      </c>
      <c r="Q408" s="119">
        <f t="shared" si="164"/>
        <v>0.6700962596510851</v>
      </c>
      <c r="R408" s="119">
        <f t="shared" ref="R408:V408" si="165">IF(R384=0,"",R384/R360)</f>
        <v>0.68225153325658461</v>
      </c>
      <c r="S408" s="119">
        <f t="shared" si="165"/>
        <v>0.69474695352977578</v>
      </c>
      <c r="T408" s="119">
        <f t="shared" si="165"/>
        <v>0.70853335834382403</v>
      </c>
      <c r="U408" s="119">
        <f t="shared" si="165"/>
        <v>0.72398054820981805</v>
      </c>
      <c r="V408" s="119">
        <f t="shared" si="165"/>
        <v>0.73691278419856243</v>
      </c>
      <c r="W408" s="119">
        <f t="shared" ref="W408" si="166">IF(W384=0,"",W384/W360)</f>
        <v>0.745136718676495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0.52688991889866588</v>
      </c>
      <c r="D409" s="124">
        <f t="shared" si="167"/>
        <v>0.53794103850813735</v>
      </c>
      <c r="E409" s="124">
        <f t="shared" si="167"/>
        <v>0.54909831385837538</v>
      </c>
      <c r="F409" s="124">
        <f t="shared" si="167"/>
        <v>0.56035826941949396</v>
      </c>
      <c r="G409" s="124">
        <f t="shared" si="167"/>
        <v>0.57170099531470031</v>
      </c>
      <c r="H409" s="124">
        <f t="shared" si="167"/>
        <v>0.58312461522267944</v>
      </c>
      <c r="I409" s="124">
        <f t="shared" si="167"/>
        <v>0.59458272189299843</v>
      </c>
      <c r="J409" s="124">
        <f t="shared" si="167"/>
        <v>0.60607606238039446</v>
      </c>
      <c r="K409" s="124">
        <f t="shared" si="167"/>
        <v>0.61753251221850003</v>
      </c>
      <c r="L409" s="124">
        <f t="shared" si="167"/>
        <v>0.62890488789007448</v>
      </c>
      <c r="M409" s="124">
        <f t="shared" si="167"/>
        <v>0.63939345645535217</v>
      </c>
      <c r="N409" s="124">
        <f t="shared" si="167"/>
        <v>0.64853459414047687</v>
      </c>
      <c r="O409" s="124">
        <f t="shared" si="167"/>
        <v>0.6560888774212229</v>
      </c>
      <c r="P409" s="124">
        <f t="shared" si="167"/>
        <v>0.66269084558164959</v>
      </c>
      <c r="Q409" s="124">
        <f t="shared" si="167"/>
        <v>0.67055411423455424</v>
      </c>
      <c r="R409" s="124">
        <f t="shared" ref="R409:V409" si="168">IF(R385=0,"",R385/R361)</f>
        <v>0.68216148627283513</v>
      </c>
      <c r="S409" s="124">
        <f t="shared" si="168"/>
        <v>0.69517903561567806</v>
      </c>
      <c r="T409" s="124">
        <f t="shared" si="168"/>
        <v>0.70827520502001651</v>
      </c>
      <c r="U409" s="124">
        <f t="shared" si="168"/>
        <v>0.72033560628105064</v>
      </c>
      <c r="V409" s="124">
        <f t="shared" si="168"/>
        <v>0.73042699336685413</v>
      </c>
      <c r="W409" s="124">
        <f t="shared" ref="W409" si="169">IF(W385=0,"",W385/W361)</f>
        <v>0.73854293949610728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0.52464244859196174</v>
      </c>
      <c r="D410" s="111">
        <f t="shared" si="170"/>
        <v>0.53574626407746917</v>
      </c>
      <c r="E410" s="111">
        <f t="shared" si="170"/>
        <v>0.54695563772105771</v>
      </c>
      <c r="F410" s="111">
        <f t="shared" si="170"/>
        <v>0.558259793963641</v>
      </c>
      <c r="G410" s="111">
        <f t="shared" si="170"/>
        <v>0.5696480212764099</v>
      </c>
      <c r="H410" s="111">
        <f t="shared" si="170"/>
        <v>0.58110755770555567</v>
      </c>
      <c r="I410" s="111">
        <f t="shared" si="170"/>
        <v>0.59262162218701975</v>
      </c>
      <c r="J410" s="111">
        <f t="shared" si="170"/>
        <v>0.60415403216672758</v>
      </c>
      <c r="K410" s="111">
        <f t="shared" si="170"/>
        <v>0.61565692424778873</v>
      </c>
      <c r="L410" s="111">
        <f t="shared" si="170"/>
        <v>0.62708781683895976</v>
      </c>
      <c r="M410" s="111">
        <f t="shared" si="170"/>
        <v>0.63761521597628723</v>
      </c>
      <c r="N410" s="111">
        <f t="shared" si="170"/>
        <v>0.6467927566208127</v>
      </c>
      <c r="O410" s="111">
        <f t="shared" si="170"/>
        <v>0.65437896337203516</v>
      </c>
      <c r="P410" s="111">
        <f t="shared" si="170"/>
        <v>0.66102378501196801</v>
      </c>
      <c r="Q410" s="111">
        <f t="shared" si="170"/>
        <v>0.66893459111260856</v>
      </c>
      <c r="R410" s="111">
        <f t="shared" ref="R410:V410" si="171">IF(R386=0,"",R386/R362)</f>
        <v>0.68059882490580326</v>
      </c>
      <c r="S410" s="111">
        <f t="shared" si="171"/>
        <v>0.69367176196805302</v>
      </c>
      <c r="T410" s="111">
        <f t="shared" si="171"/>
        <v>0.70680811008128597</v>
      </c>
      <c r="U410" s="111">
        <f t="shared" si="171"/>
        <v>0.71890845257024749</v>
      </c>
      <c r="V410" s="111">
        <f t="shared" si="171"/>
        <v>0.72905128114840478</v>
      </c>
      <c r="W410" s="111">
        <f t="shared" ref="W410" si="172">IF(W386=0,"",W386/W362)</f>
        <v>0.73720978239430768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>
        <f t="shared" si="176"/>
        <v>2.7439731708368815</v>
      </c>
      <c r="E412" s="124">
        <f t="shared" si="176"/>
        <v>2.8415814517141409</v>
      </c>
      <c r="F412" s="124">
        <f t="shared" si="176"/>
        <v>2.9392945610814762</v>
      </c>
      <c r="G412" s="124">
        <f t="shared" si="176"/>
        <v>3.0379361867989827</v>
      </c>
      <c r="H412" s="124">
        <f t="shared" si="176"/>
        <v>3.137400167004206</v>
      </c>
      <c r="I412" s="124">
        <f t="shared" si="176"/>
        <v>3.2378838945046442</v>
      </c>
      <c r="J412" s="124">
        <f t="shared" si="176"/>
        <v>3.3402084340906333</v>
      </c>
      <c r="K412" s="124">
        <f t="shared" si="176"/>
        <v>3.4450641545719245</v>
      </c>
      <c r="L412" s="124">
        <f t="shared" si="176"/>
        <v>3.5526217455941826</v>
      </c>
      <c r="M412" s="124">
        <f t="shared" si="176"/>
        <v>3.6810891530458401</v>
      </c>
      <c r="N412" s="124">
        <f t="shared" si="176"/>
        <v>3.8364251100740256</v>
      </c>
      <c r="O412" s="124">
        <f t="shared" si="176"/>
        <v>4.0219238892567208</v>
      </c>
      <c r="P412" s="124">
        <f t="shared" si="176"/>
        <v>4.2230933209181849</v>
      </c>
      <c r="Q412" s="124">
        <f t="shared" si="176"/>
        <v>4.3959750285258776</v>
      </c>
      <c r="R412" s="124">
        <f t="shared" ref="R412:V412" si="177">IF(R388=0,"",R388/R364)</f>
        <v>4.5044337882722605</v>
      </c>
      <c r="S412" s="124">
        <f t="shared" si="177"/>
        <v>4.5907616357700363</v>
      </c>
      <c r="T412" s="124">
        <f t="shared" si="177"/>
        <v>4.6628918386094762</v>
      </c>
      <c r="U412" s="124">
        <f t="shared" si="177"/>
        <v>4.7285571346165263</v>
      </c>
      <c r="V412" s="124">
        <f t="shared" si="177"/>
        <v>4.7955100871905589</v>
      </c>
      <c r="W412" s="124">
        <f t="shared" ref="W412" si="178">IF(W388=0,"",W388/W364)</f>
        <v>4.8610579629971289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>
        <f t="shared" si="179"/>
        <v>2.7439731708368815</v>
      </c>
      <c r="E413" s="111">
        <f t="shared" si="179"/>
        <v>2.8415814517141409</v>
      </c>
      <c r="F413" s="111">
        <f t="shared" si="179"/>
        <v>2.9392945610814762</v>
      </c>
      <c r="G413" s="111">
        <f t="shared" si="179"/>
        <v>3.0379361867989827</v>
      </c>
      <c r="H413" s="111">
        <f t="shared" si="179"/>
        <v>3.137400167004206</v>
      </c>
      <c r="I413" s="111">
        <f t="shared" si="179"/>
        <v>3.2378838945046442</v>
      </c>
      <c r="J413" s="111">
        <f t="shared" si="179"/>
        <v>3.3402084340906333</v>
      </c>
      <c r="K413" s="111">
        <f t="shared" si="179"/>
        <v>3.4450641545719245</v>
      </c>
      <c r="L413" s="111">
        <f t="shared" si="179"/>
        <v>3.5526217455941826</v>
      </c>
      <c r="M413" s="111">
        <f t="shared" si="179"/>
        <v>3.6810891530458401</v>
      </c>
      <c r="N413" s="111">
        <f t="shared" si="179"/>
        <v>3.8364251100740256</v>
      </c>
      <c r="O413" s="111">
        <f t="shared" si="179"/>
        <v>4.0219238892567208</v>
      </c>
      <c r="P413" s="111">
        <f t="shared" si="179"/>
        <v>4.2230933209181849</v>
      </c>
      <c r="Q413" s="111">
        <f t="shared" si="179"/>
        <v>4.3959750285258776</v>
      </c>
      <c r="R413" s="111">
        <f t="shared" ref="R413:V413" si="180">IF(R389=0,"",R389/R365)</f>
        <v>4.5044337882722605</v>
      </c>
      <c r="S413" s="111">
        <f t="shared" si="180"/>
        <v>4.5907616357700363</v>
      </c>
      <c r="T413" s="111">
        <f t="shared" si="180"/>
        <v>4.6628918386094762</v>
      </c>
      <c r="U413" s="111">
        <f t="shared" si="180"/>
        <v>4.7285571346165263</v>
      </c>
      <c r="V413" s="111">
        <f t="shared" si="180"/>
        <v>4.7955100871905589</v>
      </c>
      <c r="W413" s="111">
        <f t="shared" ref="W413" si="181">IF(W389=0,"",W389/W365)</f>
        <v>4.8610579629971289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0.58213235334157565</v>
      </c>
      <c r="D414" s="124">
        <f t="shared" si="182"/>
        <v>0.59015551207741868</v>
      </c>
      <c r="E414" s="124">
        <f t="shared" si="182"/>
        <v>0.60682611548614496</v>
      </c>
      <c r="F414" s="124">
        <f t="shared" si="182"/>
        <v>0.61186615165652158</v>
      </c>
      <c r="G414" s="124">
        <f t="shared" si="182"/>
        <v>0.61412619804805146</v>
      </c>
      <c r="H414" s="124">
        <f t="shared" si="182"/>
        <v>0.61754582882376219</v>
      </c>
      <c r="I414" s="124">
        <f t="shared" si="182"/>
        <v>0.6389026801536396</v>
      </c>
      <c r="J414" s="124">
        <f t="shared" si="182"/>
        <v>0.6427507145692094</v>
      </c>
      <c r="K414" s="124">
        <f t="shared" si="182"/>
        <v>0.66394961886237758</v>
      </c>
      <c r="L414" s="124">
        <f t="shared" si="182"/>
        <v>0.66674074553322671</v>
      </c>
      <c r="M414" s="124">
        <f t="shared" si="182"/>
        <v>0.68160416407191027</v>
      </c>
      <c r="N414" s="124">
        <f t="shared" si="182"/>
        <v>0.68239321666237951</v>
      </c>
      <c r="O414" s="124">
        <f t="shared" si="182"/>
        <v>0.69979084125445068</v>
      </c>
      <c r="P414" s="124">
        <f t="shared" si="182"/>
        <v>0.69250934665310326</v>
      </c>
      <c r="Q414" s="124">
        <f t="shared" si="182"/>
        <v>0.71548827663596182</v>
      </c>
      <c r="R414" s="124">
        <f t="shared" ref="R414:V414" si="183">IF(R390=0,"",R390/R366)</f>
        <v>0.73011466915626988</v>
      </c>
      <c r="S414" s="124">
        <f t="shared" si="183"/>
        <v>0.75569818503371589</v>
      </c>
      <c r="T414" s="124">
        <f t="shared" si="183"/>
        <v>0.76591780898317274</v>
      </c>
      <c r="U414" s="124">
        <f t="shared" si="183"/>
        <v>0.78924248830596255</v>
      </c>
      <c r="V414" s="124">
        <f t="shared" si="183"/>
        <v>0.8122291388227374</v>
      </c>
      <c r="W414" s="124">
        <f t="shared" ref="W414" si="184">IF(W390=0,"",W390/W366)</f>
        <v>0.80845633266562844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0.55728033530610577</v>
      </c>
      <c r="D415" s="111">
        <f t="shared" si="185"/>
        <v>0.57177739306851338</v>
      </c>
      <c r="E415" s="111">
        <f t="shared" si="185"/>
        <v>0.58641226676608249</v>
      </c>
      <c r="F415" s="111">
        <f t="shared" si="185"/>
        <v>0.60117088791012985</v>
      </c>
      <c r="G415" s="111">
        <f t="shared" si="185"/>
        <v>0.61603927160941951</v>
      </c>
      <c r="H415" s="111">
        <f t="shared" si="185"/>
        <v>0.63100075595329852</v>
      </c>
      <c r="I415" s="111">
        <f t="shared" si="185"/>
        <v>0.6460334317110803</v>
      </c>
      <c r="J415" s="111">
        <f t="shared" si="185"/>
        <v>0.66109005921302311</v>
      </c>
      <c r="K415" s="111">
        <f t="shared" si="185"/>
        <v>0.67610814836909161</v>
      </c>
      <c r="L415" s="111">
        <f t="shared" si="185"/>
        <v>0.6910322355341183</v>
      </c>
      <c r="M415" s="111">
        <f t="shared" si="185"/>
        <v>0.7047767284591806</v>
      </c>
      <c r="N415" s="111">
        <f t="shared" si="185"/>
        <v>0.71675885631551806</v>
      </c>
      <c r="O415" s="111">
        <f t="shared" si="185"/>
        <v>0.72666335064123722</v>
      </c>
      <c r="P415" s="111">
        <f t="shared" si="185"/>
        <v>0.73533877966477701</v>
      </c>
      <c r="Q415" s="111">
        <f t="shared" si="185"/>
        <v>0.74566706845324582</v>
      </c>
      <c r="R415" s="111">
        <f t="shared" ref="R415:V415" si="186">IF(R391=0,"",R391/R367)</f>
        <v>0.76089580413197466</v>
      </c>
      <c r="S415" s="111">
        <f t="shared" si="186"/>
        <v>0.77796373217554804</v>
      </c>
      <c r="T415" s="111">
        <f t="shared" si="186"/>
        <v>0.7951144492090928</v>
      </c>
      <c r="U415" s="111">
        <f t="shared" si="186"/>
        <v>0.81091256511225651</v>
      </c>
      <c r="V415" s="111">
        <f t="shared" si="186"/>
        <v>0.82415496561536838</v>
      </c>
      <c r="W415" s="111">
        <f t="shared" ref="W415" si="187">IF(W391=0,"",W391/W367)</f>
        <v>0.83480664331758692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0.54106637282823289</v>
      </c>
      <c r="D419" s="112">
        <f t="shared" si="197"/>
        <v>0.54403735547555343</v>
      </c>
      <c r="E419" s="112">
        <f t="shared" si="197"/>
        <v>0.54750016626543674</v>
      </c>
      <c r="F419" s="112">
        <f t="shared" si="197"/>
        <v>0.55103004452930582</v>
      </c>
      <c r="G419" s="112">
        <f t="shared" si="197"/>
        <v>0.55501286758361379</v>
      </c>
      <c r="H419" s="112">
        <f t="shared" si="197"/>
        <v>0.55940140895732016</v>
      </c>
      <c r="I419" s="112">
        <f t="shared" si="197"/>
        <v>0.56429074883247454</v>
      </c>
      <c r="J419" s="112">
        <f t="shared" si="197"/>
        <v>0.57007039715464847</v>
      </c>
      <c r="K419" s="112">
        <f t="shared" si="197"/>
        <v>0.57707153983087944</v>
      </c>
      <c r="L419" s="112">
        <f t="shared" si="197"/>
        <v>0.58538278266923349</v>
      </c>
      <c r="M419" s="112">
        <f t="shared" si="197"/>
        <v>0.60286327368745474</v>
      </c>
      <c r="N419" s="112">
        <f t="shared" si="197"/>
        <v>0.63200750106421788</v>
      </c>
      <c r="O419" s="112">
        <f t="shared" si="197"/>
        <v>0.67489779704840869</v>
      </c>
      <c r="P419" s="112">
        <f t="shared" si="197"/>
        <v>0.72715768403460768</v>
      </c>
      <c r="Q419" s="112">
        <f t="shared" si="197"/>
        <v>0.77460715077577513</v>
      </c>
      <c r="R419" s="112">
        <f t="shared" ref="R419:V419" si="198">IF(R395=0,"",R395/R371)</f>
        <v>0.80662973614763711</v>
      </c>
      <c r="S419" s="112">
        <f t="shared" si="198"/>
        <v>0.83748786386964813</v>
      </c>
      <c r="T419" s="112">
        <f t="shared" si="198"/>
        <v>0.86543484746691535</v>
      </c>
      <c r="U419" s="112">
        <f t="shared" si="198"/>
        <v>0.8887240004646435</v>
      </c>
      <c r="V419" s="112">
        <f t="shared" si="198"/>
        <v>0.9056086363879966</v>
      </c>
      <c r="W419" s="112">
        <f t="shared" ref="W419" si="199">IF(W395=0,"",W395/W371)</f>
        <v>0.91355096860986451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0.60626751993875017</v>
      </c>
      <c r="D423" s="112">
        <f t="shared" si="209"/>
        <v>0.60815258863468502</v>
      </c>
      <c r="E423" s="112">
        <f t="shared" si="209"/>
        <v>0.61018264577242698</v>
      </c>
      <c r="F423" s="112">
        <f t="shared" si="209"/>
        <v>0.61223220346327811</v>
      </c>
      <c r="G423" s="112">
        <f t="shared" si="209"/>
        <v>0.61441644916635907</v>
      </c>
      <c r="H423" s="112">
        <f t="shared" si="209"/>
        <v>0.61672247191619545</v>
      </c>
      <c r="I423" s="112">
        <f t="shared" si="209"/>
        <v>0.61918027159022559</v>
      </c>
      <c r="J423" s="112">
        <f t="shared" si="209"/>
        <v>0.62190993290983509</v>
      </c>
      <c r="K423" s="112">
        <f t="shared" si="209"/>
        <v>0.62501787499081962</v>
      </c>
      <c r="L423" s="112">
        <f t="shared" si="209"/>
        <v>0.62854134316707888</v>
      </c>
      <c r="M423" s="112">
        <f t="shared" si="209"/>
        <v>0.63492179009871064</v>
      </c>
      <c r="N423" s="112">
        <f t="shared" si="209"/>
        <v>0.64523195340365469</v>
      </c>
      <c r="O423" s="112">
        <f t="shared" si="209"/>
        <v>0.66084749393233244</v>
      </c>
      <c r="P423" s="112">
        <f t="shared" si="209"/>
        <v>0.6811613075878874</v>
      </c>
      <c r="Q423" s="112">
        <f t="shared" si="209"/>
        <v>0.70109404429097566</v>
      </c>
      <c r="R423" s="112">
        <f t="shared" ref="R423:V423" si="210">IF(R399=0,"",R399/R375)</f>
        <v>0.71538293974298994</v>
      </c>
      <c r="S423" s="112">
        <f t="shared" si="210"/>
        <v>0.72953096838538967</v>
      </c>
      <c r="T423" s="112">
        <f t="shared" si="210"/>
        <v>0.74324147233851812</v>
      </c>
      <c r="U423" s="112">
        <f t="shared" si="210"/>
        <v>0.75612073158267434</v>
      </c>
      <c r="V423" s="112">
        <f t="shared" si="210"/>
        <v>0.76756470077685179</v>
      </c>
      <c r="W423" s="112">
        <f t="shared" ref="W423" si="211">IF(W399=0,"",W399/W375)</f>
        <v>0.77657331691935794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0.5847797770617772</v>
      </c>
      <c r="D427" s="124">
        <f t="shared" si="221"/>
        <v>0.59244521060784616</v>
      </c>
      <c r="E427" s="124">
        <f t="shared" si="221"/>
        <v>0.61452768838047667</v>
      </c>
      <c r="F427" s="124">
        <f t="shared" si="221"/>
        <v>0.65310361195431921</v>
      </c>
      <c r="G427" s="124">
        <f t="shared" si="221"/>
        <v>0.640293653560295</v>
      </c>
      <c r="H427" s="124">
        <f t="shared" si="221"/>
        <v>0.68385218572250606</v>
      </c>
      <c r="I427" s="124">
        <f t="shared" si="221"/>
        <v>0.72524788598764733</v>
      </c>
      <c r="J427" s="124">
        <f t="shared" si="221"/>
        <v>0.69007468626748791</v>
      </c>
      <c r="K427" s="124">
        <f t="shared" si="221"/>
        <v>0.60322969168519103</v>
      </c>
      <c r="L427" s="124">
        <f t="shared" si="221"/>
        <v>0.59966665079579873</v>
      </c>
      <c r="M427" s="124">
        <f t="shared" si="221"/>
        <v>0.61452925172917916</v>
      </c>
      <c r="N427" s="124">
        <f t="shared" si="221"/>
        <v>0.65034906343392695</v>
      </c>
      <c r="O427" s="124">
        <f t="shared" si="221"/>
        <v>0.65805848908049747</v>
      </c>
      <c r="P427" s="124">
        <f t="shared" si="221"/>
        <v>0.65207559605137</v>
      </c>
      <c r="Q427" s="124">
        <f t="shared" si="221"/>
        <v>0.60389855815903637</v>
      </c>
      <c r="R427" s="124">
        <f t="shared" ref="R427:V427" si="222">IF(R403=0,"",R403/R379)</f>
        <v>0.62065305584029395</v>
      </c>
      <c r="S427" s="124">
        <f t="shared" si="222"/>
        <v>0.61100049051221805</v>
      </c>
      <c r="T427" s="124">
        <f t="shared" si="222"/>
        <v>0.64636264611734129</v>
      </c>
      <c r="U427" s="124">
        <f t="shared" si="222"/>
        <v>0.70244698450134568</v>
      </c>
      <c r="V427" s="124">
        <f t="shared" si="222"/>
        <v>0.73584320170743556</v>
      </c>
      <c r="W427" s="124">
        <f t="shared" ref="W427" si="223">IF(W403=0,"",W403/W379)</f>
        <v>0.72019160292081585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0.57459699878105508</v>
      </c>
      <c r="D428" s="111">
        <f t="shared" si="224"/>
        <v>0.57498333562652171</v>
      </c>
      <c r="E428" s="111">
        <f t="shared" si="224"/>
        <v>0.57536422394508735</v>
      </c>
      <c r="F428" s="111">
        <f t="shared" si="224"/>
        <v>0.57574436928271189</v>
      </c>
      <c r="G428" s="111">
        <f t="shared" si="224"/>
        <v>0.57611949684753794</v>
      </c>
      <c r="H428" s="111">
        <f t="shared" si="224"/>
        <v>0.57649012981966774</v>
      </c>
      <c r="I428" s="111">
        <f t="shared" si="224"/>
        <v>0.57685521489026259</v>
      </c>
      <c r="J428" s="111">
        <f t="shared" si="224"/>
        <v>0.57721043702479558</v>
      </c>
      <c r="K428" s="111">
        <f t="shared" si="224"/>
        <v>0.57755212730892902</v>
      </c>
      <c r="L428" s="111">
        <f t="shared" si="224"/>
        <v>0.57787930415765998</v>
      </c>
      <c r="M428" s="111">
        <f t="shared" si="224"/>
        <v>0.5780553686196237</v>
      </c>
      <c r="N428" s="111">
        <f t="shared" si="224"/>
        <v>0.5780553686196237</v>
      </c>
      <c r="O428" s="111">
        <f t="shared" si="224"/>
        <v>0.5780553686196237</v>
      </c>
      <c r="P428" s="111">
        <f t="shared" si="224"/>
        <v>0.5780553686196237</v>
      </c>
      <c r="Q428" s="111">
        <f t="shared" si="224"/>
        <v>0.5780553686196237</v>
      </c>
      <c r="R428" s="111">
        <f t="shared" ref="R428:V428" si="225">IF(R404=0,"",R404/R380)</f>
        <v>0.57916769080299468</v>
      </c>
      <c r="S428" s="111">
        <f t="shared" si="225"/>
        <v>0.58098658959640981</v>
      </c>
      <c r="T428" s="111">
        <f t="shared" si="225"/>
        <v>0.58310863818872605</v>
      </c>
      <c r="U428" s="111">
        <f t="shared" si="225"/>
        <v>0.58530647423076831</v>
      </c>
      <c r="V428" s="111">
        <f t="shared" si="225"/>
        <v>0.58735273537335941</v>
      </c>
      <c r="W428" s="111">
        <f t="shared" ref="W428" si="226">IF(W404=0,"",W404/W380)</f>
        <v>0.58924742161649823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0.57710115725905897</v>
      </c>
      <c r="D429" s="111">
        <f t="shared" si="227"/>
        <v>0.57790794429429182</v>
      </c>
      <c r="E429" s="111">
        <f t="shared" si="227"/>
        <v>0.57870335317360611</v>
      </c>
      <c r="F429" s="111">
        <f t="shared" si="227"/>
        <v>0.57949721048620417</v>
      </c>
      <c r="G429" s="111">
        <f t="shared" si="227"/>
        <v>0.58028058918645375</v>
      </c>
      <c r="H429" s="111">
        <f t="shared" si="227"/>
        <v>0.58105458183109249</v>
      </c>
      <c r="I429" s="111">
        <f t="shared" si="227"/>
        <v>0.58181698879581589</v>
      </c>
      <c r="J429" s="111">
        <f t="shared" si="227"/>
        <v>0.58255879899624519</v>
      </c>
      <c r="K429" s="111">
        <f t="shared" si="227"/>
        <v>0.58327235064046135</v>
      </c>
      <c r="L429" s="111">
        <f t="shared" si="227"/>
        <v>0.58395559388500784</v>
      </c>
      <c r="M429" s="111">
        <f t="shared" si="227"/>
        <v>0.5843232692101662</v>
      </c>
      <c r="N429" s="111">
        <f t="shared" si="227"/>
        <v>0.5843232692101662</v>
      </c>
      <c r="O429" s="111">
        <f t="shared" si="227"/>
        <v>0.5843232692101662</v>
      </c>
      <c r="P429" s="111">
        <f t="shared" si="227"/>
        <v>0.5843232692101662</v>
      </c>
      <c r="Q429" s="111">
        <f t="shared" si="227"/>
        <v>0.5843232692101662</v>
      </c>
      <c r="R429" s="111">
        <f t="shared" ref="R429:V429" si="228">IF(R405=0,"",R405/R381)</f>
        <v>0.5866461310523019</v>
      </c>
      <c r="S429" s="111">
        <f t="shared" si="228"/>
        <v>0.59044453646495587</v>
      </c>
      <c r="T429" s="111">
        <f t="shared" si="228"/>
        <v>0.5948760094463823</v>
      </c>
      <c r="U429" s="111">
        <f t="shared" si="228"/>
        <v>0.59946574932000352</v>
      </c>
      <c r="V429" s="111">
        <f t="shared" si="228"/>
        <v>0.60373895540923694</v>
      </c>
      <c r="W429" s="111">
        <f t="shared" ref="W429" si="229">IF(W405=0,"",W405/W381)</f>
        <v>0.60769562771408081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0.74327175320630778</v>
      </c>
      <c r="D430" s="45">
        <f t="shared" si="230"/>
        <v>0.74477494811569545</v>
      </c>
      <c r="E430" s="45">
        <f t="shared" si="230"/>
        <v>0.74633372752936311</v>
      </c>
      <c r="F430" s="45">
        <f t="shared" si="230"/>
        <v>0.74790008664815988</v>
      </c>
      <c r="G430" s="45">
        <f t="shared" si="230"/>
        <v>0.74951763582597108</v>
      </c>
      <c r="H430" s="45">
        <f t="shared" si="230"/>
        <v>0.75118103771067202</v>
      </c>
      <c r="I430" s="45">
        <f t="shared" si="230"/>
        <v>0.75290103789473484</v>
      </c>
      <c r="J430" s="45">
        <f t="shared" si="230"/>
        <v>0.75472165727766294</v>
      </c>
      <c r="K430" s="45">
        <f t="shared" si="230"/>
        <v>0.75668032520290751</v>
      </c>
      <c r="L430" s="45">
        <f t="shared" si="230"/>
        <v>0.75878705555436721</v>
      </c>
      <c r="M430" s="45">
        <f t="shared" si="230"/>
        <v>0.76165333018171988</v>
      </c>
      <c r="N430" s="45">
        <f t="shared" si="230"/>
        <v>0.76545253702303462</v>
      </c>
      <c r="O430" s="45">
        <f t="shared" si="230"/>
        <v>0.7706062652387542</v>
      </c>
      <c r="P430" s="45">
        <f t="shared" si="230"/>
        <v>0.77733593726102079</v>
      </c>
      <c r="Q430" s="45">
        <f t="shared" si="230"/>
        <v>0.78600958788392339</v>
      </c>
      <c r="R430" s="45">
        <f t="shared" ref="R430:V430" si="231">IF(R406=0,"",R406/R382)</f>
        <v>0.79780875212448654</v>
      </c>
      <c r="S430" s="45">
        <f t="shared" si="231"/>
        <v>0.81253521269232931</v>
      </c>
      <c r="T430" s="45">
        <f t="shared" si="231"/>
        <v>0.8283685461820719</v>
      </c>
      <c r="U430" s="45">
        <f t="shared" si="231"/>
        <v>0.84348832918837902</v>
      </c>
      <c r="V430" s="45">
        <f t="shared" si="231"/>
        <v>0.85607413830589585</v>
      </c>
      <c r="W430" s="45">
        <f t="shared" ref="W430" si="232">IF(W406=0,"",W406/W382)</f>
        <v>0.86548651750410599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1.4006404203263347</v>
      </c>
      <c r="D432" s="117">
        <f t="shared" si="233"/>
        <v>1.2035679622261823</v>
      </c>
      <c r="E432" s="117">
        <f t="shared" si="233"/>
        <v>1.2560243115278136</v>
      </c>
      <c r="F432" s="117">
        <f t="shared" si="233"/>
        <v>1.0424914826799285</v>
      </c>
      <c r="G432" s="117">
        <f t="shared" si="233"/>
        <v>1.1800584268125593</v>
      </c>
      <c r="H432" s="117">
        <f t="shared" si="233"/>
        <v>0.90742608420131887</v>
      </c>
      <c r="I432" s="117">
        <f t="shared" si="233"/>
        <v>0.21125765553252146</v>
      </c>
      <c r="J432" s="117">
        <f t="shared" si="233"/>
        <v>0.92755947615082213</v>
      </c>
      <c r="K432" s="117">
        <f t="shared" si="233"/>
        <v>1.5630444599861526</v>
      </c>
      <c r="L432" s="117">
        <f t="shared" si="233"/>
        <v>2.4995681195309993</v>
      </c>
      <c r="M432" s="117">
        <f t="shared" si="233"/>
        <v>1.3832190982852339</v>
      </c>
      <c r="N432" s="117">
        <f t="shared" si="233"/>
        <v>1.0521352181331911</v>
      </c>
      <c r="O432" s="117">
        <f t="shared" si="233"/>
        <v>0.83983725439119772</v>
      </c>
      <c r="P432" s="117">
        <f t="shared" si="233"/>
        <v>0.53187451749059877</v>
      </c>
      <c r="Q432" s="117">
        <f t="shared" si="233"/>
        <v>0.47380552307660095</v>
      </c>
      <c r="R432" s="117">
        <f t="shared" ref="R432:V432" si="234">R433+R436+R438+R451</f>
        <v>0.30109307415620584</v>
      </c>
      <c r="S432" s="117">
        <f t="shared" si="234"/>
        <v>0.46514387110249628</v>
      </c>
      <c r="T432" s="117">
        <f t="shared" si="234"/>
        <v>0.99630453870782698</v>
      </c>
      <c r="U432" s="117">
        <f t="shared" si="234"/>
        <v>0.56457310745152378</v>
      </c>
      <c r="V432" s="117">
        <f t="shared" si="234"/>
        <v>0.15715703742802151</v>
      </c>
      <c r="W432" s="117">
        <f t="shared" ref="W432" si="235">W433+W436+W438+W451</f>
        <v>0.29626654466904151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2.1448840359834413E-2</v>
      </c>
      <c r="D438" s="122">
        <v>1.8884171125613917E-2</v>
      </c>
      <c r="E438" s="122">
        <v>1.3324526417322536E-2</v>
      </c>
      <c r="F438" s="122">
        <v>5.9879700582278249E-3</v>
      </c>
      <c r="G438" s="122">
        <v>1.3060793790541467E-2</v>
      </c>
      <c r="H438" s="122">
        <v>1.8565017738547657E-2</v>
      </c>
      <c r="I438" s="122">
        <v>3.7218126853042857E-3</v>
      </c>
      <c r="J438" s="122">
        <v>4.5002262581191844E-3</v>
      </c>
      <c r="K438" s="122">
        <v>1.437434273250471E-2</v>
      </c>
      <c r="L438" s="122">
        <v>2.0074819785300447E-2</v>
      </c>
      <c r="M438" s="122">
        <v>8.9604272322421023E-3</v>
      </c>
      <c r="N438" s="122">
        <v>6.0595646180804947E-3</v>
      </c>
      <c r="O438" s="122">
        <v>4.1922776411432213E-3</v>
      </c>
      <c r="P438" s="122">
        <v>4.0686673707775022E-3</v>
      </c>
      <c r="Q438" s="122">
        <v>4.3002092864493349E-3</v>
      </c>
      <c r="R438" s="122">
        <v>5.0672262374845877E-3</v>
      </c>
      <c r="S438" s="122">
        <v>6.2920222101596644E-3</v>
      </c>
      <c r="T438" s="122">
        <v>1.0252377478687034E-2</v>
      </c>
      <c r="U438" s="122">
        <v>6.5003107510570026E-3</v>
      </c>
      <c r="V438" s="122">
        <v>2.9561410752299623E-3</v>
      </c>
      <c r="W438" s="122">
        <v>1.6072922112995571E-2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2.1448840359834413E-2</v>
      </c>
      <c r="D443" s="101">
        <v>1.8884171125613917E-2</v>
      </c>
      <c r="E443" s="101">
        <v>1.3324526417322536E-2</v>
      </c>
      <c r="F443" s="101">
        <v>5.9879700582278249E-3</v>
      </c>
      <c r="G443" s="101">
        <v>1.3060793790541467E-2</v>
      </c>
      <c r="H443" s="101">
        <v>1.8565017738547657E-2</v>
      </c>
      <c r="I443" s="101">
        <v>3.7218126853042857E-3</v>
      </c>
      <c r="J443" s="101">
        <v>4.5002262581191844E-3</v>
      </c>
      <c r="K443" s="101">
        <v>1.437434273250471E-2</v>
      </c>
      <c r="L443" s="101">
        <v>2.0074819785300447E-2</v>
      </c>
      <c r="M443" s="101">
        <v>8.9604272322421023E-3</v>
      </c>
      <c r="N443" s="101">
        <v>6.0595646180804947E-3</v>
      </c>
      <c r="O443" s="101">
        <v>4.1922776411432213E-3</v>
      </c>
      <c r="P443" s="101">
        <v>4.0686673707775022E-3</v>
      </c>
      <c r="Q443" s="101">
        <v>4.3002092864493349E-3</v>
      </c>
      <c r="R443" s="101">
        <v>5.0672262374845877E-3</v>
      </c>
      <c r="S443" s="101">
        <v>6.2920222101596644E-3</v>
      </c>
      <c r="T443" s="101">
        <v>1.0252377478687034E-2</v>
      </c>
      <c r="U443" s="101">
        <v>6.5003107510570026E-3</v>
      </c>
      <c r="V443" s="101">
        <v>2.9561410752299623E-3</v>
      </c>
      <c r="W443" s="101">
        <v>1.6072922112995571E-2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1.3791915799665002</v>
      </c>
      <c r="D451" s="122">
        <v>1.1846837911005683</v>
      </c>
      <c r="E451" s="122">
        <v>1.2426997851104911</v>
      </c>
      <c r="F451" s="122">
        <v>1.0365035126217006</v>
      </c>
      <c r="G451" s="122">
        <v>1.166997633022018</v>
      </c>
      <c r="H451" s="122">
        <v>0.88886106646277119</v>
      </c>
      <c r="I451" s="122">
        <v>0.20753584284721718</v>
      </c>
      <c r="J451" s="122">
        <v>0.92305924989270294</v>
      </c>
      <c r="K451" s="122">
        <v>1.5486701172536479</v>
      </c>
      <c r="L451" s="122">
        <v>2.4794932997456991</v>
      </c>
      <c r="M451" s="122">
        <v>1.3742586710529918</v>
      </c>
      <c r="N451" s="122">
        <v>1.0460756535151106</v>
      </c>
      <c r="O451" s="122">
        <v>0.83564497675005445</v>
      </c>
      <c r="P451" s="122">
        <v>0.52780585011982128</v>
      </c>
      <c r="Q451" s="122">
        <v>0.46950531379015165</v>
      </c>
      <c r="R451" s="122">
        <v>0.29602584791872127</v>
      </c>
      <c r="S451" s="122">
        <v>0.4588518488923366</v>
      </c>
      <c r="T451" s="122">
        <v>0.98605216122913997</v>
      </c>
      <c r="U451" s="122">
        <v>0.55807279670046683</v>
      </c>
      <c r="V451" s="122">
        <v>0.15420089635279155</v>
      </c>
      <c r="W451" s="122">
        <v>0.28019362255604596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1.3791915799665002</v>
      </c>
      <c r="D453" s="98">
        <v>1.1846837911005683</v>
      </c>
      <c r="E453" s="98">
        <v>1.2426997851104911</v>
      </c>
      <c r="F453" s="98">
        <v>1.0365035126217006</v>
      </c>
      <c r="G453" s="98">
        <v>1.166997633022018</v>
      </c>
      <c r="H453" s="98">
        <v>0.88886106646277119</v>
      </c>
      <c r="I453" s="98">
        <v>0.20753584284721718</v>
      </c>
      <c r="J453" s="98">
        <v>0.92305924989270294</v>
      </c>
      <c r="K453" s="98">
        <v>1.5486701172536479</v>
      </c>
      <c r="L453" s="98">
        <v>2.4794932997456991</v>
      </c>
      <c r="M453" s="98">
        <v>1.3742586710529918</v>
      </c>
      <c r="N453" s="98">
        <v>1.0460756535151106</v>
      </c>
      <c r="O453" s="98">
        <v>0.83564497675005445</v>
      </c>
      <c r="P453" s="98">
        <v>0.52780585011982128</v>
      </c>
      <c r="Q453" s="98">
        <v>0.46950531379015165</v>
      </c>
      <c r="R453" s="98">
        <v>0.29602584791872127</v>
      </c>
      <c r="S453" s="98">
        <v>0.4588518488923366</v>
      </c>
      <c r="T453" s="98">
        <v>0.98605216122913997</v>
      </c>
      <c r="U453" s="98">
        <v>0.55807279670046683</v>
      </c>
      <c r="V453" s="98">
        <v>0.15420089635279155</v>
      </c>
      <c r="W453" s="98">
        <v>0.28019362255604596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11391.358608887112</v>
      </c>
      <c r="D456" s="117">
        <f t="shared" si="240"/>
        <v>10982.916210930578</v>
      </c>
      <c r="E456" s="117">
        <f t="shared" si="240"/>
        <v>11571.911054897329</v>
      </c>
      <c r="F456" s="117">
        <f t="shared" si="240"/>
        <v>12358.899069566849</v>
      </c>
      <c r="G456" s="117">
        <f t="shared" si="240"/>
        <v>13967.835136139711</v>
      </c>
      <c r="H456" s="117">
        <f t="shared" si="240"/>
        <v>13993.981101050536</v>
      </c>
      <c r="I456" s="117">
        <f t="shared" si="240"/>
        <v>12288.57878924899</v>
      </c>
      <c r="J456" s="117">
        <f t="shared" si="240"/>
        <v>12591.361704841467</v>
      </c>
      <c r="K456" s="117">
        <f t="shared" si="240"/>
        <v>12402.438327700147</v>
      </c>
      <c r="L456" s="117">
        <f t="shared" si="240"/>
        <v>10925.325559727991</v>
      </c>
      <c r="M456" s="117">
        <f t="shared" si="240"/>
        <v>10825.722717263401</v>
      </c>
      <c r="N456" s="117">
        <f t="shared" si="240"/>
        <v>12653.800078896567</v>
      </c>
      <c r="O456" s="117">
        <f t="shared" si="240"/>
        <v>13333.990838603409</v>
      </c>
      <c r="P456" s="117">
        <f t="shared" si="240"/>
        <v>11903.955096758169</v>
      </c>
      <c r="Q456" s="117">
        <f t="shared" si="240"/>
        <v>11242.172961352035</v>
      </c>
      <c r="R456" s="117">
        <f t="shared" ref="R456:V456" si="241">R457+R460+R462+R475</f>
        <v>11059.557743630854</v>
      </c>
      <c r="S456" s="117">
        <f t="shared" si="241"/>
        <v>10758.17951416219</v>
      </c>
      <c r="T456" s="117">
        <f t="shared" si="241"/>
        <v>10142.585629382742</v>
      </c>
      <c r="U456" s="117">
        <f t="shared" si="241"/>
        <v>9150.7106878041413</v>
      </c>
      <c r="V456" s="117">
        <f t="shared" si="241"/>
        <v>8114.3855153276563</v>
      </c>
      <c r="W456" s="117">
        <f t="shared" ref="W456" si="242">W457+W460+W462+W475</f>
        <v>8208.45642195664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10089.477808837306</v>
      </c>
      <c r="D457" s="122">
        <f t="shared" si="243"/>
        <v>9840.2626534398132</v>
      </c>
      <c r="E457" s="122">
        <f t="shared" si="243"/>
        <v>10416.835609938673</v>
      </c>
      <c r="F457" s="122">
        <f t="shared" si="243"/>
        <v>10994.695853966159</v>
      </c>
      <c r="G457" s="122">
        <f t="shared" si="243"/>
        <v>12647.947412734027</v>
      </c>
      <c r="H457" s="122">
        <f t="shared" si="243"/>
        <v>12505.655010451763</v>
      </c>
      <c r="I457" s="122">
        <f t="shared" si="243"/>
        <v>10889.15626843449</v>
      </c>
      <c r="J457" s="122">
        <f t="shared" si="243"/>
        <v>11056.57909043389</v>
      </c>
      <c r="K457" s="122">
        <f t="shared" si="243"/>
        <v>10859.398975571463</v>
      </c>
      <c r="L457" s="122">
        <f t="shared" si="243"/>
        <v>9490.0892692197522</v>
      </c>
      <c r="M457" s="122">
        <f t="shared" si="243"/>
        <v>9307.8813776060615</v>
      </c>
      <c r="N457" s="122">
        <f t="shared" si="243"/>
        <v>11149.282923658931</v>
      </c>
      <c r="O457" s="122">
        <f t="shared" si="243"/>
        <v>11983.400639193427</v>
      </c>
      <c r="P457" s="122">
        <f t="shared" si="243"/>
        <v>10528.090092139955</v>
      </c>
      <c r="Q457" s="122">
        <f t="shared" si="243"/>
        <v>9976.8231139798881</v>
      </c>
      <c r="R457" s="122">
        <f t="shared" ref="R457:V457" si="244">SUM(R458:R459)</f>
        <v>9789.5695680317167</v>
      </c>
      <c r="S457" s="122">
        <f t="shared" si="244"/>
        <v>9511.6277427125897</v>
      </c>
      <c r="T457" s="122">
        <f t="shared" si="244"/>
        <v>8850.7998121323253</v>
      </c>
      <c r="U457" s="122">
        <f t="shared" si="244"/>
        <v>7942.4136113400409</v>
      </c>
      <c r="V457" s="122">
        <f t="shared" si="244"/>
        <v>7004.1300479552756</v>
      </c>
      <c r="W457" s="122">
        <f t="shared" ref="W457" si="245">SUM(W458:W459)</f>
        <v>6712.8127161337152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10041.775186425304</v>
      </c>
      <c r="D458" s="98">
        <v>9793.7424960523604</v>
      </c>
      <c r="E458" s="98">
        <v>10367.569120945185</v>
      </c>
      <c r="F458" s="98">
        <v>10942.465834876124</v>
      </c>
      <c r="G458" s="98">
        <v>12587.610969636871</v>
      </c>
      <c r="H458" s="98">
        <v>12445.437582543007</v>
      </c>
      <c r="I458" s="98">
        <v>10836.736399537605</v>
      </c>
      <c r="J458" s="98">
        <v>11002.893867396418</v>
      </c>
      <c r="K458" s="98">
        <v>10806.405284848994</v>
      </c>
      <c r="L458" s="98">
        <v>9443.8473729710931</v>
      </c>
      <c r="M458" s="98">
        <v>9262.2071325226625</v>
      </c>
      <c r="N458" s="98">
        <v>11094.300361217733</v>
      </c>
      <c r="O458" s="98">
        <v>11924.11436047059</v>
      </c>
      <c r="P458" s="98">
        <v>10476.313704621791</v>
      </c>
      <c r="Q458" s="98">
        <v>9928.0179676767639</v>
      </c>
      <c r="R458" s="98">
        <v>9741.6743711548643</v>
      </c>
      <c r="S458" s="98">
        <v>9464.8262270093092</v>
      </c>
      <c r="T458" s="98">
        <v>8806.5115352236535</v>
      </c>
      <c r="U458" s="98">
        <v>7902.0885102766933</v>
      </c>
      <c r="V458" s="98">
        <v>6968.5673506027251</v>
      </c>
      <c r="W458" s="98">
        <v>6678.7580468728065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47.702622412002597</v>
      </c>
      <c r="D459" s="98">
        <v>46.520157387452024</v>
      </c>
      <c r="E459" s="98">
        <v>49.266488993486924</v>
      </c>
      <c r="F459" s="98">
        <v>52.230019090035356</v>
      </c>
      <c r="G459" s="98">
        <v>60.336443097156234</v>
      </c>
      <c r="H459" s="98">
        <v>60.217427908755951</v>
      </c>
      <c r="I459" s="98">
        <v>52.419868896885248</v>
      </c>
      <c r="J459" s="98">
        <v>53.685223037470834</v>
      </c>
      <c r="K459" s="98">
        <v>52.993690722469765</v>
      </c>
      <c r="L459" s="98">
        <v>46.24189624865938</v>
      </c>
      <c r="M459" s="98">
        <v>45.674245083399079</v>
      </c>
      <c r="N459" s="98">
        <v>54.982562441198887</v>
      </c>
      <c r="O459" s="98">
        <v>59.2862787228377</v>
      </c>
      <c r="P459" s="98">
        <v>51.776387518165031</v>
      </c>
      <c r="Q459" s="98">
        <v>48.805146303124005</v>
      </c>
      <c r="R459" s="98">
        <v>47.895196876852218</v>
      </c>
      <c r="S459" s="98">
        <v>46.801515703280543</v>
      </c>
      <c r="T459" s="98">
        <v>44.288276908671889</v>
      </c>
      <c r="U459" s="98">
        <v>40.325101063347375</v>
      </c>
      <c r="V459" s="98">
        <v>35.562697352550096</v>
      </c>
      <c r="W459" s="98">
        <v>34.054669260908454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9.53758089517809E-3</v>
      </c>
      <c r="E460" s="122">
        <f t="shared" si="246"/>
        <v>0.14762811456149882</v>
      </c>
      <c r="F460" s="122">
        <f t="shared" si="246"/>
        <v>0.27223999969838464</v>
      </c>
      <c r="G460" s="122">
        <f t="shared" si="246"/>
        <v>0.53758088686394279</v>
      </c>
      <c r="H460" s="122">
        <f t="shared" si="246"/>
        <v>1.2514623509643616</v>
      </c>
      <c r="I460" s="122">
        <f t="shared" si="246"/>
        <v>1.1538028877197632</v>
      </c>
      <c r="J460" s="122">
        <f t="shared" si="246"/>
        <v>1.0988763788902136</v>
      </c>
      <c r="K460" s="122">
        <f t="shared" si="246"/>
        <v>1.7493870437611516</v>
      </c>
      <c r="L460" s="122">
        <f t="shared" si="246"/>
        <v>3.2154231862157938</v>
      </c>
      <c r="M460" s="122">
        <f t="shared" si="246"/>
        <v>1.0241428549482059</v>
      </c>
      <c r="N460" s="122">
        <f t="shared" si="246"/>
        <v>2.6978966632257979</v>
      </c>
      <c r="O460" s="122">
        <f t="shared" si="246"/>
        <v>0.81901193388648652</v>
      </c>
      <c r="P460" s="122">
        <f t="shared" si="246"/>
        <v>1.6669047458927846</v>
      </c>
      <c r="Q460" s="122">
        <f t="shared" si="246"/>
        <v>0.76127855891437357</v>
      </c>
      <c r="R460" s="122">
        <f t="shared" si="246"/>
        <v>0.67895113227015336</v>
      </c>
      <c r="S460" s="122">
        <f t="shared" si="246"/>
        <v>0.55347264552617437</v>
      </c>
      <c r="T460" s="122">
        <f t="shared" si="246"/>
        <v>0.50370991628234596</v>
      </c>
      <c r="U460" s="122">
        <f t="shared" si="246"/>
        <v>0.3277278961916319</v>
      </c>
      <c r="V460" s="122">
        <f t="shared" si="246"/>
        <v>0.32510953785248342</v>
      </c>
      <c r="W460" s="122">
        <f t="shared" si="246"/>
        <v>0.34309295383282967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9.53758089517809E-3</v>
      </c>
      <c r="E461" s="98">
        <f>RES_hhdet_in_fech!E86</f>
        <v>0.14762811456149882</v>
      </c>
      <c r="F461" s="98">
        <f>RES_hhdet_in_fech!F86</f>
        <v>0.27223999969838464</v>
      </c>
      <c r="G461" s="98">
        <f>RES_hhdet_in_fech!G86</f>
        <v>0.53758088686394279</v>
      </c>
      <c r="H461" s="98">
        <f>RES_hhdet_in_fech!H86</f>
        <v>1.2514623509643616</v>
      </c>
      <c r="I461" s="98">
        <f>RES_hhdet_in_fech!I86</f>
        <v>1.1538028877197632</v>
      </c>
      <c r="J461" s="98">
        <f>RES_hhdet_in_fech!J86</f>
        <v>1.0988763788902136</v>
      </c>
      <c r="K461" s="98">
        <f>RES_hhdet_in_fech!K86</f>
        <v>1.7493870437611516</v>
      </c>
      <c r="L461" s="98">
        <f>RES_hhdet_in_fech!L86</f>
        <v>3.2154231862157938</v>
      </c>
      <c r="M461" s="98">
        <f>RES_hhdet_in_fech!M86</f>
        <v>1.0241428549482059</v>
      </c>
      <c r="N461" s="98">
        <f>RES_hhdet_in_fech!N86</f>
        <v>2.6978966632257979</v>
      </c>
      <c r="O461" s="98">
        <f>RES_hhdet_in_fech!O86</f>
        <v>0.81901193388648652</v>
      </c>
      <c r="P461" s="98">
        <f>RES_hhdet_in_fech!P86</f>
        <v>1.6669047458927846</v>
      </c>
      <c r="Q461" s="98">
        <f>RES_hhdet_in_fech!Q86</f>
        <v>0.76127855891437357</v>
      </c>
      <c r="R461" s="98">
        <f>RES_hhdet_in_fech!R86</f>
        <v>0.67895113227015336</v>
      </c>
      <c r="S461" s="98">
        <f>RES_hhdet_in_fech!S86</f>
        <v>0.55347264552617437</v>
      </c>
      <c r="T461" s="98">
        <f>RES_hhdet_in_fech!T86</f>
        <v>0.50370991628234596</v>
      </c>
      <c r="U461" s="98">
        <f>RES_hhdet_in_fech!U86</f>
        <v>0.3277278961916319</v>
      </c>
      <c r="V461" s="98">
        <f>RES_hhdet_in_fech!V86</f>
        <v>0.32510953785248342</v>
      </c>
      <c r="W461" s="98">
        <f>RES_hhdet_in_fech!W86</f>
        <v>0.34309295383282967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527.94726579185249</v>
      </c>
      <c r="D462" s="122">
        <v>444.4988464146989</v>
      </c>
      <c r="E462" s="122">
        <v>453.53251679645047</v>
      </c>
      <c r="F462" s="122">
        <v>628.82915788665741</v>
      </c>
      <c r="G462" s="122">
        <v>627.26771714883205</v>
      </c>
      <c r="H462" s="122">
        <v>740.63285021101115</v>
      </c>
      <c r="I462" s="122">
        <v>634.32362585958981</v>
      </c>
      <c r="J462" s="122">
        <v>705.87941807315906</v>
      </c>
      <c r="K462" s="122">
        <v>701.76980266950659</v>
      </c>
      <c r="L462" s="122">
        <v>644.71431021217177</v>
      </c>
      <c r="M462" s="122">
        <v>687.25791292682504</v>
      </c>
      <c r="N462" s="122">
        <v>716.60714565330147</v>
      </c>
      <c r="O462" s="122">
        <v>663.91353566083944</v>
      </c>
      <c r="P462" s="122">
        <v>713.42233196909422</v>
      </c>
      <c r="Q462" s="122">
        <v>683.83083871009489</v>
      </c>
      <c r="R462" s="122">
        <v>698.63726216860789</v>
      </c>
      <c r="S462" s="122">
        <v>677.83947260872628</v>
      </c>
      <c r="T462" s="122">
        <v>673.93946173206382</v>
      </c>
      <c r="U462" s="122">
        <v>618.10932019959614</v>
      </c>
      <c r="V462" s="122">
        <v>592.9755861259448</v>
      </c>
      <c r="W462" s="122">
        <v>908.07628665848597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525.17038865887685</v>
      </c>
      <c r="D463" s="98">
        <v>505.20590531449159</v>
      </c>
      <c r="E463" s="98">
        <v>540.04525551149266</v>
      </c>
      <c r="F463" s="98">
        <v>585.64654216763256</v>
      </c>
      <c r="G463" s="98">
        <v>616.38419484857639</v>
      </c>
      <c r="H463" s="98">
        <v>638.02532938066554</v>
      </c>
      <c r="I463" s="98">
        <v>639.20382455164486</v>
      </c>
      <c r="J463" s="98">
        <v>666.32409998782475</v>
      </c>
      <c r="K463" s="98">
        <v>677.25969543506062</v>
      </c>
      <c r="L463" s="98">
        <v>651.33388053498118</v>
      </c>
      <c r="M463" s="98">
        <v>671.95627167898726</v>
      </c>
      <c r="N463" s="98">
        <v>681.52629611546047</v>
      </c>
      <c r="O463" s="98">
        <v>665.27542684804121</v>
      </c>
      <c r="P463" s="98">
        <v>662.16997534243126</v>
      </c>
      <c r="Q463" s="98">
        <v>662.0170350570254</v>
      </c>
      <c r="R463" s="98">
        <v>664.00133417075915</v>
      </c>
      <c r="S463" s="98">
        <v>652.31133241351267</v>
      </c>
      <c r="T463" s="98">
        <v>636.61101187105533</v>
      </c>
      <c r="U463" s="98">
        <v>604.67198554553772</v>
      </c>
      <c r="V463" s="98">
        <v>583.80098887574775</v>
      </c>
      <c r="W463" s="98">
        <v>867.10095641991722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536.48710660073425</v>
      </c>
      <c r="D467" s="101">
        <v>546.91833039122423</v>
      </c>
      <c r="E467" s="101">
        <v>592.49505164884147</v>
      </c>
      <c r="F467" s="101">
        <v>613.02657876917237</v>
      </c>
      <c r="G467" s="101">
        <v>709.82729258875918</v>
      </c>
      <c r="H467" s="101">
        <v>756.72791157756558</v>
      </c>
      <c r="I467" s="101">
        <v>682.67093042060753</v>
      </c>
      <c r="J467" s="101">
        <v>707.52934654604439</v>
      </c>
      <c r="K467" s="101">
        <v>744.45287242496647</v>
      </c>
      <c r="L467" s="101">
        <v>782.06230162126747</v>
      </c>
      <c r="M467" s="101">
        <v>821.78009921807131</v>
      </c>
      <c r="N467" s="101">
        <v>808.34288714942522</v>
      </c>
      <c r="O467" s="101">
        <v>709.8144380008705</v>
      </c>
      <c r="P467" s="101">
        <v>663.37112212920601</v>
      </c>
      <c r="Q467" s="101">
        <v>591.57219669634492</v>
      </c>
      <c r="R467" s="101">
        <v>619.63499020325708</v>
      </c>
      <c r="S467" s="101">
        <v>629.51446018821969</v>
      </c>
      <c r="T467" s="101">
        <v>601.77129064313169</v>
      </c>
      <c r="U467" s="101">
        <v>550.29924274460916</v>
      </c>
      <c r="V467" s="101">
        <v>500.51828518529157</v>
      </c>
      <c r="W467" s="101">
        <v>895.64496518349677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530.14324018880598</v>
      </c>
      <c r="D471" s="101">
        <v>399.34888997359184</v>
      </c>
      <c r="E471" s="101">
        <v>443.21019028030065</v>
      </c>
      <c r="F471" s="101">
        <v>629.61432471427315</v>
      </c>
      <c r="G471" s="101">
        <v>627.52356065285778</v>
      </c>
      <c r="H471" s="101">
        <v>751.43268087576757</v>
      </c>
      <c r="I471" s="101">
        <v>620.51913083158024</v>
      </c>
      <c r="J471" s="101">
        <v>757.37042896017613</v>
      </c>
      <c r="K471" s="101">
        <v>799.42387109216816</v>
      </c>
      <c r="L471" s="101">
        <v>632.18121205936768</v>
      </c>
      <c r="M471" s="101">
        <v>719.30882638768514</v>
      </c>
      <c r="N471" s="101">
        <v>758.66460911990691</v>
      </c>
      <c r="O471" s="101">
        <v>661.7547030812774</v>
      </c>
      <c r="P471" s="101">
        <v>728.3879904373789</v>
      </c>
      <c r="Q471" s="101">
        <v>695.10017250522617</v>
      </c>
      <c r="R471" s="101">
        <v>716.50721913242899</v>
      </c>
      <c r="S471" s="101">
        <v>709.71034235005197</v>
      </c>
      <c r="T471" s="101">
        <v>705.41299527982096</v>
      </c>
      <c r="U471" s="101">
        <v>639.9992569707365</v>
      </c>
      <c r="V471" s="101">
        <v>630.53513584345831</v>
      </c>
      <c r="W471" s="101">
        <v>961.55510280935812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773.93353425795351</v>
      </c>
      <c r="D475" s="122">
        <v>698.14517349517041</v>
      </c>
      <c r="E475" s="122">
        <v>701.39530004764265</v>
      </c>
      <c r="F475" s="122">
        <v>735.10181771433463</v>
      </c>
      <c r="G475" s="122">
        <v>692.08242536998659</v>
      </c>
      <c r="H475" s="122">
        <v>746.44177803679634</v>
      </c>
      <c r="I475" s="122">
        <v>763.9450920671901</v>
      </c>
      <c r="J475" s="122">
        <v>827.80431995552794</v>
      </c>
      <c r="K475" s="122">
        <v>839.52016241541617</v>
      </c>
      <c r="L475" s="122">
        <v>787.30655710985252</v>
      </c>
      <c r="M475" s="122">
        <v>829.5592838755648</v>
      </c>
      <c r="N475" s="122">
        <v>785.21211292110922</v>
      </c>
      <c r="O475" s="122">
        <v>685.85765181525755</v>
      </c>
      <c r="P475" s="122">
        <v>660.77576790322689</v>
      </c>
      <c r="Q475" s="122">
        <v>580.75773010313742</v>
      </c>
      <c r="R475" s="122">
        <v>570.67196229825981</v>
      </c>
      <c r="S475" s="122">
        <v>568.15882619534671</v>
      </c>
      <c r="T475" s="122">
        <v>617.34264560207203</v>
      </c>
      <c r="U475" s="122">
        <v>589.86002836831381</v>
      </c>
      <c r="V475" s="122">
        <v>516.95477170858351</v>
      </c>
      <c r="W475" s="122">
        <v>587.22432621060625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788.28758821385509</v>
      </c>
      <c r="D476" s="98">
        <v>753.57781915298574</v>
      </c>
      <c r="E476" s="98">
        <v>776.37125758207753</v>
      </c>
      <c r="F476" s="98">
        <v>805.51041379063338</v>
      </c>
      <c r="G476" s="98">
        <v>831.16187757299872</v>
      </c>
      <c r="H476" s="98">
        <v>882.6209179081585</v>
      </c>
      <c r="I476" s="98">
        <v>856.66444697844656</v>
      </c>
      <c r="J476" s="98">
        <v>928.45440927688753</v>
      </c>
      <c r="K476" s="98">
        <v>902.58150590892228</v>
      </c>
      <c r="L476" s="98">
        <v>824.41947513459968</v>
      </c>
      <c r="M476" s="98">
        <v>861.94597757502368</v>
      </c>
      <c r="N476" s="98">
        <v>855.1715627954319</v>
      </c>
      <c r="O476" s="98">
        <v>764.68531900391042</v>
      </c>
      <c r="P476" s="98">
        <v>710.76962011666853</v>
      </c>
      <c r="Q476" s="98">
        <v>637.75762418757472</v>
      </c>
      <c r="R476" s="98">
        <v>620.61893891990019</v>
      </c>
      <c r="S476" s="98">
        <v>619.57308941369604</v>
      </c>
      <c r="T476" s="98">
        <v>658.42445180807329</v>
      </c>
      <c r="U476" s="98">
        <v>678.32964974043864</v>
      </c>
      <c r="V476" s="98">
        <v>668.05106097066266</v>
      </c>
      <c r="W476" s="98">
        <v>703.72626683913904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778.19205245214596</v>
      </c>
      <c r="D477" s="98">
        <v>775.83984197704763</v>
      </c>
      <c r="E477" s="98">
        <v>794.79768536255438</v>
      </c>
      <c r="F477" s="98">
        <v>768.03208943655613</v>
      </c>
      <c r="G477" s="98">
        <v>844.26256446975503</v>
      </c>
      <c r="H477" s="98">
        <v>918.09702146196764</v>
      </c>
      <c r="I477" s="98">
        <v>778.20345784844505</v>
      </c>
      <c r="J477" s="98">
        <v>838.17578046926872</v>
      </c>
      <c r="K477" s="98">
        <v>835.78889429954734</v>
      </c>
      <c r="L477" s="98">
        <v>824.7834706338565</v>
      </c>
      <c r="M477" s="98">
        <v>893.21405921887128</v>
      </c>
      <c r="N477" s="98">
        <v>902.59054564495705</v>
      </c>
      <c r="O477" s="98">
        <v>760.68290204866321</v>
      </c>
      <c r="P477" s="98">
        <v>707.09013865862664</v>
      </c>
      <c r="Q477" s="98">
        <v>578.30121364054071</v>
      </c>
      <c r="R477" s="98">
        <v>620.25706723041685</v>
      </c>
      <c r="S477" s="98">
        <v>671.07974429944522</v>
      </c>
      <c r="T477" s="98">
        <v>641.93767192351947</v>
      </c>
      <c r="U477" s="98">
        <v>734.45107562051942</v>
      </c>
      <c r="V477" s="98">
        <v>682.91814787648025</v>
      </c>
      <c r="W477" s="98">
        <v>624.53860114444717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688.89209797600142</v>
      </c>
      <c r="D478" s="33">
        <v>347.03941913399382</v>
      </c>
      <c r="E478" s="33">
        <v>494.05048743929518</v>
      </c>
      <c r="F478" s="33">
        <v>690.97062790904158</v>
      </c>
      <c r="G478" s="33">
        <v>524.00274267612485</v>
      </c>
      <c r="H478" s="33">
        <v>669.10230686761417</v>
      </c>
      <c r="I478" s="33">
        <v>755.69785303212257</v>
      </c>
      <c r="J478" s="33">
        <v>799.37244180750884</v>
      </c>
      <c r="K478" s="33">
        <v>751.56275616448193</v>
      </c>
      <c r="L478" s="33">
        <v>553.53186284137325</v>
      </c>
      <c r="M478" s="33">
        <v>641.02601130794119</v>
      </c>
      <c r="N478" s="33">
        <v>656.16738233663216</v>
      </c>
      <c r="O478" s="33">
        <v>597.48079429815311</v>
      </c>
      <c r="P478" s="33">
        <v>589.95128237918561</v>
      </c>
      <c r="Q478" s="33">
        <v>440.11759304476726</v>
      </c>
      <c r="R478" s="33">
        <v>410.95430890954191</v>
      </c>
      <c r="S478" s="33">
        <v>260.68232734653031</v>
      </c>
      <c r="T478" s="33">
        <v>541.06116548779619</v>
      </c>
      <c r="U478" s="33">
        <v>478.01341671606247</v>
      </c>
      <c r="V478" s="33">
        <v>432.77880059088642</v>
      </c>
      <c r="W478" s="33">
        <v>504.40788088744233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6075.9600083278374</v>
      </c>
      <c r="D480" s="117">
        <f t="shared" si="247"/>
        <v>5969.4434905202288</v>
      </c>
      <c r="E480" s="117">
        <f t="shared" si="247"/>
        <v>6426.5285742627493</v>
      </c>
      <c r="F480" s="117">
        <f t="shared" si="247"/>
        <v>7026.6258642615212</v>
      </c>
      <c r="G480" s="117">
        <f t="shared" si="247"/>
        <v>8060.8347839734779</v>
      </c>
      <c r="H480" s="117">
        <f t="shared" si="247"/>
        <v>8264.1121730288942</v>
      </c>
      <c r="I480" s="117">
        <f t="shared" si="247"/>
        <v>7437.5606806704</v>
      </c>
      <c r="J480" s="117">
        <f t="shared" si="247"/>
        <v>7729.749701426771</v>
      </c>
      <c r="K480" s="117">
        <f t="shared" si="247"/>
        <v>7684.4219629134823</v>
      </c>
      <c r="L480" s="117">
        <f t="shared" si="247"/>
        <v>6881.7654963565255</v>
      </c>
      <c r="M480" s="117">
        <f t="shared" si="247"/>
        <v>6933.3947086858016</v>
      </c>
      <c r="N480" s="117">
        <f t="shared" si="247"/>
        <v>8240.7157717965001</v>
      </c>
      <c r="O480" s="117">
        <f t="shared" si="247"/>
        <v>8781.4049384378268</v>
      </c>
      <c r="P480" s="117">
        <f t="shared" si="247"/>
        <v>7908.8358055304516</v>
      </c>
      <c r="Q480" s="117">
        <f t="shared" si="247"/>
        <v>7533.3380517525602</v>
      </c>
      <c r="R480" s="117">
        <f t="shared" ref="R480:V480" si="248">R481+R484+R486+R499</f>
        <v>7545.4002277318832</v>
      </c>
      <c r="S480" s="117">
        <f t="shared" si="248"/>
        <v>7474.2124429906262</v>
      </c>
      <c r="T480" s="117">
        <f t="shared" si="248"/>
        <v>7186.3602582763624</v>
      </c>
      <c r="U480" s="117">
        <f t="shared" si="248"/>
        <v>6624.9365402658841</v>
      </c>
      <c r="V480" s="117">
        <f t="shared" si="248"/>
        <v>5979.5944221605896</v>
      </c>
      <c r="W480" s="117">
        <f t="shared" ref="W480" si="249">W481+W484+W486+W499</f>
        <v>6116.4222836557738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5316.0441444281769</v>
      </c>
      <c r="D481" s="122">
        <f t="shared" si="250"/>
        <v>5293.4811109842512</v>
      </c>
      <c r="E481" s="122">
        <f t="shared" si="250"/>
        <v>5719.8668691572066</v>
      </c>
      <c r="F481" s="122">
        <f t="shared" si="250"/>
        <v>6160.9687415221606</v>
      </c>
      <c r="G481" s="122">
        <f t="shared" si="250"/>
        <v>7230.8441245480308</v>
      </c>
      <c r="H481" s="122">
        <f t="shared" si="250"/>
        <v>7292.3552660772575</v>
      </c>
      <c r="I481" s="122">
        <f t="shared" si="250"/>
        <v>6474.5041732039845</v>
      </c>
      <c r="J481" s="122">
        <f t="shared" si="250"/>
        <v>6701.1279185275762</v>
      </c>
      <c r="K481" s="122">
        <f t="shared" si="250"/>
        <v>6706.0319305676503</v>
      </c>
      <c r="L481" s="122">
        <f t="shared" si="250"/>
        <v>5968.3635279254477</v>
      </c>
      <c r="M481" s="122">
        <f t="shared" si="250"/>
        <v>5951.3984463039433</v>
      </c>
      <c r="N481" s="122">
        <f t="shared" si="250"/>
        <v>7230.6956758524948</v>
      </c>
      <c r="O481" s="122">
        <f t="shared" si="250"/>
        <v>7862.1758730571819</v>
      </c>
      <c r="P481" s="122">
        <f t="shared" si="250"/>
        <v>6976.8689255200152</v>
      </c>
      <c r="Q481" s="122">
        <f t="shared" si="250"/>
        <v>6689.9997860696112</v>
      </c>
      <c r="R481" s="122">
        <f t="shared" ref="R481:V481" si="251">SUM(R482:R483)</f>
        <v>6678.0673264998331</v>
      </c>
      <c r="S481" s="122">
        <f t="shared" si="251"/>
        <v>6612.2842013142681</v>
      </c>
      <c r="T481" s="122">
        <f t="shared" si="251"/>
        <v>6268.8020515291464</v>
      </c>
      <c r="U481" s="122">
        <f t="shared" si="251"/>
        <v>5721.2033240594974</v>
      </c>
      <c r="V481" s="122">
        <f t="shared" si="251"/>
        <v>5116.0056520784119</v>
      </c>
      <c r="W481" s="122">
        <f t="shared" ref="W481" si="252">SUM(W482:W483)</f>
        <v>4957.700435660242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5268.3415220161742</v>
      </c>
      <c r="D482" s="98">
        <v>5246.9609535967993</v>
      </c>
      <c r="E482" s="98">
        <v>5670.6003801637198</v>
      </c>
      <c r="F482" s="98">
        <v>6108.7387224321255</v>
      </c>
      <c r="G482" s="98">
        <v>7170.5076814508748</v>
      </c>
      <c r="H482" s="98">
        <v>7232.1378381685017</v>
      </c>
      <c r="I482" s="98">
        <v>6422.084304307099</v>
      </c>
      <c r="J482" s="98">
        <v>6647.4426954901055</v>
      </c>
      <c r="K482" s="98">
        <v>6653.0382398451802</v>
      </c>
      <c r="L482" s="98">
        <v>5922.1216316767886</v>
      </c>
      <c r="M482" s="98">
        <v>5905.7242012205443</v>
      </c>
      <c r="N482" s="98">
        <v>7175.713113411296</v>
      </c>
      <c r="O482" s="98">
        <v>7802.8895943343441</v>
      </c>
      <c r="P482" s="98">
        <v>6925.0925380018498</v>
      </c>
      <c r="Q482" s="98">
        <v>6641.1946397664869</v>
      </c>
      <c r="R482" s="98">
        <v>6630.1721296229807</v>
      </c>
      <c r="S482" s="98">
        <v>6565.4826856109876</v>
      </c>
      <c r="T482" s="98">
        <v>6224.5137746204746</v>
      </c>
      <c r="U482" s="98">
        <v>5680.8782229961498</v>
      </c>
      <c r="V482" s="98">
        <v>5080.4429547258615</v>
      </c>
      <c r="W482" s="98">
        <v>4923.6457663993333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47.702622412002597</v>
      </c>
      <c r="D483" s="98">
        <v>46.520157387452024</v>
      </c>
      <c r="E483" s="98">
        <v>49.266488993486924</v>
      </c>
      <c r="F483" s="98">
        <v>52.230019090035356</v>
      </c>
      <c r="G483" s="98">
        <v>60.336443097156234</v>
      </c>
      <c r="H483" s="98">
        <v>60.217427908755951</v>
      </c>
      <c r="I483" s="98">
        <v>52.419868896885248</v>
      </c>
      <c r="J483" s="98">
        <v>53.685223037470834</v>
      </c>
      <c r="K483" s="98">
        <v>52.993690722469765</v>
      </c>
      <c r="L483" s="98">
        <v>46.24189624865938</v>
      </c>
      <c r="M483" s="98">
        <v>45.674245083399079</v>
      </c>
      <c r="N483" s="98">
        <v>54.982562441198887</v>
      </c>
      <c r="O483" s="98">
        <v>59.2862787228377</v>
      </c>
      <c r="P483" s="98">
        <v>51.776387518165031</v>
      </c>
      <c r="Q483" s="98">
        <v>48.805146303124005</v>
      </c>
      <c r="R483" s="98">
        <v>47.895196876852218</v>
      </c>
      <c r="S483" s="98">
        <v>46.801515703280543</v>
      </c>
      <c r="T483" s="98">
        <v>44.288276908671889</v>
      </c>
      <c r="U483" s="98">
        <v>40.325101063347375</v>
      </c>
      <c r="V483" s="98">
        <v>35.562697352550096</v>
      </c>
      <c r="W483" s="98">
        <v>34.054669260908454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2.6170866091055095E-2</v>
      </c>
      <c r="E484" s="122">
        <f t="shared" si="253"/>
        <v>0.41949731208948532</v>
      </c>
      <c r="F484" s="122">
        <f t="shared" si="253"/>
        <v>0.80019355042228468</v>
      </c>
      <c r="G484" s="122">
        <f t="shared" si="253"/>
        <v>1.633136429535462</v>
      </c>
      <c r="H484" s="122">
        <f t="shared" si="253"/>
        <v>3.9263381889150644</v>
      </c>
      <c r="I484" s="122">
        <f t="shared" si="253"/>
        <v>3.7358797875807714</v>
      </c>
      <c r="J484" s="122">
        <f t="shared" si="253"/>
        <v>3.6704761487920656</v>
      </c>
      <c r="K484" s="122">
        <f t="shared" si="253"/>
        <v>6.0267505969340895</v>
      </c>
      <c r="L484" s="122">
        <f t="shared" si="253"/>
        <v>11.42318233263796</v>
      </c>
      <c r="M484" s="122">
        <f t="shared" si="253"/>
        <v>3.7699611545192391</v>
      </c>
      <c r="N484" s="122">
        <f t="shared" si="253"/>
        <v>10.350278503184379</v>
      </c>
      <c r="O484" s="122">
        <f t="shared" si="253"/>
        <v>3.2940036624844051</v>
      </c>
      <c r="P484" s="122">
        <f t="shared" si="253"/>
        <v>7.039494298986642</v>
      </c>
      <c r="Q484" s="122">
        <f t="shared" si="253"/>
        <v>3.3465615347397524</v>
      </c>
      <c r="R484" s="122">
        <f t="shared" si="253"/>
        <v>3.0582904207833876</v>
      </c>
      <c r="S484" s="122">
        <f t="shared" si="253"/>
        <v>2.5408609875297099</v>
      </c>
      <c r="T484" s="122">
        <f t="shared" si="253"/>
        <v>2.3487448576596135</v>
      </c>
      <c r="U484" s="122">
        <f t="shared" si="253"/>
        <v>1.5496800817498055</v>
      </c>
      <c r="V484" s="122">
        <f t="shared" si="253"/>
        <v>1.5590660682134454</v>
      </c>
      <c r="W484" s="122">
        <f t="shared" si="253"/>
        <v>1.6677947352772828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2.6170866091055095E-2</v>
      </c>
      <c r="E485" s="98">
        <f>RES_hhdet_in_tesh!E86</f>
        <v>0.41949731208948532</v>
      </c>
      <c r="F485" s="98">
        <f>RES_hhdet_in_tesh!F86</f>
        <v>0.80019355042228468</v>
      </c>
      <c r="G485" s="98">
        <f>RES_hhdet_in_tesh!G86</f>
        <v>1.633136429535462</v>
      </c>
      <c r="H485" s="98">
        <f>RES_hhdet_in_tesh!H86</f>
        <v>3.9263381889150644</v>
      </c>
      <c r="I485" s="98">
        <f>RES_hhdet_in_tesh!I86</f>
        <v>3.7358797875807714</v>
      </c>
      <c r="J485" s="98">
        <f>RES_hhdet_in_tesh!J86</f>
        <v>3.6704761487920656</v>
      </c>
      <c r="K485" s="98">
        <f>RES_hhdet_in_tesh!K86</f>
        <v>6.0267505969340895</v>
      </c>
      <c r="L485" s="98">
        <f>RES_hhdet_in_tesh!L86</f>
        <v>11.42318233263796</v>
      </c>
      <c r="M485" s="98">
        <f>RES_hhdet_in_tesh!M86</f>
        <v>3.7699611545192391</v>
      </c>
      <c r="N485" s="98">
        <f>RES_hhdet_in_tesh!N86</f>
        <v>10.350278503184379</v>
      </c>
      <c r="O485" s="98">
        <f>RES_hhdet_in_tesh!O86</f>
        <v>3.2940036624844051</v>
      </c>
      <c r="P485" s="98">
        <f>RES_hhdet_in_tesh!P86</f>
        <v>7.039494298986642</v>
      </c>
      <c r="Q485" s="98">
        <f>RES_hhdet_in_tesh!Q86</f>
        <v>3.3465615347397524</v>
      </c>
      <c r="R485" s="98">
        <f>RES_hhdet_in_tesh!R86</f>
        <v>3.0582904207833876</v>
      </c>
      <c r="S485" s="98">
        <f>RES_hhdet_in_tesh!S86</f>
        <v>2.5408609875297099</v>
      </c>
      <c r="T485" s="98">
        <f>RES_hhdet_in_tesh!T86</f>
        <v>2.3487448576596135</v>
      </c>
      <c r="U485" s="98">
        <f>RES_hhdet_in_tesh!U86</f>
        <v>1.5496800817498055</v>
      </c>
      <c r="V485" s="98">
        <f>RES_hhdet_in_tesh!V86</f>
        <v>1.5590660682134454</v>
      </c>
      <c r="W485" s="98">
        <f>RES_hhdet_in_tesh!W86</f>
        <v>1.6677947352772828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307.33518427566145</v>
      </c>
      <c r="D486" s="122">
        <v>262.32344432368848</v>
      </c>
      <c r="E486" s="122">
        <v>275.21537541424482</v>
      </c>
      <c r="F486" s="122">
        <v>384.75927688552025</v>
      </c>
      <c r="G486" s="122">
        <v>385.22153829089274</v>
      </c>
      <c r="H486" s="122">
        <v>457.37472733766413</v>
      </c>
      <c r="I486" s="122">
        <v>405.27106464646653</v>
      </c>
      <c r="J486" s="122">
        <v>453.70450036622071</v>
      </c>
      <c r="K486" s="122">
        <v>465.93979301154474</v>
      </c>
      <c r="L486" s="122">
        <v>429.85729984680341</v>
      </c>
      <c r="M486" s="122">
        <v>468.4378552422944</v>
      </c>
      <c r="N486" s="122">
        <v>489.00785520560282</v>
      </c>
      <c r="O486" s="122">
        <v>464.60061164031555</v>
      </c>
      <c r="P486" s="122">
        <v>494.05163299965068</v>
      </c>
      <c r="Q486" s="122">
        <v>489.27294829921016</v>
      </c>
      <c r="R486" s="122">
        <v>510.08531352847535</v>
      </c>
      <c r="S486" s="122">
        <v>512.24205919462565</v>
      </c>
      <c r="T486" s="122">
        <v>516.18223591712103</v>
      </c>
      <c r="U486" s="122">
        <v>487.83813791943624</v>
      </c>
      <c r="V486" s="122">
        <v>481.63204966198407</v>
      </c>
      <c r="W486" s="122">
        <v>734.14002449254144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292.66713028465676</v>
      </c>
      <c r="D487" s="98">
        <v>288.86531550353817</v>
      </c>
      <c r="E487" s="98">
        <v>316.68916244076252</v>
      </c>
      <c r="F487" s="98">
        <v>352.07365175641291</v>
      </c>
      <c r="G487" s="98">
        <v>379.7168704260755</v>
      </c>
      <c r="H487" s="98">
        <v>402.59446515655225</v>
      </c>
      <c r="I487" s="98">
        <v>412.94704033794642</v>
      </c>
      <c r="J487" s="98">
        <v>440.50023871601536</v>
      </c>
      <c r="K487" s="98">
        <v>457.90079864561386</v>
      </c>
      <c r="L487" s="98">
        <v>450.09270754520037</v>
      </c>
      <c r="M487" s="98">
        <v>473.57914282154502</v>
      </c>
      <c r="N487" s="98">
        <v>488.49000855266854</v>
      </c>
      <c r="O487" s="98">
        <v>483.43127077267701</v>
      </c>
      <c r="P487" s="98">
        <v>486.91926159895888</v>
      </c>
      <c r="Q487" s="98">
        <v>493.64430179708171</v>
      </c>
      <c r="R487" s="98">
        <v>505.23582910856379</v>
      </c>
      <c r="S487" s="98">
        <v>507.47455870482088</v>
      </c>
      <c r="T487" s="98">
        <v>506.17861406429751</v>
      </c>
      <c r="U487" s="98">
        <v>490.33611085025319</v>
      </c>
      <c r="V487" s="98">
        <v>481.14248391310991</v>
      </c>
      <c r="W487" s="98">
        <v>723.86163884638017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290.27513283757276</v>
      </c>
      <c r="D491" s="101">
        <v>297.5440021271466</v>
      </c>
      <c r="E491" s="101">
        <v>324.39113928918925</v>
      </c>
      <c r="F491" s="101">
        <v>337.79606299682507</v>
      </c>
      <c r="G491" s="101">
        <v>393.96328114880004</v>
      </c>
      <c r="H491" s="101">
        <v>423.31465993382051</v>
      </c>
      <c r="I491" s="101">
        <v>385.22489053320675</v>
      </c>
      <c r="J491" s="101">
        <v>403.3415355840724</v>
      </c>
      <c r="K491" s="101">
        <v>429.60256542179661</v>
      </c>
      <c r="L491" s="101">
        <v>457.80580634376292</v>
      </c>
      <c r="M491" s="101">
        <v>495.42104086580792</v>
      </c>
      <c r="N491" s="101">
        <v>510.87876811034329</v>
      </c>
      <c r="O491" s="101">
        <v>479.05220051994161</v>
      </c>
      <c r="P491" s="101">
        <v>482.37540882291228</v>
      </c>
      <c r="Q491" s="101">
        <v>458.23605376112215</v>
      </c>
      <c r="R491" s="101">
        <v>499.81600865549689</v>
      </c>
      <c r="S491" s="101">
        <v>527.21072053808678</v>
      </c>
      <c r="T491" s="101">
        <v>520.79384512770741</v>
      </c>
      <c r="U491" s="101">
        <v>489.064144464653</v>
      </c>
      <c r="V491" s="101">
        <v>453.27368173391028</v>
      </c>
      <c r="W491" s="101">
        <v>818.21732547393196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321.40862744156055</v>
      </c>
      <c r="D495" s="101">
        <v>242.86506120582789</v>
      </c>
      <c r="E495" s="101">
        <v>270.43916653853466</v>
      </c>
      <c r="F495" s="101">
        <v>385.47016535186327</v>
      </c>
      <c r="G495" s="101">
        <v>385.56079790455925</v>
      </c>
      <c r="H495" s="101">
        <v>463.42542042831695</v>
      </c>
      <c r="I495" s="101">
        <v>384.21320395522861</v>
      </c>
      <c r="J495" s="101">
        <v>471.01619266251623</v>
      </c>
      <c r="K495" s="101">
        <v>499.65420912696192</v>
      </c>
      <c r="L495" s="101">
        <v>397.35202815278694</v>
      </c>
      <c r="M495" s="101">
        <v>456.70484768387161</v>
      </c>
      <c r="N495" s="101">
        <v>489.51464772065771</v>
      </c>
      <c r="O495" s="101">
        <v>437.31893712919691</v>
      </c>
      <c r="P495" s="101">
        <v>496.14971599763862</v>
      </c>
      <c r="Q495" s="101">
        <v>487.33059112904391</v>
      </c>
      <c r="R495" s="101">
        <v>512.57704077003177</v>
      </c>
      <c r="S495" s="101">
        <v>517.75567332775972</v>
      </c>
      <c r="T495" s="101">
        <v>524.29219321849837</v>
      </c>
      <c r="U495" s="101">
        <v>483.91670639308126</v>
      </c>
      <c r="V495" s="101">
        <v>483.97651287297577</v>
      </c>
      <c r="W495" s="101">
        <v>746.71803558939746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452.5806796239994</v>
      </c>
      <c r="D499" s="122">
        <v>413.61276434619754</v>
      </c>
      <c r="E499" s="122">
        <v>431.0268323792086</v>
      </c>
      <c r="F499" s="122">
        <v>480.09765230341742</v>
      </c>
      <c r="G499" s="122">
        <v>443.13598470501881</v>
      </c>
      <c r="H499" s="122">
        <v>510.45584142505692</v>
      </c>
      <c r="I499" s="122">
        <v>554.04956303236827</v>
      </c>
      <c r="J499" s="122">
        <v>571.24680638418215</v>
      </c>
      <c r="K499" s="122">
        <v>506.42348873735295</v>
      </c>
      <c r="L499" s="122">
        <v>472.1214862516365</v>
      </c>
      <c r="M499" s="122">
        <v>509.78844598504458</v>
      </c>
      <c r="N499" s="122">
        <v>510.66196223521843</v>
      </c>
      <c r="O499" s="122">
        <v>451.33445007784627</v>
      </c>
      <c r="P499" s="122">
        <v>430.87575271179833</v>
      </c>
      <c r="Q499" s="122">
        <v>350.71875584899954</v>
      </c>
      <c r="R499" s="122">
        <v>354.1892972827921</v>
      </c>
      <c r="S499" s="122">
        <v>347.14532149420285</v>
      </c>
      <c r="T499" s="122">
        <v>399.02722597243536</v>
      </c>
      <c r="U499" s="122">
        <v>414.34539820520024</v>
      </c>
      <c r="V499" s="122">
        <v>380.39765435198046</v>
      </c>
      <c r="W499" s="122">
        <v>422.91402876771258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452.94768236403735</v>
      </c>
      <c r="D500" s="98">
        <v>433.29468811074349</v>
      </c>
      <c r="E500" s="98">
        <v>446.69624611198356</v>
      </c>
      <c r="F500" s="98">
        <v>463.76808513854451</v>
      </c>
      <c r="G500" s="98">
        <v>478.84856270621094</v>
      </c>
      <c r="H500" s="98">
        <v>508.82224754642846</v>
      </c>
      <c r="I500" s="98">
        <v>494.17135365059983</v>
      </c>
      <c r="J500" s="98">
        <v>535.9135753363106</v>
      </c>
      <c r="K500" s="98">
        <v>521.28786880739472</v>
      </c>
      <c r="L500" s="98">
        <v>476.41495262480578</v>
      </c>
      <c r="M500" s="98">
        <v>498.25249979733223</v>
      </c>
      <c r="N500" s="98">
        <v>494.33651296473306</v>
      </c>
      <c r="O500" s="98">
        <v>442.03045395481996</v>
      </c>
      <c r="P500" s="98">
        <v>410.86419476017073</v>
      </c>
      <c r="Q500" s="98">
        <v>368.65921853972395</v>
      </c>
      <c r="R500" s="98">
        <v>359.44243772284335</v>
      </c>
      <c r="S500" s="98">
        <v>359.96365622417466</v>
      </c>
      <c r="T500" s="98">
        <v>383.93298544396413</v>
      </c>
      <c r="U500" s="98">
        <v>397.03073565576807</v>
      </c>
      <c r="V500" s="98">
        <v>392.38161803019364</v>
      </c>
      <c r="W500" s="98">
        <v>414.66888825876657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449.09553403993573</v>
      </c>
      <c r="D501" s="98">
        <v>448.36400817856378</v>
      </c>
      <c r="E501" s="98">
        <v>459.95208561393093</v>
      </c>
      <c r="F501" s="98">
        <v>445.07245339237517</v>
      </c>
      <c r="G501" s="98">
        <v>489.90917833857577</v>
      </c>
      <c r="H501" s="98">
        <v>533.46448088595514</v>
      </c>
      <c r="I501" s="98">
        <v>452.77199251587405</v>
      </c>
      <c r="J501" s="98">
        <v>488.28667601791773</v>
      </c>
      <c r="K501" s="98">
        <v>487.49255301728903</v>
      </c>
      <c r="L501" s="98">
        <v>481.63692142053162</v>
      </c>
      <c r="M501" s="98">
        <v>521.92575918725379</v>
      </c>
      <c r="N501" s="98">
        <v>527.40465838944897</v>
      </c>
      <c r="O501" s="98">
        <v>444.48472015735155</v>
      </c>
      <c r="P501" s="98">
        <v>413.16922144727835</v>
      </c>
      <c r="Q501" s="98">
        <v>337.91485574264749</v>
      </c>
      <c r="R501" s="98">
        <v>363.87140874857158</v>
      </c>
      <c r="S501" s="98">
        <v>396.23536855390705</v>
      </c>
      <c r="T501" s="98">
        <v>381.87332058716424</v>
      </c>
      <c r="U501" s="98">
        <v>440.27826438573726</v>
      </c>
      <c r="V501" s="98">
        <v>412.30428922895703</v>
      </c>
      <c r="W501" s="98">
        <v>379.52937725414876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512.03403743259412</v>
      </c>
      <c r="D502" s="33">
        <v>258.46626537962135</v>
      </c>
      <c r="E502" s="33">
        <v>368.72654187826799</v>
      </c>
      <c r="F502" s="33">
        <v>516.77699248450563</v>
      </c>
      <c r="G502" s="33">
        <v>392.74929685693371</v>
      </c>
      <c r="H502" s="33">
        <v>502.61696520741901</v>
      </c>
      <c r="I502" s="33">
        <v>568.96569788270779</v>
      </c>
      <c r="J502" s="33">
        <v>603.30369406305522</v>
      </c>
      <c r="K502" s="33">
        <v>568.69275074493362</v>
      </c>
      <c r="L502" s="33">
        <v>420.01281236092944</v>
      </c>
      <c r="M502" s="33">
        <v>488.23959624579828</v>
      </c>
      <c r="N502" s="33">
        <v>502.26498752133858</v>
      </c>
      <c r="O502" s="33">
        <v>460.42244344598407</v>
      </c>
      <c r="P502" s="33">
        <v>458.59033302656542</v>
      </c>
      <c r="Q502" s="33">
        <v>345.9366479295818</v>
      </c>
      <c r="R502" s="33">
        <v>327.86294437130243</v>
      </c>
      <c r="S502" s="33">
        <v>211.81357029564447</v>
      </c>
      <c r="T502" s="33">
        <v>448.19805105070304</v>
      </c>
      <c r="U502" s="33">
        <v>403.19873819545995</v>
      </c>
      <c r="V502" s="33">
        <v>370.49073879290216</v>
      </c>
      <c r="W502" s="33">
        <v>436.55822023089843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162.14869417994149</v>
      </c>
      <c r="D504" s="117">
        <f t="shared" si="254"/>
        <v>135.41493724416992</v>
      </c>
      <c r="E504" s="117">
        <f t="shared" si="254"/>
        <v>112.54698131969657</v>
      </c>
      <c r="F504" s="117">
        <f t="shared" si="254"/>
        <v>79.144509769201974</v>
      </c>
      <c r="G504" s="117">
        <f t="shared" si="254"/>
        <v>85.897396041094737</v>
      </c>
      <c r="H504" s="117">
        <f t="shared" si="254"/>
        <v>50.418162251434538</v>
      </c>
      <c r="I504" s="117">
        <f t="shared" si="254"/>
        <v>15.923543795320832</v>
      </c>
      <c r="J504" s="117">
        <f t="shared" si="254"/>
        <v>34.755675815003826</v>
      </c>
      <c r="K504" s="117">
        <f t="shared" si="254"/>
        <v>121.27905493374864</v>
      </c>
      <c r="L504" s="117">
        <f t="shared" si="254"/>
        <v>126.0307628463167</v>
      </c>
      <c r="M504" s="117">
        <f t="shared" si="254"/>
        <v>119.3253190377186</v>
      </c>
      <c r="N504" s="117">
        <f t="shared" si="254"/>
        <v>79.86452240270161</v>
      </c>
      <c r="O504" s="117">
        <f t="shared" si="254"/>
        <v>54.598703314991397</v>
      </c>
      <c r="P504" s="117">
        <f t="shared" si="254"/>
        <v>49.950649651633995</v>
      </c>
      <c r="Q504" s="117">
        <f t="shared" si="254"/>
        <v>63.140394866284787</v>
      </c>
      <c r="R504" s="117">
        <f t="shared" ref="R504:V504" si="255">R505+R508+R510+R523</f>
        <v>72.552547989447206</v>
      </c>
      <c r="S504" s="117">
        <f t="shared" si="255"/>
        <v>86.538394623720237</v>
      </c>
      <c r="T504" s="117">
        <f t="shared" si="255"/>
        <v>98.351879438087565</v>
      </c>
      <c r="U504" s="117">
        <f t="shared" si="255"/>
        <v>54.754447430076993</v>
      </c>
      <c r="V504" s="117">
        <f t="shared" si="255"/>
        <v>17.69387946723953</v>
      </c>
      <c r="W504" s="117">
        <f t="shared" ref="W504" si="256">W505+W508+W510+W523</f>
        <v>15.567576305451187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2.4830794581887488</v>
      </c>
      <c r="D510" s="122">
        <v>2.1246817198035459</v>
      </c>
      <c r="E510" s="122">
        <v>1.1939539800468222</v>
      </c>
      <c r="F510" s="122">
        <v>0.45459839494593263</v>
      </c>
      <c r="G510" s="122">
        <v>0.9507056187612074</v>
      </c>
      <c r="H510" s="122">
        <v>1.0315044859733113</v>
      </c>
      <c r="I510" s="122">
        <v>0.28053159608836103</v>
      </c>
      <c r="J510" s="122">
        <v>0.16862358581082076</v>
      </c>
      <c r="K510" s="122">
        <v>1.1153276483942203</v>
      </c>
      <c r="L510" s="122">
        <v>1.012192799137823</v>
      </c>
      <c r="M510" s="122">
        <v>0.77298371568686175</v>
      </c>
      <c r="N510" s="122">
        <v>0.45996391514198376</v>
      </c>
      <c r="O510" s="122">
        <v>0.27254437921877661</v>
      </c>
      <c r="P510" s="122">
        <v>0.3821062519513056</v>
      </c>
      <c r="Q510" s="122">
        <v>0.5730556085353592</v>
      </c>
      <c r="R510" s="122">
        <v>1.2210183704782138</v>
      </c>
      <c r="S510" s="122">
        <v>1.170608783285519</v>
      </c>
      <c r="T510" s="122">
        <v>1.0120806987845048</v>
      </c>
      <c r="U510" s="122">
        <v>0.63042486190059188</v>
      </c>
      <c r="V510" s="122">
        <v>0.33282380941566786</v>
      </c>
      <c r="W510" s="122">
        <v>0.84456529415141457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121.86841113542279</v>
      </c>
      <c r="D515" s="101">
        <v>124.23796793167051</v>
      </c>
      <c r="E515" s="101">
        <v>134.59117593255087</v>
      </c>
      <c r="F515" s="101">
        <v>139.25511763320523</v>
      </c>
      <c r="G515" s="101">
        <v>161.24436778446255</v>
      </c>
      <c r="H515" s="101">
        <v>171.89831239395977</v>
      </c>
      <c r="I515" s="101">
        <v>155.07552855434525</v>
      </c>
      <c r="J515" s="101">
        <v>160.72236636139945</v>
      </c>
      <c r="K515" s="101">
        <v>169.10991450005542</v>
      </c>
      <c r="L515" s="101">
        <v>177.65327243628712</v>
      </c>
      <c r="M515" s="101">
        <v>186.67556733837714</v>
      </c>
      <c r="N515" s="101">
        <v>183.62317024486347</v>
      </c>
      <c r="O515" s="101">
        <v>161.24144773627773</v>
      </c>
      <c r="P515" s="101">
        <v>150.69138410287044</v>
      </c>
      <c r="Q515" s="101">
        <v>134.38154020154172</v>
      </c>
      <c r="R515" s="101">
        <v>140.75628437457189</v>
      </c>
      <c r="S515" s="101">
        <v>143.00050477635602</v>
      </c>
      <c r="T515" s="101">
        <v>136.69836638249379</v>
      </c>
      <c r="U515" s="101">
        <v>125.00597598186543</v>
      </c>
      <c r="V515" s="101">
        <v>113.69773366269085</v>
      </c>
      <c r="W515" s="101">
        <v>203.45471029108319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159.66561472175275</v>
      </c>
      <c r="D523" s="122">
        <v>133.29025552436639</v>
      </c>
      <c r="E523" s="122">
        <v>111.35302733964974</v>
      </c>
      <c r="F523" s="122">
        <v>78.689911374256042</v>
      </c>
      <c r="G523" s="122">
        <v>84.946690422333532</v>
      </c>
      <c r="H523" s="122">
        <v>49.386657765461223</v>
      </c>
      <c r="I523" s="122">
        <v>15.643012199232471</v>
      </c>
      <c r="J523" s="122">
        <v>34.587052229193006</v>
      </c>
      <c r="K523" s="122">
        <v>120.16372728535443</v>
      </c>
      <c r="L523" s="122">
        <v>125.01857004717888</v>
      </c>
      <c r="M523" s="122">
        <v>118.55233532203174</v>
      </c>
      <c r="N523" s="122">
        <v>79.404558487559626</v>
      </c>
      <c r="O523" s="122">
        <v>54.326158935772618</v>
      </c>
      <c r="P523" s="122">
        <v>49.568543399682689</v>
      </c>
      <c r="Q523" s="122">
        <v>62.567339257749424</v>
      </c>
      <c r="R523" s="122">
        <v>71.331529618968986</v>
      </c>
      <c r="S523" s="122">
        <v>85.367785840434721</v>
      </c>
      <c r="T523" s="122">
        <v>97.339798739303063</v>
      </c>
      <c r="U523" s="122">
        <v>54.1240225681764</v>
      </c>
      <c r="V523" s="122">
        <v>17.361055657823862</v>
      </c>
      <c r="W523" s="122">
        <v>14.723011011299771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176.77410663502951</v>
      </c>
      <c r="D525" s="98">
        <v>176.23977850350616</v>
      </c>
      <c r="E525" s="98">
        <v>180.54624220695788</v>
      </c>
      <c r="F525" s="98">
        <v>174.46616943640811</v>
      </c>
      <c r="G525" s="98">
        <v>191.78268414494954</v>
      </c>
      <c r="H525" s="98">
        <v>208.5549193953006</v>
      </c>
      <c r="I525" s="98">
        <v>176.7766974848528</v>
      </c>
      <c r="J525" s="98">
        <v>190.40001029139913</v>
      </c>
      <c r="K525" s="98">
        <v>189.85780522908519</v>
      </c>
      <c r="L525" s="98">
        <v>187.35781318918686</v>
      </c>
      <c r="M525" s="98">
        <v>202.90250569215885</v>
      </c>
      <c r="N525" s="98">
        <v>205.03246834870848</v>
      </c>
      <c r="O525" s="98">
        <v>172.79672802937435</v>
      </c>
      <c r="P525" s="98">
        <v>160.62259589769363</v>
      </c>
      <c r="Q525" s="98">
        <v>131.36690369058525</v>
      </c>
      <c r="R525" s="98">
        <v>140.89759539206153</v>
      </c>
      <c r="S525" s="98">
        <v>152.44247471506199</v>
      </c>
      <c r="T525" s="98">
        <v>145.82256155414672</v>
      </c>
      <c r="U525" s="98">
        <v>166.83790633795721</v>
      </c>
      <c r="V525" s="98">
        <v>155.13168647162126</v>
      </c>
      <c r="W525" s="98">
        <v>141.87018863597262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188.08653887995487</v>
      </c>
      <c r="D528" s="118">
        <f t="shared" si="261"/>
        <v>184.09122860307656</v>
      </c>
      <c r="E528" s="118">
        <f t="shared" si="261"/>
        <v>180.25687327095036</v>
      </c>
      <c r="F528" s="118">
        <f t="shared" si="261"/>
        <v>179.51334546465213</v>
      </c>
      <c r="G528" s="118">
        <f t="shared" si="261"/>
        <v>171.75036827184238</v>
      </c>
      <c r="H528" s="118">
        <f t="shared" si="261"/>
        <v>178.11807380782705</v>
      </c>
      <c r="I528" s="118">
        <f t="shared" si="261"/>
        <v>173.88483460058961</v>
      </c>
      <c r="J528" s="118">
        <f t="shared" si="261"/>
        <v>172.59615407696617</v>
      </c>
      <c r="K528" s="118">
        <f t="shared" si="261"/>
        <v>175.06043339189779</v>
      </c>
      <c r="L528" s="118">
        <f t="shared" si="261"/>
        <v>172.27170769572587</v>
      </c>
      <c r="M528" s="118">
        <f t="shared" si="261"/>
        <v>168.10577640967631</v>
      </c>
      <c r="N528" s="118">
        <f t="shared" si="261"/>
        <v>154.84230216336005</v>
      </c>
      <c r="O528" s="118">
        <f t="shared" si="261"/>
        <v>139.25710918725707</v>
      </c>
      <c r="P528" s="118">
        <f t="shared" si="261"/>
        <v>129.40529788588711</v>
      </c>
      <c r="Q528" s="118">
        <f t="shared" si="261"/>
        <v>121.21380563885708</v>
      </c>
      <c r="R528" s="118">
        <f t="shared" ref="R528:V528" si="262">R529+R532+R534+R547</f>
        <v>119.11048947583259</v>
      </c>
      <c r="S528" s="118">
        <f t="shared" si="262"/>
        <v>114.91459748985122</v>
      </c>
      <c r="T528" s="118">
        <f t="shared" si="262"/>
        <v>118.62639451649972</v>
      </c>
      <c r="U528" s="118">
        <f t="shared" si="262"/>
        <v>112.38924607126521</v>
      </c>
      <c r="V528" s="118">
        <f t="shared" si="262"/>
        <v>114.23630768715171</v>
      </c>
      <c r="W528" s="118">
        <f t="shared" ref="W528" si="263">W529+W532+W534+W547</f>
        <v>115.20272238225587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166.59074877072248</v>
      </c>
      <c r="D529" s="123">
        <f t="shared" si="264"/>
        <v>164.93852878945137</v>
      </c>
      <c r="E529" s="123">
        <f t="shared" si="264"/>
        <v>162.26414181004074</v>
      </c>
      <c r="F529" s="123">
        <f t="shared" si="264"/>
        <v>159.69825661671814</v>
      </c>
      <c r="G529" s="123">
        <f t="shared" si="264"/>
        <v>155.52085236168676</v>
      </c>
      <c r="H529" s="123">
        <f t="shared" si="264"/>
        <v>159.17437404568531</v>
      </c>
      <c r="I529" s="123">
        <f t="shared" si="264"/>
        <v>154.08284140500049</v>
      </c>
      <c r="J529" s="123">
        <f t="shared" si="264"/>
        <v>151.55811364889362</v>
      </c>
      <c r="K529" s="123">
        <f t="shared" si="264"/>
        <v>153.28043089665528</v>
      </c>
      <c r="L529" s="123">
        <f t="shared" si="264"/>
        <v>149.64074760570094</v>
      </c>
      <c r="M529" s="123">
        <f t="shared" si="264"/>
        <v>144.53618170142568</v>
      </c>
      <c r="N529" s="123">
        <f t="shared" si="264"/>
        <v>136.4317931851291</v>
      </c>
      <c r="O529" s="123">
        <f t="shared" si="264"/>
        <v>125.1518582430338</v>
      </c>
      <c r="P529" s="123">
        <f t="shared" si="264"/>
        <v>114.44856969544942</v>
      </c>
      <c r="Q529" s="123">
        <f t="shared" si="264"/>
        <v>107.57072516039423</v>
      </c>
      <c r="R529" s="123">
        <f t="shared" ref="R529:V529" si="265">SUM(R530:R531)</f>
        <v>105.43282561886254</v>
      </c>
      <c r="S529" s="123">
        <f t="shared" si="265"/>
        <v>101.59942693726657</v>
      </c>
      <c r="T529" s="123">
        <f t="shared" si="265"/>
        <v>103.51783151417848</v>
      </c>
      <c r="U529" s="123">
        <f t="shared" si="265"/>
        <v>97.548912671269861</v>
      </c>
      <c r="V529" s="123">
        <f t="shared" si="265"/>
        <v>98.605859153185023</v>
      </c>
      <c r="W529" s="123">
        <f t="shared" ref="W529" si="266">SUM(W530:W531)</f>
        <v>94.211902943439213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165.80311478841847</v>
      </c>
      <c r="D530" s="99">
        <v>164.15877660307473</v>
      </c>
      <c r="E530" s="99">
        <v>161.49671253920778</v>
      </c>
      <c r="F530" s="99">
        <v>158.93961416743861</v>
      </c>
      <c r="G530" s="99">
        <v>154.77894739064817</v>
      </c>
      <c r="H530" s="99">
        <v>158.4079150808405</v>
      </c>
      <c r="I530" s="99">
        <v>153.34109409725698</v>
      </c>
      <c r="J530" s="99">
        <v>150.82222318333191</v>
      </c>
      <c r="K530" s="99">
        <v>152.5324248820483</v>
      </c>
      <c r="L530" s="99">
        <v>148.91160041550557</v>
      </c>
      <c r="M530" s="99">
        <v>143.82693534141808</v>
      </c>
      <c r="N530" s="99">
        <v>135.75898134250843</v>
      </c>
      <c r="O530" s="99">
        <v>124.5326860919993</v>
      </c>
      <c r="P530" s="99">
        <v>113.88571988664361</v>
      </c>
      <c r="Q530" s="99">
        <v>107.0445050480992</v>
      </c>
      <c r="R530" s="99">
        <v>104.91699845146711</v>
      </c>
      <c r="S530" s="99">
        <v>101.09951174883925</v>
      </c>
      <c r="T530" s="99">
        <v>102.99984144724682</v>
      </c>
      <c r="U530" s="99">
        <v>97.053638821961357</v>
      </c>
      <c r="V530" s="99">
        <v>98.105198785338686</v>
      </c>
      <c r="W530" s="99">
        <v>93.733957955123273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0.7876339823040196</v>
      </c>
      <c r="D531" s="99">
        <v>0.77975218637663724</v>
      </c>
      <c r="E531" s="99">
        <v>0.76742927083295287</v>
      </c>
      <c r="F531" s="99">
        <v>0.75864244927954583</v>
      </c>
      <c r="G531" s="99">
        <v>0.74190497103859809</v>
      </c>
      <c r="H531" s="99">
        <v>0.76645896484482923</v>
      </c>
      <c r="I531" s="99">
        <v>0.74174730774351361</v>
      </c>
      <c r="J531" s="99">
        <v>0.7358904655617049</v>
      </c>
      <c r="K531" s="99">
        <v>0.74800601460697225</v>
      </c>
      <c r="L531" s="99">
        <v>0.72914719019535223</v>
      </c>
      <c r="M531" s="99">
        <v>0.70924636000759922</v>
      </c>
      <c r="N531" s="99">
        <v>0.67281184262066607</v>
      </c>
      <c r="O531" s="99">
        <v>0.61917215103449808</v>
      </c>
      <c r="P531" s="99">
        <v>0.56284980880580915</v>
      </c>
      <c r="Q531" s="99">
        <v>0.52622011229503352</v>
      </c>
      <c r="R531" s="99">
        <v>0.51582716739542445</v>
      </c>
      <c r="S531" s="99">
        <v>0.49991518842733018</v>
      </c>
      <c r="T531" s="99">
        <v>0.5179900669316635</v>
      </c>
      <c r="U531" s="99">
        <v>0.49527384930849971</v>
      </c>
      <c r="V531" s="99">
        <v>0.50066036784634138</v>
      </c>
      <c r="W531" s="99">
        <v>0.47794498831594123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1.5986509877469039E-4</v>
      </c>
      <c r="E532" s="123">
        <f t="shared" si="267"/>
        <v>2.2996186378808577E-3</v>
      </c>
      <c r="F532" s="123">
        <f t="shared" si="267"/>
        <v>3.9542934075329191E-3</v>
      </c>
      <c r="G532" s="123">
        <f t="shared" si="267"/>
        <v>6.6101664570693778E-3</v>
      </c>
      <c r="H532" s="123">
        <f t="shared" si="267"/>
        <v>1.5928852682247308E-2</v>
      </c>
      <c r="I532" s="123">
        <f t="shared" si="267"/>
        <v>1.6326446510507749E-2</v>
      </c>
      <c r="J532" s="123">
        <f t="shared" si="267"/>
        <v>1.5062853506110275E-2</v>
      </c>
      <c r="K532" s="123">
        <f t="shared" si="267"/>
        <v>2.4692600435432876E-2</v>
      </c>
      <c r="L532" s="123">
        <f t="shared" si="267"/>
        <v>5.0701138398627062E-2</v>
      </c>
      <c r="M532" s="123">
        <f t="shared" si="267"/>
        <v>1.5903264316103925E-2</v>
      </c>
      <c r="N532" s="123">
        <f t="shared" si="267"/>
        <v>3.3013681876437405E-2</v>
      </c>
      <c r="O532" s="123">
        <f t="shared" si="267"/>
        <v>8.5535707713777637E-3</v>
      </c>
      <c r="P532" s="123">
        <f t="shared" si="267"/>
        <v>1.8120557700053701E-2</v>
      </c>
      <c r="Q532" s="123">
        <f t="shared" si="267"/>
        <v>8.2081526048838147E-3</v>
      </c>
      <c r="R532" s="123">
        <f t="shared" si="267"/>
        <v>7.3122455318289266E-3</v>
      </c>
      <c r="S532" s="123">
        <f t="shared" si="267"/>
        <v>5.9119748093584903E-3</v>
      </c>
      <c r="T532" s="123">
        <f t="shared" si="267"/>
        <v>5.8913272644875933E-3</v>
      </c>
      <c r="U532" s="123">
        <f t="shared" si="267"/>
        <v>4.0251618072233092E-3</v>
      </c>
      <c r="V532" s="123">
        <f t="shared" si="267"/>
        <v>4.5769717408656197E-3</v>
      </c>
      <c r="W532" s="123">
        <f t="shared" si="267"/>
        <v>4.8151857401577116E-3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1.5986509877469039E-4</v>
      </c>
      <c r="E533" s="99">
        <f>RES_hhdet_in_fecs!E86</f>
        <v>2.2996186378808577E-3</v>
      </c>
      <c r="F533" s="99">
        <f>RES_hhdet_in_fecs!F86</f>
        <v>3.9542934075329191E-3</v>
      </c>
      <c r="G533" s="99">
        <f>RES_hhdet_in_fecs!G86</f>
        <v>6.6101664570693778E-3</v>
      </c>
      <c r="H533" s="99">
        <f>RES_hhdet_in_fecs!H86</f>
        <v>1.5928852682247308E-2</v>
      </c>
      <c r="I533" s="99">
        <f>RES_hhdet_in_fecs!I86</f>
        <v>1.6326446510507749E-2</v>
      </c>
      <c r="J533" s="99">
        <f>RES_hhdet_in_fecs!J86</f>
        <v>1.5062853506110275E-2</v>
      </c>
      <c r="K533" s="99">
        <f>RES_hhdet_in_fecs!K86</f>
        <v>2.4692600435432876E-2</v>
      </c>
      <c r="L533" s="99">
        <f>RES_hhdet_in_fecs!L86</f>
        <v>5.0701138398627062E-2</v>
      </c>
      <c r="M533" s="99">
        <f>RES_hhdet_in_fecs!M86</f>
        <v>1.5903264316103925E-2</v>
      </c>
      <c r="N533" s="99">
        <f>RES_hhdet_in_fecs!N86</f>
        <v>3.3013681876437405E-2</v>
      </c>
      <c r="O533" s="99">
        <f>RES_hhdet_in_fecs!O86</f>
        <v>8.5535707713777637E-3</v>
      </c>
      <c r="P533" s="99">
        <f>RES_hhdet_in_fecs!P86</f>
        <v>1.8120557700053701E-2</v>
      </c>
      <c r="Q533" s="99">
        <f>RES_hhdet_in_fecs!Q86</f>
        <v>8.2081526048838147E-3</v>
      </c>
      <c r="R533" s="99">
        <f>RES_hhdet_in_fecs!R86</f>
        <v>7.3122455318289266E-3</v>
      </c>
      <c r="S533" s="99">
        <f>RES_hhdet_in_fecs!S86</f>
        <v>5.9119748093584903E-3</v>
      </c>
      <c r="T533" s="99">
        <f>RES_hhdet_in_fecs!T86</f>
        <v>5.8913272644875933E-3</v>
      </c>
      <c r="U533" s="99">
        <f>RES_hhdet_in_fecs!U86</f>
        <v>4.0251618072233092E-3</v>
      </c>
      <c r="V533" s="99">
        <f>RES_hhdet_in_fecs!V86</f>
        <v>4.5769717408656197E-3</v>
      </c>
      <c r="W533" s="99">
        <f>RES_hhdet_in_fecs!W86</f>
        <v>4.8151857401577116E-3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8.7171142041349796</v>
      </c>
      <c r="D534" s="123">
        <v>7.4505110644196444</v>
      </c>
      <c r="E534" s="123">
        <v>7.0647236240063105</v>
      </c>
      <c r="F534" s="123">
        <v>9.1337606385930403</v>
      </c>
      <c r="G534" s="123">
        <v>7.7129677129854812</v>
      </c>
      <c r="H534" s="123">
        <v>9.4269168813214197</v>
      </c>
      <c r="I534" s="123">
        <v>8.9757538815098368</v>
      </c>
      <c r="J534" s="123">
        <v>9.6758456835267364</v>
      </c>
      <c r="K534" s="123">
        <v>9.9054816924416471</v>
      </c>
      <c r="L534" s="123">
        <v>10.165924538260439</v>
      </c>
      <c r="M534" s="123">
        <v>10.671991890391093</v>
      </c>
      <c r="N534" s="123">
        <v>8.7689942537283603</v>
      </c>
      <c r="O534" s="123">
        <v>6.9337590557474105</v>
      </c>
      <c r="P534" s="123">
        <v>7.7554584704412042</v>
      </c>
      <c r="Q534" s="123">
        <v>7.3731064855715731</v>
      </c>
      <c r="R534" s="123">
        <v>7.5242634644121811</v>
      </c>
      <c r="S534" s="123">
        <v>7.24041182386153</v>
      </c>
      <c r="T534" s="123">
        <v>7.8823104274378872</v>
      </c>
      <c r="U534" s="123">
        <v>7.5916333558049596</v>
      </c>
      <c r="V534" s="123">
        <v>8.3480556081167752</v>
      </c>
      <c r="W534" s="123">
        <v>12.744522840372333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8.6712642553475892</v>
      </c>
      <c r="D535" s="99">
        <v>8.4680583936635649</v>
      </c>
      <c r="E535" s="99">
        <v>8.4123416367009796</v>
      </c>
      <c r="F535" s="99">
        <v>8.5065319695989565</v>
      </c>
      <c r="G535" s="99">
        <v>7.579142467702674</v>
      </c>
      <c r="H535" s="99">
        <v>8.1209086884758808</v>
      </c>
      <c r="I535" s="99">
        <v>9.0448092667532816</v>
      </c>
      <c r="J535" s="99">
        <v>9.1336409613643443</v>
      </c>
      <c r="K535" s="99">
        <v>9.5595214964243151</v>
      </c>
      <c r="L535" s="99">
        <v>10.270302634591577</v>
      </c>
      <c r="M535" s="99">
        <v>10.434382416225628</v>
      </c>
      <c r="N535" s="99">
        <v>8.3397161340791506</v>
      </c>
      <c r="O535" s="99">
        <v>6.9479823315882978</v>
      </c>
      <c r="P535" s="99">
        <v>7.1983052870901316</v>
      </c>
      <c r="Q535" s="99">
        <v>7.1379087026040571</v>
      </c>
      <c r="R535" s="99">
        <v>7.1512374869810929</v>
      </c>
      <c r="S535" s="99">
        <v>6.9677303770297776</v>
      </c>
      <c r="T535" s="99">
        <v>7.4457216145149578</v>
      </c>
      <c r="U535" s="99">
        <v>7.4265956923380454</v>
      </c>
      <c r="V535" s="99">
        <v>8.2188933798248787</v>
      </c>
      <c r="W535" s="99">
        <v>12.169448873801906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8.8581183771644589</v>
      </c>
      <c r="D539" s="102">
        <v>9.1672253027898662</v>
      </c>
      <c r="E539" s="102">
        <v>9.2293576170835863</v>
      </c>
      <c r="F539" s="102">
        <v>8.904227746675911</v>
      </c>
      <c r="G539" s="102">
        <v>8.728131290445436</v>
      </c>
      <c r="H539" s="102">
        <v>9.631777907481748</v>
      </c>
      <c r="I539" s="102">
        <v>9.6598739251011985</v>
      </c>
      <c r="J539" s="102">
        <v>9.6984620863906628</v>
      </c>
      <c r="K539" s="102">
        <v>10.507953278468312</v>
      </c>
      <c r="L539" s="102">
        <v>12.331642429161613</v>
      </c>
      <c r="M539" s="102">
        <v>12.760901532862851</v>
      </c>
      <c r="N539" s="102">
        <v>9.8915482150172238</v>
      </c>
      <c r="O539" s="102">
        <v>7.4131374388833642</v>
      </c>
      <c r="P539" s="102">
        <v>7.2113626916656566</v>
      </c>
      <c r="Q539" s="102">
        <v>6.3783680893554502</v>
      </c>
      <c r="R539" s="102">
        <v>6.6734157631182525</v>
      </c>
      <c r="S539" s="102">
        <v>6.724223249048829</v>
      </c>
      <c r="T539" s="102">
        <v>7.0382406558868515</v>
      </c>
      <c r="U539" s="102">
        <v>6.7587883734630578</v>
      </c>
      <c r="V539" s="102">
        <v>7.0464190691294402</v>
      </c>
      <c r="W539" s="102">
        <v>12.570053731552189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8.7533726732055381</v>
      </c>
      <c r="D543" s="102">
        <v>6.6937256357602974</v>
      </c>
      <c r="E543" s="102">
        <v>6.9039316602713718</v>
      </c>
      <c r="F543" s="102">
        <v>9.1451652081408437</v>
      </c>
      <c r="G543" s="102">
        <v>7.7161135989161282</v>
      </c>
      <c r="H543" s="102">
        <v>9.564379196124225</v>
      </c>
      <c r="I543" s="102">
        <v>8.7804186539088906</v>
      </c>
      <c r="J543" s="102">
        <v>10.38165897496901</v>
      </c>
      <c r="K543" s="102">
        <v>11.283868997329238</v>
      </c>
      <c r="L543" s="102">
        <v>9.968301299511344</v>
      </c>
      <c r="M543" s="102">
        <v>11.169690181091378</v>
      </c>
      <c r="N543" s="102">
        <v>9.2836439578264578</v>
      </c>
      <c r="O543" s="102">
        <v>6.9112127087543769</v>
      </c>
      <c r="P543" s="102">
        <v>7.9181468774794865</v>
      </c>
      <c r="Q543" s="102">
        <v>7.4946131410036179</v>
      </c>
      <c r="R543" s="102">
        <v>7.7167213700728832</v>
      </c>
      <c r="S543" s="102">
        <v>7.5808437866443281</v>
      </c>
      <c r="T543" s="102">
        <v>8.2504208820983269</v>
      </c>
      <c r="U543" s="102">
        <v>7.8604860792917828</v>
      </c>
      <c r="V543" s="102">
        <v>8.8768281528789004</v>
      </c>
      <c r="W543" s="102">
        <v>13.495078717587072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12.778675905097389</v>
      </c>
      <c r="D547" s="123">
        <v>11.702028884106756</v>
      </c>
      <c r="E547" s="123">
        <v>10.925708218265413</v>
      </c>
      <c r="F547" s="123">
        <v>10.677373915933439</v>
      </c>
      <c r="G547" s="123">
        <v>8.5099380307130321</v>
      </c>
      <c r="H547" s="123">
        <v>9.5008540281380522</v>
      </c>
      <c r="I547" s="123">
        <v>10.809912867568791</v>
      </c>
      <c r="J547" s="123">
        <v>11.347131891039689</v>
      </c>
      <c r="K547" s="123">
        <v>11.849828202365432</v>
      </c>
      <c r="L547" s="123">
        <v>12.414334413365856</v>
      </c>
      <c r="M547" s="123">
        <v>12.881699553543427</v>
      </c>
      <c r="N547" s="123">
        <v>9.6085010426261697</v>
      </c>
      <c r="O547" s="123">
        <v>7.1629383177044943</v>
      </c>
      <c r="P547" s="123">
        <v>7.1831491622964405</v>
      </c>
      <c r="Q547" s="123">
        <v>6.2617658402863956</v>
      </c>
      <c r="R547" s="123">
        <v>6.1460881470260356</v>
      </c>
      <c r="S547" s="123">
        <v>6.0688467539137498</v>
      </c>
      <c r="T547" s="123">
        <v>7.2203612476188557</v>
      </c>
      <c r="U547" s="123">
        <v>7.2446748823831699</v>
      </c>
      <c r="V547" s="123">
        <v>7.2778159541090517</v>
      </c>
      <c r="W547" s="123">
        <v>8.2414814127041573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13.015680499558611</v>
      </c>
      <c r="D548" s="99">
        <v>12.631168617842517</v>
      </c>
      <c r="E548" s="99">
        <v>12.093616579428728</v>
      </c>
      <c r="F548" s="99">
        <v>11.70006069086223</v>
      </c>
      <c r="G548" s="99">
        <v>10.220077569309781</v>
      </c>
      <c r="H548" s="99">
        <v>11.234168223115262</v>
      </c>
      <c r="I548" s="99">
        <v>12.121902640309836</v>
      </c>
      <c r="J548" s="99">
        <v>12.726793498067483</v>
      </c>
      <c r="K548" s="99">
        <v>12.739939149145332</v>
      </c>
      <c r="L548" s="99">
        <v>12.999534893730658</v>
      </c>
      <c r="M548" s="99">
        <v>13.38461196243119</v>
      </c>
      <c r="N548" s="99">
        <v>10.464582394400376</v>
      </c>
      <c r="O548" s="99">
        <v>7.9861961997248141</v>
      </c>
      <c r="P548" s="99">
        <v>7.726621418832865</v>
      </c>
      <c r="Q548" s="99">
        <v>6.8763422310552045</v>
      </c>
      <c r="R548" s="99">
        <v>6.6840128065059927</v>
      </c>
      <c r="S548" s="99">
        <v>6.6180334778567911</v>
      </c>
      <c r="T548" s="99">
        <v>7.7008488400849675</v>
      </c>
      <c r="U548" s="99">
        <v>8.3312608739472189</v>
      </c>
      <c r="V548" s="99">
        <v>9.4049865399685988</v>
      </c>
      <c r="W548" s="99">
        <v>9.8765440887174503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12.848989725898193</v>
      </c>
      <c r="D549" s="99">
        <v>13.004315699561358</v>
      </c>
      <c r="E549" s="99">
        <v>12.380646979291338</v>
      </c>
      <c r="F549" s="99">
        <v>11.155687009247114</v>
      </c>
      <c r="G549" s="99">
        <v>10.381165366896276</v>
      </c>
      <c r="H549" s="99">
        <v>11.685714869175627</v>
      </c>
      <c r="I549" s="99">
        <v>11.011670419688432</v>
      </c>
      <c r="J549" s="99">
        <v>11.489298738342987</v>
      </c>
      <c r="K549" s="99">
        <v>11.79716134797709</v>
      </c>
      <c r="L549" s="99">
        <v>13.005274413885706</v>
      </c>
      <c r="M549" s="99">
        <v>13.870154154750418</v>
      </c>
      <c r="N549" s="99">
        <v>11.044840058097053</v>
      </c>
      <c r="O549" s="99">
        <v>7.9443958848981273</v>
      </c>
      <c r="P549" s="99">
        <v>7.6866225789285396</v>
      </c>
      <c r="Q549" s="99">
        <v>6.2352795275362274</v>
      </c>
      <c r="R549" s="99">
        <v>6.680115479410194</v>
      </c>
      <c r="S549" s="99">
        <v>7.1682070928678518</v>
      </c>
      <c r="T549" s="99">
        <v>7.5080215545823457</v>
      </c>
      <c r="U549" s="99">
        <v>9.02054555994577</v>
      </c>
      <c r="V549" s="99">
        <v>9.6142890325574069</v>
      </c>
      <c r="W549" s="99">
        <v>8.765173789823919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11.374528255915862</v>
      </c>
      <c r="D550" s="110">
        <v>5.8169353034390348</v>
      </c>
      <c r="E550" s="110">
        <v>7.6958763061099624</v>
      </c>
      <c r="F550" s="110">
        <v>10.036367182510753</v>
      </c>
      <c r="G550" s="110">
        <v>6.4432077807980583</v>
      </c>
      <c r="H550" s="110">
        <v>8.5164624147367327</v>
      </c>
      <c r="I550" s="110">
        <v>10.693213465618511</v>
      </c>
      <c r="J550" s="110">
        <v>10.957401777922046</v>
      </c>
      <c r="K550" s="110">
        <v>10.608309296851061</v>
      </c>
      <c r="L550" s="110">
        <v>8.7281499076951796</v>
      </c>
      <c r="M550" s="110">
        <v>9.954086036018456</v>
      </c>
      <c r="N550" s="110">
        <v>8.0294036140935852</v>
      </c>
      <c r="O550" s="110">
        <v>6.2399509056196134</v>
      </c>
      <c r="P550" s="110">
        <v>6.4132316372085638</v>
      </c>
      <c r="Q550" s="110">
        <v>4.7453751659015664</v>
      </c>
      <c r="R550" s="110">
        <v>4.4259427023298032</v>
      </c>
      <c r="S550" s="110">
        <v>2.7845050066611621</v>
      </c>
      <c r="T550" s="110">
        <v>6.3281827356500777</v>
      </c>
      <c r="U550" s="110">
        <v>5.870972140805339</v>
      </c>
      <c r="V550" s="110">
        <v>6.0927660056807946</v>
      </c>
      <c r="W550" s="110">
        <v>7.0791825018237216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100.32221156200191</v>
      </c>
      <c r="D552" s="118">
        <f t="shared" si="268"/>
        <v>100.05741327178852</v>
      </c>
      <c r="E552" s="118">
        <f t="shared" si="268"/>
        <v>100.10671023026627</v>
      </c>
      <c r="F552" s="118">
        <f t="shared" si="268"/>
        <v>102.06193198293079</v>
      </c>
      <c r="G552" s="118">
        <f t="shared" si="268"/>
        <v>99.11710220174767</v>
      </c>
      <c r="H552" s="118">
        <f t="shared" si="268"/>
        <v>105.18720379586762</v>
      </c>
      <c r="I552" s="118">
        <f t="shared" si="268"/>
        <v>105.24235804401425</v>
      </c>
      <c r="J552" s="118">
        <f t="shared" si="268"/>
        <v>105.9555830193376</v>
      </c>
      <c r="K552" s="118">
        <f t="shared" si="268"/>
        <v>108.46562616556922</v>
      </c>
      <c r="L552" s="118">
        <f t="shared" si="268"/>
        <v>108.51241800874803</v>
      </c>
      <c r="M552" s="118">
        <f t="shared" si="268"/>
        <v>107.66428543377675</v>
      </c>
      <c r="N552" s="118">
        <f t="shared" si="268"/>
        <v>100.84017398907338</v>
      </c>
      <c r="O552" s="118">
        <f t="shared" si="268"/>
        <v>91.710957441878492</v>
      </c>
      <c r="P552" s="118">
        <f t="shared" si="268"/>
        <v>85.975227983173014</v>
      </c>
      <c r="Q552" s="118">
        <f t="shared" si="268"/>
        <v>81.224917776671717</v>
      </c>
      <c r="R552" s="118">
        <f t="shared" ref="R552:V552" si="269">R553+R556+R558+R571</f>
        <v>81.263314071829072</v>
      </c>
      <c r="S552" s="118">
        <f t="shared" si="269"/>
        <v>79.836566522174564</v>
      </c>
      <c r="T552" s="118">
        <f t="shared" si="269"/>
        <v>84.050757694994928</v>
      </c>
      <c r="U552" s="118">
        <f t="shared" si="269"/>
        <v>81.367627983562713</v>
      </c>
      <c r="V552" s="118">
        <f t="shared" si="269"/>
        <v>84.182195554302595</v>
      </c>
      <c r="W552" s="118">
        <f t="shared" ref="W552" si="270">W553+W556+W558+W571</f>
        <v>85.841778538513339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87.774986109073978</v>
      </c>
      <c r="D553" s="123">
        <f t="shared" si="271"/>
        <v>88.727203467001758</v>
      </c>
      <c r="E553" s="123">
        <f t="shared" si="271"/>
        <v>89.098966667569684</v>
      </c>
      <c r="F553" s="123">
        <f t="shared" si="271"/>
        <v>89.488238707054421</v>
      </c>
      <c r="G553" s="123">
        <f t="shared" si="271"/>
        <v>88.911426087366877</v>
      </c>
      <c r="H553" s="123">
        <f t="shared" si="271"/>
        <v>92.818495618701121</v>
      </c>
      <c r="I553" s="123">
        <f t="shared" si="271"/>
        <v>91.614995239592375</v>
      </c>
      <c r="J553" s="123">
        <f t="shared" si="271"/>
        <v>91.855744742121772</v>
      </c>
      <c r="K553" s="123">
        <f t="shared" si="271"/>
        <v>94.655649565545687</v>
      </c>
      <c r="L553" s="123">
        <f t="shared" si="271"/>
        <v>94.109797596750269</v>
      </c>
      <c r="M553" s="123">
        <f t="shared" si="271"/>
        <v>92.41548880093336</v>
      </c>
      <c r="N553" s="123">
        <f t="shared" si="271"/>
        <v>88.480737621175166</v>
      </c>
      <c r="O553" s="123">
        <f t="shared" si="271"/>
        <v>82.110742181852075</v>
      </c>
      <c r="P553" s="123">
        <f t="shared" si="271"/>
        <v>75.844019427087744</v>
      </c>
      <c r="Q553" s="123">
        <f t="shared" si="271"/>
        <v>72.131992327496832</v>
      </c>
      <c r="R553" s="123">
        <f t="shared" ref="R553:V553" si="272">SUM(R554:R555)</f>
        <v>71.922213026107926</v>
      </c>
      <c r="S553" s="123">
        <f t="shared" si="272"/>
        <v>70.629791637354529</v>
      </c>
      <c r="T553" s="123">
        <f t="shared" si="272"/>
        <v>73.319113338932297</v>
      </c>
      <c r="U553" s="123">
        <f t="shared" si="272"/>
        <v>70.267955151116439</v>
      </c>
      <c r="V553" s="123">
        <f t="shared" si="272"/>
        <v>72.024381229616424</v>
      </c>
      <c r="W553" s="123">
        <f t="shared" ref="W553" si="273">SUM(W554:W555)</f>
        <v>69.579535735369561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86.987352126769963</v>
      </c>
      <c r="D554" s="99">
        <v>87.947451280625117</v>
      </c>
      <c r="E554" s="99">
        <v>88.331537396736735</v>
      </c>
      <c r="F554" s="99">
        <v>88.729596257774872</v>
      </c>
      <c r="G554" s="99">
        <v>88.169521116328283</v>
      </c>
      <c r="H554" s="99">
        <v>92.052036653856291</v>
      </c>
      <c r="I554" s="99">
        <v>90.873247931848866</v>
      </c>
      <c r="J554" s="99">
        <v>91.119854276560062</v>
      </c>
      <c r="K554" s="99">
        <v>93.907643550938715</v>
      </c>
      <c r="L554" s="99">
        <v>93.380650406554921</v>
      </c>
      <c r="M554" s="99">
        <v>91.706242440925763</v>
      </c>
      <c r="N554" s="99">
        <v>87.807925778554505</v>
      </c>
      <c r="O554" s="99">
        <v>81.49157003081757</v>
      </c>
      <c r="P554" s="99">
        <v>75.281169618281936</v>
      </c>
      <c r="Q554" s="99">
        <v>71.605772215201796</v>
      </c>
      <c r="R554" s="99">
        <v>71.406385858712497</v>
      </c>
      <c r="S554" s="99">
        <v>70.129876448927206</v>
      </c>
      <c r="T554" s="99">
        <v>72.801123272000638</v>
      </c>
      <c r="U554" s="99">
        <v>69.772681301807935</v>
      </c>
      <c r="V554" s="99">
        <v>71.523720861770087</v>
      </c>
      <c r="W554" s="99">
        <v>69.101590747053621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0.7876339823040196</v>
      </c>
      <c r="D555" s="99">
        <v>0.77975218637663724</v>
      </c>
      <c r="E555" s="99">
        <v>0.76742927083295287</v>
      </c>
      <c r="F555" s="99">
        <v>0.75864244927954583</v>
      </c>
      <c r="G555" s="99">
        <v>0.74190497103859809</v>
      </c>
      <c r="H555" s="99">
        <v>0.76645896484482923</v>
      </c>
      <c r="I555" s="99">
        <v>0.74174730774351361</v>
      </c>
      <c r="J555" s="99">
        <v>0.7358904655617049</v>
      </c>
      <c r="K555" s="99">
        <v>0.74800601460697225</v>
      </c>
      <c r="L555" s="99">
        <v>0.72914719019535223</v>
      </c>
      <c r="M555" s="99">
        <v>0.70924636000759922</v>
      </c>
      <c r="N555" s="99">
        <v>0.67281184262066607</v>
      </c>
      <c r="O555" s="99">
        <v>0.61917215103449808</v>
      </c>
      <c r="P555" s="99">
        <v>0.56284980880580915</v>
      </c>
      <c r="Q555" s="99">
        <v>0.52622011229503352</v>
      </c>
      <c r="R555" s="99">
        <v>0.51582716739542445</v>
      </c>
      <c r="S555" s="99">
        <v>0.49991518842733018</v>
      </c>
      <c r="T555" s="99">
        <v>0.5179900669316635</v>
      </c>
      <c r="U555" s="99">
        <v>0.49527384930849971</v>
      </c>
      <c r="V555" s="99">
        <v>0.50066036784634138</v>
      </c>
      <c r="W555" s="99">
        <v>0.47794498831594123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4.386655419909386E-4</v>
      </c>
      <c r="E556" s="123">
        <f t="shared" si="274"/>
        <v>6.5345536674183829E-3</v>
      </c>
      <c r="F556" s="123">
        <f t="shared" si="274"/>
        <v>1.1622833105681848E-2</v>
      </c>
      <c r="G556" s="123">
        <f t="shared" si="274"/>
        <v>2.008126388069589E-2</v>
      </c>
      <c r="H556" s="123">
        <f t="shared" si="274"/>
        <v>4.9975185065468095E-2</v>
      </c>
      <c r="I556" s="123">
        <f t="shared" si="274"/>
        <v>5.2863138210864587E-2</v>
      </c>
      <c r="J556" s="123">
        <f t="shared" si="274"/>
        <v>5.0313070322581206E-2</v>
      </c>
      <c r="K556" s="123">
        <f t="shared" si="274"/>
        <v>8.5067592643276888E-2</v>
      </c>
      <c r="L556" s="123">
        <f t="shared" si="274"/>
        <v>0.18012196680134271</v>
      </c>
      <c r="M556" s="123">
        <f t="shared" si="274"/>
        <v>5.8541333772031114E-2</v>
      </c>
      <c r="N556" s="123">
        <f t="shared" si="274"/>
        <v>0.12665451812676026</v>
      </c>
      <c r="O556" s="123">
        <f t="shared" si="274"/>
        <v>3.4401810623852253E-2</v>
      </c>
      <c r="P556" s="123">
        <f t="shared" si="274"/>
        <v>7.6524806194409364E-2</v>
      </c>
      <c r="Q556" s="123">
        <f t="shared" si="274"/>
        <v>3.6082833881398886E-2</v>
      </c>
      <c r="R556" s="123">
        <f t="shared" si="274"/>
        <v>3.2937525841713083E-2</v>
      </c>
      <c r="S556" s="123">
        <f t="shared" si="274"/>
        <v>2.7140467146441836E-2</v>
      </c>
      <c r="T556" s="123">
        <f t="shared" si="274"/>
        <v>2.747062182015669E-2</v>
      </c>
      <c r="U556" s="123">
        <f t="shared" si="274"/>
        <v>1.9033207581531736E-2</v>
      </c>
      <c r="V556" s="123">
        <f t="shared" si="274"/>
        <v>2.1948914152107219E-2</v>
      </c>
      <c r="W556" s="123">
        <f t="shared" si="274"/>
        <v>2.3406896985503866E-2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4.386655419909386E-4</v>
      </c>
      <c r="E557" s="99">
        <f>RES_hhdet_in_tess!E86</f>
        <v>6.5345536674183829E-3</v>
      </c>
      <c r="F557" s="99">
        <f>RES_hhdet_in_tess!F86</f>
        <v>1.1622833105681848E-2</v>
      </c>
      <c r="G557" s="99">
        <f>RES_hhdet_in_tess!G86</f>
        <v>2.008126388069589E-2</v>
      </c>
      <c r="H557" s="99">
        <f>RES_hhdet_in_tess!H86</f>
        <v>4.9975185065468095E-2</v>
      </c>
      <c r="I557" s="99">
        <f>RES_hhdet_in_tess!I86</f>
        <v>5.2863138210864587E-2</v>
      </c>
      <c r="J557" s="99">
        <f>RES_hhdet_in_tess!J86</f>
        <v>5.0313070322581206E-2</v>
      </c>
      <c r="K557" s="99">
        <f>RES_hhdet_in_tess!K86</f>
        <v>8.5067592643276888E-2</v>
      </c>
      <c r="L557" s="99">
        <f>RES_hhdet_in_tess!L86</f>
        <v>0.18012196680134271</v>
      </c>
      <c r="M557" s="99">
        <f>RES_hhdet_in_tess!M86</f>
        <v>5.8541333772031114E-2</v>
      </c>
      <c r="N557" s="99">
        <f>RES_hhdet_in_tess!N86</f>
        <v>0.12665451812676026</v>
      </c>
      <c r="O557" s="99">
        <f>RES_hhdet_in_tess!O86</f>
        <v>3.4401810623852253E-2</v>
      </c>
      <c r="P557" s="99">
        <f>RES_hhdet_in_tess!P86</f>
        <v>7.6524806194409364E-2</v>
      </c>
      <c r="Q557" s="99">
        <f>RES_hhdet_in_tess!Q86</f>
        <v>3.6082833881398886E-2</v>
      </c>
      <c r="R557" s="99">
        <f>RES_hhdet_in_tess!R86</f>
        <v>3.2937525841713083E-2</v>
      </c>
      <c r="S557" s="99">
        <f>RES_hhdet_in_tess!S86</f>
        <v>2.7140467146441836E-2</v>
      </c>
      <c r="T557" s="99">
        <f>RES_hhdet_in_tess!T86</f>
        <v>2.747062182015669E-2</v>
      </c>
      <c r="U557" s="99">
        <f>RES_hhdet_in_tess!U86</f>
        <v>1.9033207581531736E-2</v>
      </c>
      <c r="V557" s="99">
        <f>RES_hhdet_in_tess!V86</f>
        <v>2.1948914152107219E-2</v>
      </c>
      <c r="W557" s="99">
        <f>RES_hhdet_in_tess!W86</f>
        <v>2.3406896985503866E-2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5.0745142060003721</v>
      </c>
      <c r="D558" s="123">
        <v>4.3969601724610481</v>
      </c>
      <c r="E558" s="123">
        <v>4.2870587937389493</v>
      </c>
      <c r="F558" s="123">
        <v>5.5886389720877361</v>
      </c>
      <c r="G558" s="123">
        <v>4.7367355372431481</v>
      </c>
      <c r="H558" s="123">
        <v>5.8215531987283509</v>
      </c>
      <c r="I558" s="123">
        <v>5.7346332112960692</v>
      </c>
      <c r="J558" s="123">
        <v>6.2191567271482109</v>
      </c>
      <c r="K558" s="123">
        <v>6.5767407943448886</v>
      </c>
      <c r="L558" s="123">
        <v>6.778036105674289</v>
      </c>
      <c r="M558" s="123">
        <v>7.2740741114322285</v>
      </c>
      <c r="N558" s="123">
        <v>5.9839021956956193</v>
      </c>
      <c r="O558" s="123">
        <v>4.8521810826771459</v>
      </c>
      <c r="P558" s="123">
        <v>5.3707274783605126</v>
      </c>
      <c r="Q558" s="123">
        <v>5.275371252815038</v>
      </c>
      <c r="R558" s="123">
        <v>5.4935751299639088</v>
      </c>
      <c r="S558" s="123">
        <v>5.4715660741888152</v>
      </c>
      <c r="T558" s="123">
        <v>6.0372019323084416</v>
      </c>
      <c r="U558" s="123">
        <v>5.9916396000420509</v>
      </c>
      <c r="V558" s="123">
        <v>6.7805340174250102</v>
      </c>
      <c r="W558" s="123">
        <v>10.303390197100754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4.8323250517479535</v>
      </c>
      <c r="D559" s="99">
        <v>4.8418443526808952</v>
      </c>
      <c r="E559" s="99">
        <v>4.9331003279885159</v>
      </c>
      <c r="F559" s="99">
        <v>5.1138793771997095</v>
      </c>
      <c r="G559" s="99">
        <v>4.6690494052275735</v>
      </c>
      <c r="H559" s="99">
        <v>5.1242995214559901</v>
      </c>
      <c r="I559" s="99">
        <v>5.8432491697728022</v>
      </c>
      <c r="J559" s="99">
        <v>6.0381592439788472</v>
      </c>
      <c r="K559" s="99">
        <v>6.4632703782419734</v>
      </c>
      <c r="L559" s="99">
        <v>7.0971101891937618</v>
      </c>
      <c r="M559" s="99">
        <v>7.3539099027994981</v>
      </c>
      <c r="N559" s="99">
        <v>5.977565398258645</v>
      </c>
      <c r="O559" s="99">
        <v>5.0488441212680684</v>
      </c>
      <c r="P559" s="99">
        <v>5.2931930254633697</v>
      </c>
      <c r="Q559" s="99">
        <v>5.3225034571576773</v>
      </c>
      <c r="R559" s="99">
        <v>5.4413465981952003</v>
      </c>
      <c r="S559" s="99">
        <v>5.4206415289070247</v>
      </c>
      <c r="T559" s="99">
        <v>5.9202008404892998</v>
      </c>
      <c r="U559" s="99">
        <v>6.0223197629254779</v>
      </c>
      <c r="V559" s="99">
        <v>6.773641790845951</v>
      </c>
      <c r="W559" s="99">
        <v>10.159136765363556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4.7928299804154859</v>
      </c>
      <c r="D563" s="102">
        <v>4.9873130107783785</v>
      </c>
      <c r="E563" s="102">
        <v>5.0530748298764383</v>
      </c>
      <c r="F563" s="102">
        <v>4.9064970117499085</v>
      </c>
      <c r="G563" s="102">
        <v>4.8442251761563879</v>
      </c>
      <c r="H563" s="102">
        <v>5.3880301322092778</v>
      </c>
      <c r="I563" s="102">
        <v>5.45097749082265</v>
      </c>
      <c r="J563" s="102">
        <v>5.5288061333780245</v>
      </c>
      <c r="K563" s="102">
        <v>6.0638407788766466</v>
      </c>
      <c r="L563" s="102">
        <v>7.2187311600646105</v>
      </c>
      <c r="M563" s="102">
        <v>7.6930788733049589</v>
      </c>
      <c r="N563" s="102">
        <v>6.2515326690292605</v>
      </c>
      <c r="O563" s="102">
        <v>5.0031101267194629</v>
      </c>
      <c r="P563" s="102">
        <v>5.2437977936051734</v>
      </c>
      <c r="Q563" s="102">
        <v>4.9407295322947506</v>
      </c>
      <c r="R563" s="102">
        <v>5.3829755962075572</v>
      </c>
      <c r="S563" s="102">
        <v>5.6314553650285291</v>
      </c>
      <c r="T563" s="102">
        <v>6.0911387284628793</v>
      </c>
      <c r="U563" s="102">
        <v>6.0066974415580097</v>
      </c>
      <c r="V563" s="102">
        <v>6.3812979646126884</v>
      </c>
      <c r="W563" s="102">
        <v>11.483384761937547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5.3068855416839495</v>
      </c>
      <c r="D567" s="102">
        <v>4.0708065729979772</v>
      </c>
      <c r="E567" s="102">
        <v>4.2126592866964101</v>
      </c>
      <c r="F567" s="102">
        <v>5.5989646464157765</v>
      </c>
      <c r="G567" s="102">
        <v>4.7409071188103038</v>
      </c>
      <c r="H567" s="102">
        <v>5.8985675801775654</v>
      </c>
      <c r="I567" s="102">
        <v>5.436662006803191</v>
      </c>
      <c r="J567" s="102">
        <v>6.4564568366157653</v>
      </c>
      <c r="K567" s="102">
        <v>7.0526198223855117</v>
      </c>
      <c r="L567" s="102">
        <v>6.2654894878889991</v>
      </c>
      <c r="M567" s="102">
        <v>7.0918796846265275</v>
      </c>
      <c r="N567" s="102">
        <v>5.9901037256124017</v>
      </c>
      <c r="O567" s="102">
        <v>4.567257598613617</v>
      </c>
      <c r="P567" s="102">
        <v>5.3935352807368746</v>
      </c>
      <c r="Q567" s="102">
        <v>5.2544286374225191</v>
      </c>
      <c r="R567" s="102">
        <v>5.5204108189002925</v>
      </c>
      <c r="S567" s="102">
        <v>5.5304603088489994</v>
      </c>
      <c r="T567" s="102">
        <v>6.1320549638232178</v>
      </c>
      <c r="U567" s="102">
        <v>5.9434764848695298</v>
      </c>
      <c r="V567" s="102">
        <v>6.8135399450120291</v>
      </c>
      <c r="W567" s="102">
        <v>10.479918041804428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7.4727112469275561</v>
      </c>
      <c r="D571" s="123">
        <v>6.9328109667837259</v>
      </c>
      <c r="E571" s="123">
        <v>6.7141502152902195</v>
      </c>
      <c r="F571" s="123">
        <v>6.9734314706829608</v>
      </c>
      <c r="G571" s="123">
        <v>5.4488593132569481</v>
      </c>
      <c r="H571" s="123">
        <v>6.4971797933726831</v>
      </c>
      <c r="I571" s="123">
        <v>7.8398664549149331</v>
      </c>
      <c r="J571" s="123">
        <v>7.8303684797450206</v>
      </c>
      <c r="K571" s="123">
        <v>7.1481682130353796</v>
      </c>
      <c r="L571" s="123">
        <v>7.4444623395221292</v>
      </c>
      <c r="M571" s="123">
        <v>7.9161811876391441</v>
      </c>
      <c r="N571" s="123">
        <v>6.2488796540758429</v>
      </c>
      <c r="O571" s="123">
        <v>4.7136323667254194</v>
      </c>
      <c r="P571" s="123">
        <v>4.6839562715303495</v>
      </c>
      <c r="Q571" s="123">
        <v>3.7814713624784617</v>
      </c>
      <c r="R571" s="123">
        <v>3.8145883899155204</v>
      </c>
      <c r="S571" s="123">
        <v>3.7080683434847828</v>
      </c>
      <c r="T571" s="123">
        <v>4.6669718019340323</v>
      </c>
      <c r="U571" s="123">
        <v>5.089000024822699</v>
      </c>
      <c r="V571" s="123">
        <v>5.3553313931090587</v>
      </c>
      <c r="W571" s="123">
        <v>5.9354457090575172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7.4787709521394818</v>
      </c>
      <c r="D572" s="99">
        <v>7.2627114647481328</v>
      </c>
      <c r="E572" s="99">
        <v>6.9582343179124519</v>
      </c>
      <c r="F572" s="99">
        <v>6.7362440630299254</v>
      </c>
      <c r="G572" s="99">
        <v>5.8879859469735596</v>
      </c>
      <c r="H572" s="99">
        <v>6.4763870973597015</v>
      </c>
      <c r="I572" s="99">
        <v>6.9925827524547719</v>
      </c>
      <c r="J572" s="99">
        <v>7.3460380369438569</v>
      </c>
      <c r="K572" s="99">
        <v>7.3579789573751935</v>
      </c>
      <c r="L572" s="99">
        <v>7.5121621787622939</v>
      </c>
      <c r="M572" s="99">
        <v>7.7370468017737872</v>
      </c>
      <c r="N572" s="99">
        <v>6.0491080334455329</v>
      </c>
      <c r="O572" s="99">
        <v>4.6164635881005651</v>
      </c>
      <c r="P572" s="99">
        <v>4.466414992447711</v>
      </c>
      <c r="Q572" s="99">
        <v>3.9749065431273016</v>
      </c>
      <c r="R572" s="99">
        <v>3.8711642624417193</v>
      </c>
      <c r="S572" s="99">
        <v>3.8449887001348833</v>
      </c>
      <c r="T572" s="99">
        <v>4.4904314800391765</v>
      </c>
      <c r="U572" s="99">
        <v>4.8763409280267949</v>
      </c>
      <c r="V572" s="99">
        <v>5.5240445704001839</v>
      </c>
      <c r="W572" s="99">
        <v>5.8197281387584257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7.4151668404256048</v>
      </c>
      <c r="D573" s="99">
        <v>7.5152973528874893</v>
      </c>
      <c r="E573" s="99">
        <v>7.1647219213745741</v>
      </c>
      <c r="F573" s="99">
        <v>6.4646895029158875</v>
      </c>
      <c r="G573" s="99">
        <v>6.0239887555445781</v>
      </c>
      <c r="H573" s="99">
        <v>6.7900381667062231</v>
      </c>
      <c r="I573" s="99">
        <v>6.406776925195083</v>
      </c>
      <c r="J573" s="99">
        <v>6.6931920743181665</v>
      </c>
      <c r="K573" s="99">
        <v>6.8809580303193902</v>
      </c>
      <c r="L573" s="99">
        <v>7.5945027439981256</v>
      </c>
      <c r="M573" s="99">
        <v>8.1046538201527341</v>
      </c>
      <c r="N573" s="99">
        <v>6.4537570506506716</v>
      </c>
      <c r="O573" s="99">
        <v>4.6420953753634651</v>
      </c>
      <c r="P573" s="99">
        <v>4.4914724345042014</v>
      </c>
      <c r="Q573" s="99">
        <v>3.6434189179691887</v>
      </c>
      <c r="R573" s="99">
        <v>3.9188639009785837</v>
      </c>
      <c r="S573" s="99">
        <v>4.2324287142331674</v>
      </c>
      <c r="T573" s="99">
        <v>4.46634190122737</v>
      </c>
      <c r="U573" s="99">
        <v>5.407508103368122</v>
      </c>
      <c r="V573" s="99">
        <v>5.8045208175186929</v>
      </c>
      <c r="W573" s="99">
        <v>5.3265577882300548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8.4543655586692683</v>
      </c>
      <c r="D574" s="110">
        <v>4.3323076888111647</v>
      </c>
      <c r="E574" s="110">
        <v>5.7436920501439541</v>
      </c>
      <c r="F574" s="110">
        <v>7.5061998854325402</v>
      </c>
      <c r="G574" s="110">
        <v>4.8292978629992618</v>
      </c>
      <c r="H574" s="110">
        <v>6.3974050743258761</v>
      </c>
      <c r="I574" s="110">
        <v>8.0509315166941313</v>
      </c>
      <c r="J574" s="110">
        <v>8.2697884292905357</v>
      </c>
      <c r="K574" s="110">
        <v>8.0270989285942864</v>
      </c>
      <c r="L574" s="110">
        <v>6.6228071688971468</v>
      </c>
      <c r="M574" s="110">
        <v>7.5815627782488137</v>
      </c>
      <c r="N574" s="110">
        <v>6.146127367189858</v>
      </c>
      <c r="O574" s="110">
        <v>4.8085452626527116</v>
      </c>
      <c r="P574" s="110">
        <v>4.9852354255815499</v>
      </c>
      <c r="Q574" s="110">
        <v>3.7299103785048948</v>
      </c>
      <c r="R574" s="110">
        <v>3.5310558243202186</v>
      </c>
      <c r="S574" s="110">
        <v>2.2625083678302835</v>
      </c>
      <c r="T574" s="110">
        <v>5.2420675327049402</v>
      </c>
      <c r="U574" s="110">
        <v>4.9520964817594164</v>
      </c>
      <c r="V574" s="110">
        <v>5.2158594082126397</v>
      </c>
      <c r="W574" s="110">
        <v>6.1269370102794181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2.6772914205699827</v>
      </c>
      <c r="D576" s="118">
        <f t="shared" si="275"/>
        <v>2.2697707685029815</v>
      </c>
      <c r="E576" s="118">
        <f t="shared" si="275"/>
        <v>1.7531561427087516</v>
      </c>
      <c r="F576" s="118">
        <f t="shared" si="275"/>
        <v>1.1495761591592342</v>
      </c>
      <c r="G576" s="118">
        <f t="shared" si="275"/>
        <v>1.0562058658237841</v>
      </c>
      <c r="H576" s="118">
        <f t="shared" si="275"/>
        <v>0.64173203324405337</v>
      </c>
      <c r="I576" s="118">
        <f t="shared" si="275"/>
        <v>0.22532001678884347</v>
      </c>
      <c r="J576" s="118">
        <f t="shared" si="275"/>
        <v>0.47641360153357726</v>
      </c>
      <c r="K576" s="118">
        <f t="shared" si="275"/>
        <v>1.7118540207245543</v>
      </c>
      <c r="L576" s="118">
        <f t="shared" si="275"/>
        <v>1.9872666145310334</v>
      </c>
      <c r="M576" s="118">
        <f t="shared" si="275"/>
        <v>1.8529271371582603</v>
      </c>
      <c r="N576" s="118">
        <f t="shared" si="275"/>
        <v>0.97728796352928726</v>
      </c>
      <c r="O576" s="118">
        <f t="shared" si="275"/>
        <v>0.57021620016462893</v>
      </c>
      <c r="P576" s="118">
        <f t="shared" si="275"/>
        <v>0.54300261091572866</v>
      </c>
      <c r="Q576" s="118">
        <f t="shared" si="275"/>
        <v>0.68078365077582748</v>
      </c>
      <c r="R576" s="118">
        <f t="shared" ref="R576:V576" si="276">R577+R580+R582+R595</f>
        <v>0.78138472659258396</v>
      </c>
      <c r="S576" s="118">
        <f t="shared" si="276"/>
        <v>0.92436873473914716</v>
      </c>
      <c r="T576" s="118">
        <f t="shared" si="276"/>
        <v>1.1503111019208452</v>
      </c>
      <c r="U576" s="118">
        <f t="shared" si="276"/>
        <v>0.67249542419877129</v>
      </c>
      <c r="V576" s="118">
        <f t="shared" si="276"/>
        <v>0.24909877096433866</v>
      </c>
      <c r="W576" s="118">
        <f t="shared" ref="W576" si="277">W577+W580+W582+W595</f>
        <v>0.21848531308325814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4.0998956936556544E-2</v>
      </c>
      <c r="D582" s="123">
        <v>3.5613061292397101E-2</v>
      </c>
      <c r="E582" s="123">
        <v>1.8598346483277246E-2</v>
      </c>
      <c r="F582" s="123">
        <v>6.6030540633313633E-3</v>
      </c>
      <c r="G582" s="123">
        <v>1.1690003393430225E-2</v>
      </c>
      <c r="H582" s="123">
        <v>1.3129186815316359E-2</v>
      </c>
      <c r="I582" s="123">
        <v>3.9695550659398305E-3</v>
      </c>
      <c r="J582" s="123">
        <v>2.3114086529993287E-3</v>
      </c>
      <c r="K582" s="123">
        <v>1.5742851231582349E-2</v>
      </c>
      <c r="L582" s="123">
        <v>1.5960364848764372E-2</v>
      </c>
      <c r="M582" s="123">
        <v>1.200317346668789E-2</v>
      </c>
      <c r="N582" s="123">
        <v>5.628496664131572E-3</v>
      </c>
      <c r="O582" s="123">
        <v>2.8463903143957467E-3</v>
      </c>
      <c r="P582" s="123">
        <v>4.1537936724311431E-3</v>
      </c>
      <c r="Q582" s="123">
        <v>6.1787210881790377E-3</v>
      </c>
      <c r="R582" s="123">
        <v>1.3150263250842871E-2</v>
      </c>
      <c r="S582" s="123">
        <v>1.2503977738264749E-2</v>
      </c>
      <c r="T582" s="123">
        <v>1.1837167428859258E-2</v>
      </c>
      <c r="U582" s="123">
        <v>7.7428931315706691E-3</v>
      </c>
      <c r="V582" s="123">
        <v>4.6855751462879461E-3</v>
      </c>
      <c r="W582" s="123">
        <v>1.1853168989916047E-2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2.0122101705566782</v>
      </c>
      <c r="D587" s="102">
        <v>2.0824268997817463</v>
      </c>
      <c r="E587" s="102">
        <v>2.0965408762967082</v>
      </c>
      <c r="F587" s="102">
        <v>2.0226843749349004</v>
      </c>
      <c r="G587" s="102">
        <v>1.9826823039375854</v>
      </c>
      <c r="H587" s="102">
        <v>2.1879546694635534</v>
      </c>
      <c r="I587" s="102">
        <v>2.1943369608259888</v>
      </c>
      <c r="J587" s="102">
        <v>2.2031026475445028</v>
      </c>
      <c r="K587" s="102">
        <v>2.3869866667368624</v>
      </c>
      <c r="L587" s="102">
        <v>2.8012558942083521</v>
      </c>
      <c r="M587" s="102">
        <v>2.8987663922051259</v>
      </c>
      <c r="N587" s="102">
        <v>2.2469640925233132</v>
      </c>
      <c r="O587" s="102">
        <v>1.683968300616745</v>
      </c>
      <c r="P587" s="102">
        <v>1.6381331490387707</v>
      </c>
      <c r="Q587" s="102">
        <v>1.4489100951779843</v>
      </c>
      <c r="R587" s="102">
        <v>1.5159331247499424</v>
      </c>
      <c r="S587" s="102">
        <v>1.5274745532539324</v>
      </c>
      <c r="T587" s="102">
        <v>1.5988067473912571</v>
      </c>
      <c r="U587" s="102">
        <v>1.5353263669158685</v>
      </c>
      <c r="V587" s="102">
        <v>1.600664555743444</v>
      </c>
      <c r="W587" s="102">
        <v>2.8554134056593963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2.636292463633426</v>
      </c>
      <c r="D595" s="123">
        <v>2.2341577072105845</v>
      </c>
      <c r="E595" s="123">
        <v>1.7345577962254743</v>
      </c>
      <c r="F595" s="123">
        <v>1.1429731050959029</v>
      </c>
      <c r="G595" s="123">
        <v>1.0445158624303539</v>
      </c>
      <c r="H595" s="123">
        <v>0.62860284642873698</v>
      </c>
      <c r="I595" s="123">
        <v>0.22135046172290365</v>
      </c>
      <c r="J595" s="123">
        <v>0.47410219288057792</v>
      </c>
      <c r="K595" s="123">
        <v>1.696111169492972</v>
      </c>
      <c r="L595" s="123">
        <v>1.9713062496822691</v>
      </c>
      <c r="M595" s="123">
        <v>1.8409239636915724</v>
      </c>
      <c r="N595" s="123">
        <v>0.9716594668651557</v>
      </c>
      <c r="O595" s="123">
        <v>0.56736980985023322</v>
      </c>
      <c r="P595" s="123">
        <v>0.53884881724329747</v>
      </c>
      <c r="Q595" s="123">
        <v>0.6746049296876484</v>
      </c>
      <c r="R595" s="123">
        <v>0.76823446334174106</v>
      </c>
      <c r="S595" s="123">
        <v>0.91186475700088243</v>
      </c>
      <c r="T595" s="123">
        <v>1.1384739344919859</v>
      </c>
      <c r="U595" s="123">
        <v>0.66475253106720067</v>
      </c>
      <c r="V595" s="123">
        <v>0.24441319581805071</v>
      </c>
      <c r="W595" s="123">
        <v>0.2066321440933421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2.9187765061350337</v>
      </c>
      <c r="D597" s="99">
        <v>2.9540603543123582</v>
      </c>
      <c r="E597" s="99">
        <v>2.8123877678158209</v>
      </c>
      <c r="F597" s="99">
        <v>2.5341258610205744</v>
      </c>
      <c r="G597" s="99">
        <v>2.3581855247441577</v>
      </c>
      <c r="H597" s="99">
        <v>2.6545269896819357</v>
      </c>
      <c r="I597" s="99">
        <v>2.5014110525364246</v>
      </c>
      <c r="J597" s="99">
        <v>2.6099091014019935</v>
      </c>
      <c r="K597" s="99">
        <v>2.6798431718064761</v>
      </c>
      <c r="L597" s="99">
        <v>2.9542781358582775</v>
      </c>
      <c r="M597" s="99">
        <v>3.1507442177931062</v>
      </c>
      <c r="N597" s="99">
        <v>2.5089458675973271</v>
      </c>
      <c r="O597" s="99">
        <v>1.8046489692134586</v>
      </c>
      <c r="P597" s="99">
        <v>1.746093185029407</v>
      </c>
      <c r="Q597" s="99">
        <v>1.4164060974751298</v>
      </c>
      <c r="R597" s="99">
        <v>1.5174550323028202</v>
      </c>
      <c r="S597" s="99">
        <v>1.6283299232158612</v>
      </c>
      <c r="T597" s="99">
        <v>1.7055221763389261</v>
      </c>
      <c r="U597" s="99">
        <v>2.0491071293972816</v>
      </c>
      <c r="V597" s="99">
        <v>2.1839818966357409</v>
      </c>
      <c r="W597" s="99">
        <v>1.9910968780964016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756915</v>
      </c>
      <c r="C5" s="120">
        <v>761699</v>
      </c>
      <c r="D5" s="120">
        <v>757613</v>
      </c>
      <c r="E5" s="120">
        <v>747719</v>
      </c>
      <c r="F5" s="120">
        <v>728918</v>
      </c>
      <c r="G5" s="120">
        <v>703133</v>
      </c>
      <c r="H5" s="120">
        <v>652514</v>
      </c>
      <c r="I5" s="120">
        <v>622493</v>
      </c>
      <c r="J5" s="120">
        <v>629440</v>
      </c>
      <c r="K5" s="120">
        <v>608142</v>
      </c>
      <c r="L5" s="120">
        <v>602040</v>
      </c>
      <c r="M5" s="120">
        <v>587063</v>
      </c>
      <c r="N5" s="120">
        <v>572559</v>
      </c>
      <c r="O5" s="120">
        <v>575903</v>
      </c>
      <c r="P5" s="120">
        <v>565795</v>
      </c>
      <c r="Q5" s="120">
        <v>570944</v>
      </c>
      <c r="R5" s="120">
        <v>578904</v>
      </c>
      <c r="S5" s="120">
        <v>572251</v>
      </c>
      <c r="T5" s="120">
        <v>546893</v>
      </c>
      <c r="U5" s="120">
        <v>536805</v>
      </c>
      <c r="V5" s="120">
        <v>523930</v>
      </c>
      <c r="W5" s="120">
        <v>541610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756915</v>
      </c>
      <c r="C7" s="52">
        <v>761699</v>
      </c>
      <c r="D7" s="52">
        <v>757613</v>
      </c>
      <c r="E7" s="52">
        <v>747719</v>
      </c>
      <c r="F7" s="52">
        <v>728918</v>
      </c>
      <c r="G7" s="52">
        <v>703133</v>
      </c>
      <c r="H7" s="52">
        <v>652514</v>
      </c>
      <c r="I7" s="52">
        <v>622493</v>
      </c>
      <c r="J7" s="52">
        <v>629440</v>
      </c>
      <c r="K7" s="52">
        <v>608142</v>
      </c>
      <c r="L7" s="52">
        <v>602040</v>
      </c>
      <c r="M7" s="52">
        <v>587063</v>
      </c>
      <c r="N7" s="52">
        <v>572559</v>
      </c>
      <c r="O7" s="52">
        <v>575903</v>
      </c>
      <c r="P7" s="52">
        <v>565795</v>
      </c>
      <c r="Q7" s="52">
        <v>570944</v>
      </c>
      <c r="R7" s="52">
        <v>578904</v>
      </c>
      <c r="S7" s="52">
        <v>572251</v>
      </c>
      <c r="T7" s="52">
        <v>546893</v>
      </c>
      <c r="U7" s="52">
        <v>536805</v>
      </c>
      <c r="V7" s="52">
        <v>523930</v>
      </c>
      <c r="W7" s="52">
        <v>541610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113</v>
      </c>
      <c r="C9" s="52">
        <v>107</v>
      </c>
      <c r="D9" s="52">
        <v>110</v>
      </c>
      <c r="E9" s="52">
        <v>357</v>
      </c>
      <c r="F9" s="52">
        <v>651</v>
      </c>
      <c r="G9" s="52">
        <v>1109</v>
      </c>
      <c r="H9" s="52">
        <v>1470</v>
      </c>
      <c r="I9" s="52">
        <v>2013</v>
      </c>
      <c r="J9" s="52">
        <v>2861</v>
      </c>
      <c r="K9" s="52">
        <v>3708</v>
      </c>
      <c r="L9" s="52">
        <v>4610</v>
      </c>
      <c r="M9" s="52">
        <v>5096</v>
      </c>
      <c r="N9" s="52">
        <v>5897</v>
      </c>
      <c r="O9" s="52">
        <v>6540</v>
      </c>
      <c r="P9" s="52">
        <v>7335</v>
      </c>
      <c r="Q9" s="52">
        <v>7719</v>
      </c>
      <c r="R9" s="52">
        <v>8039</v>
      </c>
      <c r="S9" s="52">
        <v>8209</v>
      </c>
      <c r="T9" s="52">
        <v>8091</v>
      </c>
      <c r="U9" s="52">
        <v>7697</v>
      </c>
      <c r="V9" s="52">
        <v>7222</v>
      </c>
      <c r="W9" s="52">
        <v>6903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736257</v>
      </c>
      <c r="C11" s="52">
        <v>741136</v>
      </c>
      <c r="D11" s="52">
        <v>738803</v>
      </c>
      <c r="E11" s="52">
        <v>731101</v>
      </c>
      <c r="F11" s="52">
        <v>714247</v>
      </c>
      <c r="G11" s="52">
        <v>689791</v>
      </c>
      <c r="H11" s="52">
        <v>639279</v>
      </c>
      <c r="I11" s="52">
        <v>604251</v>
      </c>
      <c r="J11" s="52">
        <v>616270</v>
      </c>
      <c r="K11" s="52">
        <v>600290</v>
      </c>
      <c r="L11" s="52">
        <v>598763</v>
      </c>
      <c r="M11" s="52">
        <v>574499</v>
      </c>
      <c r="N11" s="52">
        <v>559011</v>
      </c>
      <c r="O11" s="52">
        <v>563789</v>
      </c>
      <c r="P11" s="52">
        <v>553668</v>
      </c>
      <c r="Q11" s="52">
        <v>558857</v>
      </c>
      <c r="R11" s="52">
        <v>567032</v>
      </c>
      <c r="S11" s="52">
        <v>560790</v>
      </c>
      <c r="T11" s="52">
        <v>535959</v>
      </c>
      <c r="U11" s="52">
        <v>526463</v>
      </c>
      <c r="V11" s="52">
        <v>509668</v>
      </c>
      <c r="W11" s="52">
        <v>532950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20658</v>
      </c>
      <c r="C13" s="52">
        <v>20563</v>
      </c>
      <c r="D13" s="52">
        <v>18810</v>
      </c>
      <c r="E13" s="52">
        <v>16618</v>
      </c>
      <c r="F13" s="52">
        <v>14671</v>
      </c>
      <c r="G13" s="52">
        <v>13342</v>
      </c>
      <c r="H13" s="52">
        <v>13235</v>
      </c>
      <c r="I13" s="52">
        <v>18242</v>
      </c>
      <c r="J13" s="52">
        <v>13170</v>
      </c>
      <c r="K13" s="52">
        <v>7852</v>
      </c>
      <c r="L13" s="52">
        <v>3277</v>
      </c>
      <c r="M13" s="52">
        <v>12564</v>
      </c>
      <c r="N13" s="52">
        <v>13548</v>
      </c>
      <c r="O13" s="52">
        <v>12114</v>
      </c>
      <c r="P13" s="52">
        <v>12127</v>
      </c>
      <c r="Q13" s="52">
        <v>12087</v>
      </c>
      <c r="R13" s="52">
        <v>11872</v>
      </c>
      <c r="S13" s="52">
        <v>11461</v>
      </c>
      <c r="T13" s="52">
        <v>10934</v>
      </c>
      <c r="U13" s="52">
        <v>10342</v>
      </c>
      <c r="V13" s="52">
        <v>14262</v>
      </c>
      <c r="W13" s="52">
        <v>8660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712949</v>
      </c>
      <c r="C16" s="52">
        <v>717828</v>
      </c>
      <c r="D16" s="52">
        <v>698842</v>
      </c>
      <c r="E16" s="52">
        <v>659395</v>
      </c>
      <c r="F16" s="52">
        <v>594250</v>
      </c>
      <c r="G16" s="52">
        <v>521887</v>
      </c>
      <c r="H16" s="52">
        <v>411355</v>
      </c>
      <c r="I16" s="52">
        <v>333330</v>
      </c>
      <c r="J16" s="52">
        <v>286029</v>
      </c>
      <c r="K16" s="52">
        <v>277672</v>
      </c>
      <c r="L16" s="52">
        <v>296293</v>
      </c>
      <c r="M16" s="52">
        <v>309511</v>
      </c>
      <c r="N16" s="52">
        <v>309764</v>
      </c>
      <c r="O16" s="52">
        <v>315821</v>
      </c>
      <c r="P16" s="52">
        <v>313100</v>
      </c>
      <c r="Q16" s="52">
        <v>342981</v>
      </c>
      <c r="R16" s="52">
        <v>360432</v>
      </c>
      <c r="S16" s="52">
        <v>355769</v>
      </c>
      <c r="T16" s="52">
        <v>343148</v>
      </c>
      <c r="U16" s="52">
        <v>320891</v>
      </c>
      <c r="V16" s="52">
        <v>286063</v>
      </c>
      <c r="W16" s="52">
        <v>256101</v>
      </c>
      <c r="DA16" s="63" t="s">
        <v>1117</v>
      </c>
    </row>
    <row r="17" spans="1:105" ht="12" customHeight="1" x14ac:dyDescent="0.25">
      <c r="A17" s="109" t="s">
        <v>120</v>
      </c>
      <c r="B17" s="36">
        <v>43966</v>
      </c>
      <c r="C17" s="36">
        <v>43871</v>
      </c>
      <c r="D17" s="36">
        <v>58771</v>
      </c>
      <c r="E17" s="36">
        <v>88324</v>
      </c>
      <c r="F17" s="36">
        <v>134668</v>
      </c>
      <c r="G17" s="36">
        <v>181246</v>
      </c>
      <c r="H17" s="36">
        <v>241159</v>
      </c>
      <c r="I17" s="36">
        <v>289163</v>
      </c>
      <c r="J17" s="36">
        <v>343411</v>
      </c>
      <c r="K17" s="36">
        <v>330470</v>
      </c>
      <c r="L17" s="36">
        <v>305747</v>
      </c>
      <c r="M17" s="36">
        <v>277552</v>
      </c>
      <c r="N17" s="36">
        <v>262795</v>
      </c>
      <c r="O17" s="36">
        <v>260082</v>
      </c>
      <c r="P17" s="36">
        <v>252695</v>
      </c>
      <c r="Q17" s="36">
        <v>227963</v>
      </c>
      <c r="R17" s="36">
        <v>218472</v>
      </c>
      <c r="S17" s="36">
        <v>216482</v>
      </c>
      <c r="T17" s="36">
        <v>203745</v>
      </c>
      <c r="U17" s="36">
        <v>215914</v>
      </c>
      <c r="V17" s="36">
        <v>237867</v>
      </c>
      <c r="W17" s="36">
        <v>285509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59134</v>
      </c>
      <c r="D21" s="52">
        <v>59150</v>
      </c>
      <c r="E21" s="52">
        <v>59256</v>
      </c>
      <c r="F21" s="52">
        <v>59536</v>
      </c>
      <c r="G21" s="52">
        <v>60062</v>
      </c>
      <c r="H21" s="52">
        <v>60892</v>
      </c>
      <c r="I21" s="52">
        <v>62066</v>
      </c>
      <c r="J21" s="52">
        <v>63627</v>
      </c>
      <c r="K21" s="52">
        <v>65612</v>
      </c>
      <c r="L21" s="52">
        <v>68110</v>
      </c>
      <c r="M21" s="52">
        <v>71202</v>
      </c>
      <c r="N21" s="52">
        <v>74967</v>
      </c>
      <c r="O21" s="52">
        <v>67673</v>
      </c>
      <c r="P21" s="52">
        <v>26487</v>
      </c>
      <c r="Q21" s="52">
        <v>31328</v>
      </c>
      <c r="R21" s="52">
        <v>39346</v>
      </c>
      <c r="S21" s="52">
        <v>47697</v>
      </c>
      <c r="T21" s="52">
        <v>44378</v>
      </c>
      <c r="U21" s="52">
        <v>42376</v>
      </c>
      <c r="V21" s="52">
        <v>41258</v>
      </c>
      <c r="W21" s="52">
        <v>41675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</v>
      </c>
      <c r="D23" s="52">
        <v>17</v>
      </c>
      <c r="E23" s="52">
        <v>18</v>
      </c>
      <c r="F23" s="52">
        <v>19</v>
      </c>
      <c r="G23" s="52">
        <v>23</v>
      </c>
      <c r="H23" s="52">
        <v>33</v>
      </c>
      <c r="I23" s="52">
        <v>49</v>
      </c>
      <c r="J23" s="52">
        <v>83</v>
      </c>
      <c r="K23" s="52">
        <v>157</v>
      </c>
      <c r="L23" s="52">
        <v>251</v>
      </c>
      <c r="M23" s="52">
        <v>389</v>
      </c>
      <c r="N23" s="52">
        <v>478</v>
      </c>
      <c r="O23" s="52">
        <v>649</v>
      </c>
      <c r="P23" s="52">
        <v>678</v>
      </c>
      <c r="Q23" s="52">
        <v>863</v>
      </c>
      <c r="R23" s="52">
        <v>1022</v>
      </c>
      <c r="S23" s="52">
        <v>1107</v>
      </c>
      <c r="T23" s="52">
        <v>1182</v>
      </c>
      <c r="U23" s="52">
        <v>1212</v>
      </c>
      <c r="V23" s="52">
        <v>1340</v>
      </c>
      <c r="W23" s="52">
        <v>1334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57520</v>
      </c>
      <c r="D25" s="52">
        <v>57535</v>
      </c>
      <c r="E25" s="52">
        <v>57640</v>
      </c>
      <c r="F25" s="52">
        <v>57916</v>
      </c>
      <c r="G25" s="52">
        <v>58436</v>
      </c>
      <c r="H25" s="52">
        <v>59256</v>
      </c>
      <c r="I25" s="52">
        <v>60665</v>
      </c>
      <c r="J25" s="52">
        <v>63455</v>
      </c>
      <c r="K25" s="52">
        <v>65565</v>
      </c>
      <c r="L25" s="52">
        <v>68075</v>
      </c>
      <c r="M25" s="52">
        <v>71196</v>
      </c>
      <c r="N25" s="52">
        <v>74949</v>
      </c>
      <c r="O25" s="52">
        <v>67629</v>
      </c>
      <c r="P25" s="52">
        <v>26327</v>
      </c>
      <c r="Q25" s="52">
        <v>30707</v>
      </c>
      <c r="R25" s="52">
        <v>39195</v>
      </c>
      <c r="S25" s="52">
        <v>47476</v>
      </c>
      <c r="T25" s="52">
        <v>44056</v>
      </c>
      <c r="U25" s="52">
        <v>41953</v>
      </c>
      <c r="V25" s="52">
        <v>41148</v>
      </c>
      <c r="W25" s="52">
        <v>41569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3228</v>
      </c>
      <c r="D27" s="52">
        <v>3234</v>
      </c>
      <c r="E27" s="52">
        <v>3273</v>
      </c>
      <c r="F27" s="52">
        <v>3367</v>
      </c>
      <c r="G27" s="52">
        <v>3528</v>
      </c>
      <c r="H27" s="52">
        <v>3770</v>
      </c>
      <c r="I27" s="52">
        <v>2192</v>
      </c>
      <c r="J27" s="52">
        <v>5073</v>
      </c>
      <c r="K27" s="52">
        <v>5318</v>
      </c>
      <c r="L27" s="52">
        <v>4575</v>
      </c>
      <c r="M27" s="52">
        <v>6</v>
      </c>
      <c r="N27" s="52">
        <v>33</v>
      </c>
      <c r="O27" s="52">
        <v>1434</v>
      </c>
      <c r="P27" s="52">
        <v>389</v>
      </c>
      <c r="Q27" s="52">
        <v>2631</v>
      </c>
      <c r="R27" s="52">
        <v>1188</v>
      </c>
      <c r="S27" s="52">
        <v>1823</v>
      </c>
      <c r="T27" s="52">
        <v>2626</v>
      </c>
      <c r="U27" s="52">
        <v>3614</v>
      </c>
      <c r="V27" s="52">
        <v>874</v>
      </c>
      <c r="W27" s="52">
        <v>5602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111398</v>
      </c>
      <c r="D30" s="52">
        <v>111626</v>
      </c>
      <c r="E30" s="52">
        <v>113169</v>
      </c>
      <c r="F30" s="52">
        <v>117123</v>
      </c>
      <c r="G30" s="52">
        <v>124347</v>
      </c>
      <c r="H30" s="52">
        <v>135493</v>
      </c>
      <c r="I30" s="52">
        <v>84280</v>
      </c>
      <c r="J30" s="52">
        <v>69680</v>
      </c>
      <c r="K30" s="52">
        <v>83466</v>
      </c>
      <c r="L30" s="52">
        <v>66483</v>
      </c>
      <c r="M30" s="52">
        <v>52865</v>
      </c>
      <c r="N30" s="52">
        <v>42817</v>
      </c>
      <c r="O30" s="52">
        <v>35472</v>
      </c>
      <c r="P30" s="52">
        <v>25092</v>
      </c>
      <c r="Q30" s="52">
        <v>37013</v>
      </c>
      <c r="R30" s="52">
        <v>54064</v>
      </c>
      <c r="S30" s="52">
        <v>70985</v>
      </c>
      <c r="T30" s="52">
        <v>65510</v>
      </c>
      <c r="U30" s="52">
        <v>53409</v>
      </c>
      <c r="V30" s="52">
        <v>46040</v>
      </c>
      <c r="W30" s="52">
        <v>46523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6870</v>
      </c>
      <c r="D31" s="36">
        <v>6882</v>
      </c>
      <c r="E31" s="36">
        <v>7006</v>
      </c>
      <c r="F31" s="36">
        <v>7489</v>
      </c>
      <c r="G31" s="36">
        <v>8770</v>
      </c>
      <c r="H31" s="36">
        <v>11455</v>
      </c>
      <c r="I31" s="36">
        <v>12084</v>
      </c>
      <c r="J31" s="36">
        <v>26172</v>
      </c>
      <c r="K31" s="36">
        <v>29280</v>
      </c>
      <c r="L31" s="36">
        <v>42307</v>
      </c>
      <c r="M31" s="36">
        <v>54127</v>
      </c>
      <c r="N31" s="36">
        <v>64123</v>
      </c>
      <c r="O31" s="36">
        <v>63992</v>
      </c>
      <c r="P31" s="36">
        <v>36693</v>
      </c>
      <c r="Q31" s="36">
        <v>45102</v>
      </c>
      <c r="R31" s="36">
        <v>43027</v>
      </c>
      <c r="S31" s="36">
        <v>28474</v>
      </c>
      <c r="T31" s="36">
        <v>33043</v>
      </c>
      <c r="U31" s="36">
        <v>38987</v>
      </c>
      <c r="V31" s="36">
        <v>43153</v>
      </c>
      <c r="W31" s="36">
        <v>39114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63918</v>
      </c>
      <c r="D35" s="52">
        <v>55064</v>
      </c>
      <c r="E35" s="52">
        <v>49362</v>
      </c>
      <c r="F35" s="52">
        <v>40735</v>
      </c>
      <c r="G35" s="52">
        <v>34277</v>
      </c>
      <c r="H35" s="52">
        <v>10273</v>
      </c>
      <c r="I35" s="52">
        <v>32045</v>
      </c>
      <c r="J35" s="52">
        <v>70574</v>
      </c>
      <c r="K35" s="52">
        <v>44314</v>
      </c>
      <c r="L35" s="52">
        <v>62008</v>
      </c>
      <c r="M35" s="52">
        <v>56225</v>
      </c>
      <c r="N35" s="52">
        <v>60463</v>
      </c>
      <c r="O35" s="52">
        <v>71017</v>
      </c>
      <c r="P35" s="52">
        <v>16379</v>
      </c>
      <c r="Q35" s="52">
        <v>36477</v>
      </c>
      <c r="R35" s="52">
        <v>47306</v>
      </c>
      <c r="S35" s="52">
        <v>41044</v>
      </c>
      <c r="T35" s="52">
        <v>19020</v>
      </c>
      <c r="U35" s="52">
        <v>32288</v>
      </c>
      <c r="V35" s="52">
        <v>28383</v>
      </c>
      <c r="W35" s="52">
        <v>59355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12</v>
      </c>
      <c r="D37" s="52">
        <v>20</v>
      </c>
      <c r="E37" s="52">
        <v>265</v>
      </c>
      <c r="F37" s="52">
        <v>313</v>
      </c>
      <c r="G37" s="52">
        <v>481</v>
      </c>
      <c r="H37" s="52">
        <v>394</v>
      </c>
      <c r="I37" s="52">
        <v>592</v>
      </c>
      <c r="J37" s="52">
        <v>931</v>
      </c>
      <c r="K37" s="52">
        <v>1004</v>
      </c>
      <c r="L37" s="52">
        <v>1153</v>
      </c>
      <c r="M37" s="52">
        <v>875</v>
      </c>
      <c r="N37" s="52">
        <v>1279</v>
      </c>
      <c r="O37" s="52">
        <v>1292</v>
      </c>
      <c r="P37" s="52">
        <v>1473</v>
      </c>
      <c r="Q37" s="52">
        <v>1247</v>
      </c>
      <c r="R37" s="52">
        <v>1342</v>
      </c>
      <c r="S37" s="52">
        <v>1277</v>
      </c>
      <c r="T37" s="52">
        <v>1064</v>
      </c>
      <c r="U37" s="52">
        <v>818</v>
      </c>
      <c r="V37" s="52">
        <v>865</v>
      </c>
      <c r="W37" s="52">
        <v>1015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62399</v>
      </c>
      <c r="D39" s="52">
        <v>55202</v>
      </c>
      <c r="E39" s="52">
        <v>49938</v>
      </c>
      <c r="F39" s="52">
        <v>41062</v>
      </c>
      <c r="G39" s="52">
        <v>33980</v>
      </c>
      <c r="H39" s="52">
        <v>8744</v>
      </c>
      <c r="I39" s="52">
        <v>25637</v>
      </c>
      <c r="J39" s="52">
        <v>75474</v>
      </c>
      <c r="K39" s="52">
        <v>49585</v>
      </c>
      <c r="L39" s="52">
        <v>66548</v>
      </c>
      <c r="M39" s="52">
        <v>46932</v>
      </c>
      <c r="N39" s="52">
        <v>59461</v>
      </c>
      <c r="O39" s="52">
        <v>72407</v>
      </c>
      <c r="P39" s="52">
        <v>16206</v>
      </c>
      <c r="Q39" s="52">
        <v>35896</v>
      </c>
      <c r="R39" s="52">
        <v>47370</v>
      </c>
      <c r="S39" s="52">
        <v>41234</v>
      </c>
      <c r="T39" s="52">
        <v>19225</v>
      </c>
      <c r="U39" s="52">
        <v>32457</v>
      </c>
      <c r="V39" s="52">
        <v>24353</v>
      </c>
      <c r="W39" s="52">
        <v>64851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3133</v>
      </c>
      <c r="D41" s="52">
        <v>1481</v>
      </c>
      <c r="E41" s="52">
        <v>1081</v>
      </c>
      <c r="F41" s="52">
        <v>1420</v>
      </c>
      <c r="G41" s="52">
        <v>2199</v>
      </c>
      <c r="H41" s="52">
        <v>3663</v>
      </c>
      <c r="I41" s="52">
        <v>7199</v>
      </c>
      <c r="J41" s="52">
        <v>1</v>
      </c>
      <c r="K41" s="52">
        <v>0</v>
      </c>
      <c r="L41" s="52">
        <v>0</v>
      </c>
      <c r="M41" s="52">
        <v>9293</v>
      </c>
      <c r="N41" s="52">
        <v>1017</v>
      </c>
      <c r="O41" s="52">
        <v>0</v>
      </c>
      <c r="P41" s="52">
        <v>402</v>
      </c>
      <c r="Q41" s="52">
        <v>2591</v>
      </c>
      <c r="R41" s="52">
        <v>973</v>
      </c>
      <c r="S41" s="52">
        <v>1412</v>
      </c>
      <c r="T41" s="52">
        <v>2099</v>
      </c>
      <c r="U41" s="52">
        <v>3022</v>
      </c>
      <c r="V41" s="52">
        <v>4794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116277</v>
      </c>
      <c r="D44" s="52">
        <v>92640</v>
      </c>
      <c r="E44" s="52">
        <v>73722</v>
      </c>
      <c r="F44" s="52">
        <v>51978</v>
      </c>
      <c r="G44" s="52">
        <v>51984</v>
      </c>
      <c r="H44" s="52">
        <v>24961</v>
      </c>
      <c r="I44" s="52">
        <v>6255</v>
      </c>
      <c r="J44" s="52">
        <v>22379</v>
      </c>
      <c r="K44" s="52">
        <v>75109</v>
      </c>
      <c r="L44" s="52">
        <v>85104</v>
      </c>
      <c r="M44" s="52">
        <v>66083</v>
      </c>
      <c r="N44" s="52">
        <v>43070</v>
      </c>
      <c r="O44" s="52">
        <v>41529</v>
      </c>
      <c r="P44" s="52">
        <v>22371</v>
      </c>
      <c r="Q44" s="52">
        <v>66894</v>
      </c>
      <c r="R44" s="52">
        <v>71515</v>
      </c>
      <c r="S44" s="52">
        <v>66322</v>
      </c>
      <c r="T44" s="52">
        <v>52889</v>
      </c>
      <c r="U44" s="52">
        <v>31152</v>
      </c>
      <c r="V44" s="52">
        <v>11212</v>
      </c>
      <c r="W44" s="52">
        <v>16561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6775</v>
      </c>
      <c r="D45" s="36">
        <v>21782</v>
      </c>
      <c r="E45" s="36">
        <v>36559</v>
      </c>
      <c r="F45" s="36">
        <v>53833</v>
      </c>
      <c r="G45" s="36">
        <v>55348</v>
      </c>
      <c r="H45" s="36">
        <v>71368</v>
      </c>
      <c r="I45" s="36">
        <v>60088</v>
      </c>
      <c r="J45" s="36">
        <v>80420</v>
      </c>
      <c r="K45" s="36">
        <v>16339</v>
      </c>
      <c r="L45" s="36">
        <v>17584</v>
      </c>
      <c r="M45" s="36">
        <v>25932</v>
      </c>
      <c r="N45" s="36">
        <v>49366</v>
      </c>
      <c r="O45" s="36">
        <v>61279</v>
      </c>
      <c r="P45" s="36">
        <v>29306</v>
      </c>
      <c r="Q45" s="36">
        <v>20370</v>
      </c>
      <c r="R45" s="36">
        <v>33536</v>
      </c>
      <c r="S45" s="36">
        <v>26484</v>
      </c>
      <c r="T45" s="36">
        <v>20306</v>
      </c>
      <c r="U45" s="36">
        <v>51156</v>
      </c>
      <c r="V45" s="36">
        <v>65106</v>
      </c>
      <c r="W45" s="36">
        <v>86756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20401</v>
      </c>
      <c r="D49" s="52">
        <v>18020</v>
      </c>
      <c r="E49" s="52">
        <v>15477</v>
      </c>
      <c r="F49" s="52">
        <v>13152</v>
      </c>
      <c r="G49" s="52">
        <v>11409</v>
      </c>
      <c r="H49" s="52">
        <v>4601</v>
      </c>
      <c r="I49" s="52">
        <v>10587</v>
      </c>
      <c r="J49" s="52">
        <v>30869</v>
      </c>
      <c r="K49" s="52">
        <v>12957</v>
      </c>
      <c r="L49" s="52">
        <v>21334</v>
      </c>
      <c r="M49" s="52">
        <v>14940</v>
      </c>
      <c r="N49" s="52">
        <v>14159</v>
      </c>
      <c r="O49" s="52">
        <v>21820</v>
      </c>
      <c r="P49" s="52">
        <v>10130</v>
      </c>
      <c r="Q49" s="52">
        <v>18631</v>
      </c>
      <c r="R49" s="52">
        <v>20547</v>
      </c>
      <c r="S49" s="52">
        <v>13044</v>
      </c>
      <c r="T49" s="52">
        <v>7080</v>
      </c>
      <c r="U49" s="52">
        <v>9576</v>
      </c>
      <c r="V49" s="52">
        <v>8736</v>
      </c>
      <c r="W49" s="52">
        <v>30478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2</v>
      </c>
      <c r="E51" s="52">
        <v>42</v>
      </c>
      <c r="F51" s="52">
        <v>66</v>
      </c>
      <c r="G51" s="52">
        <v>105</v>
      </c>
      <c r="H51" s="52">
        <v>66</v>
      </c>
      <c r="I51" s="52">
        <v>239</v>
      </c>
      <c r="J51" s="52">
        <v>731</v>
      </c>
      <c r="K51" s="52">
        <v>511</v>
      </c>
      <c r="L51" s="52">
        <v>659</v>
      </c>
      <c r="M51" s="52">
        <v>374</v>
      </c>
      <c r="N51" s="52">
        <v>521</v>
      </c>
      <c r="O51" s="52">
        <v>320</v>
      </c>
      <c r="P51" s="52">
        <v>221</v>
      </c>
      <c r="Q51" s="52">
        <v>241</v>
      </c>
      <c r="R51" s="52">
        <v>304</v>
      </c>
      <c r="S51" s="52">
        <v>168</v>
      </c>
      <c r="T51" s="52">
        <v>70</v>
      </c>
      <c r="U51" s="52">
        <v>79</v>
      </c>
      <c r="V51" s="52">
        <v>95</v>
      </c>
      <c r="W51" s="52">
        <v>185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19401</v>
      </c>
      <c r="D53" s="52">
        <v>17535</v>
      </c>
      <c r="E53" s="52">
        <v>15138</v>
      </c>
      <c r="F53" s="52">
        <v>12694</v>
      </c>
      <c r="G53" s="52">
        <v>10677</v>
      </c>
      <c r="H53" s="52">
        <v>2961</v>
      </c>
      <c r="I53" s="52">
        <v>8208</v>
      </c>
      <c r="J53" s="52">
        <v>30869</v>
      </c>
      <c r="K53" s="52">
        <v>12957</v>
      </c>
      <c r="L53" s="52">
        <v>21334</v>
      </c>
      <c r="M53" s="52">
        <v>12470</v>
      </c>
      <c r="N53" s="52">
        <v>13921</v>
      </c>
      <c r="O53" s="52">
        <v>21820</v>
      </c>
      <c r="P53" s="52">
        <v>9881</v>
      </c>
      <c r="Q53" s="52">
        <v>17308</v>
      </c>
      <c r="R53" s="52">
        <v>20125</v>
      </c>
      <c r="S53" s="52">
        <v>12596</v>
      </c>
      <c r="T53" s="52">
        <v>6307</v>
      </c>
      <c r="U53" s="52">
        <v>8679</v>
      </c>
      <c r="V53" s="52">
        <v>7260</v>
      </c>
      <c r="W53" s="52">
        <v>30478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1000</v>
      </c>
      <c r="D55" s="52">
        <v>485</v>
      </c>
      <c r="E55" s="52">
        <v>339</v>
      </c>
      <c r="F55" s="52">
        <v>458</v>
      </c>
      <c r="G55" s="52">
        <v>732</v>
      </c>
      <c r="H55" s="52">
        <v>1640</v>
      </c>
      <c r="I55" s="52">
        <v>2379</v>
      </c>
      <c r="J55" s="52">
        <v>0</v>
      </c>
      <c r="K55" s="52">
        <v>0</v>
      </c>
      <c r="L55" s="52">
        <v>0</v>
      </c>
      <c r="M55" s="52">
        <v>2470</v>
      </c>
      <c r="N55" s="52">
        <v>238</v>
      </c>
      <c r="O55" s="52">
        <v>0</v>
      </c>
      <c r="P55" s="52">
        <v>249</v>
      </c>
      <c r="Q55" s="52">
        <v>1323</v>
      </c>
      <c r="R55" s="52">
        <v>422</v>
      </c>
      <c r="S55" s="52">
        <v>448</v>
      </c>
      <c r="T55" s="52">
        <v>773</v>
      </c>
      <c r="U55" s="52">
        <v>897</v>
      </c>
      <c r="V55" s="52">
        <v>1476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19278</v>
      </c>
      <c r="D58" s="52">
        <v>14590</v>
      </c>
      <c r="E58" s="52">
        <v>10346</v>
      </c>
      <c r="F58" s="52">
        <v>6461</v>
      </c>
      <c r="G58" s="52">
        <v>5526</v>
      </c>
      <c r="H58" s="52">
        <v>1192</v>
      </c>
      <c r="I58" s="52">
        <v>998</v>
      </c>
      <c r="J58" s="52">
        <v>6720</v>
      </c>
      <c r="K58" s="52">
        <v>10642</v>
      </c>
      <c r="L58" s="52">
        <v>17681</v>
      </c>
      <c r="M58" s="52">
        <v>10729</v>
      </c>
      <c r="N58" s="52">
        <v>6598</v>
      </c>
      <c r="O58" s="52">
        <v>8814</v>
      </c>
      <c r="P58" s="52">
        <v>4385</v>
      </c>
      <c r="Q58" s="52">
        <v>14280</v>
      </c>
      <c r="R58" s="52">
        <v>13988</v>
      </c>
      <c r="S58" s="52">
        <v>9322</v>
      </c>
      <c r="T58" s="52">
        <v>5116</v>
      </c>
      <c r="U58" s="52">
        <v>3625</v>
      </c>
      <c r="V58" s="52">
        <v>1284</v>
      </c>
      <c r="W58" s="52">
        <v>4888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1123</v>
      </c>
      <c r="D59" s="36">
        <v>3430</v>
      </c>
      <c r="E59" s="36">
        <v>5131</v>
      </c>
      <c r="F59" s="36">
        <v>6691</v>
      </c>
      <c r="G59" s="36">
        <v>5883</v>
      </c>
      <c r="H59" s="36">
        <v>3409</v>
      </c>
      <c r="I59" s="36">
        <v>9589</v>
      </c>
      <c r="J59" s="36">
        <v>24149</v>
      </c>
      <c r="K59" s="36">
        <v>2315</v>
      </c>
      <c r="L59" s="36">
        <v>3653</v>
      </c>
      <c r="M59" s="36">
        <v>4211</v>
      </c>
      <c r="N59" s="36">
        <v>7561</v>
      </c>
      <c r="O59" s="36">
        <v>13006</v>
      </c>
      <c r="P59" s="36">
        <v>5745</v>
      </c>
      <c r="Q59" s="36">
        <v>4351</v>
      </c>
      <c r="R59" s="36">
        <v>6559</v>
      </c>
      <c r="S59" s="36">
        <v>3722</v>
      </c>
      <c r="T59" s="36">
        <v>1964</v>
      </c>
      <c r="U59" s="36">
        <v>5951</v>
      </c>
      <c r="V59" s="36">
        <v>7452</v>
      </c>
      <c r="W59" s="36">
        <v>25590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43517</v>
      </c>
      <c r="D63" s="52">
        <v>37044</v>
      </c>
      <c r="E63" s="52">
        <v>33885</v>
      </c>
      <c r="F63" s="52">
        <v>27583</v>
      </c>
      <c r="G63" s="52">
        <v>22868</v>
      </c>
      <c r="H63" s="52">
        <v>5672</v>
      </c>
      <c r="I63" s="52">
        <v>21458</v>
      </c>
      <c r="J63" s="52">
        <v>39705</v>
      </c>
      <c r="K63" s="52">
        <v>31357</v>
      </c>
      <c r="L63" s="52">
        <v>40674</v>
      </c>
      <c r="M63" s="52">
        <v>41285</v>
      </c>
      <c r="N63" s="52">
        <v>46304</v>
      </c>
      <c r="O63" s="52">
        <v>49197</v>
      </c>
      <c r="P63" s="52">
        <v>6249</v>
      </c>
      <c r="Q63" s="52">
        <v>17846</v>
      </c>
      <c r="R63" s="52">
        <v>26759</v>
      </c>
      <c r="S63" s="52">
        <v>28000</v>
      </c>
      <c r="T63" s="52">
        <v>11940</v>
      </c>
      <c r="U63" s="52">
        <v>22712</v>
      </c>
      <c r="V63" s="52">
        <v>19647</v>
      </c>
      <c r="W63" s="52">
        <v>28877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</v>
      </c>
      <c r="D65" s="52">
        <v>18</v>
      </c>
      <c r="E65" s="52">
        <v>223</v>
      </c>
      <c r="F65" s="52">
        <v>247</v>
      </c>
      <c r="G65" s="52">
        <v>376</v>
      </c>
      <c r="H65" s="52">
        <v>328</v>
      </c>
      <c r="I65" s="52">
        <v>353</v>
      </c>
      <c r="J65" s="52">
        <v>200</v>
      </c>
      <c r="K65" s="52">
        <v>493</v>
      </c>
      <c r="L65" s="52">
        <v>494</v>
      </c>
      <c r="M65" s="52">
        <v>501</v>
      </c>
      <c r="N65" s="52">
        <v>758</v>
      </c>
      <c r="O65" s="52">
        <v>972</v>
      </c>
      <c r="P65" s="52">
        <v>1252</v>
      </c>
      <c r="Q65" s="52">
        <v>1006</v>
      </c>
      <c r="R65" s="52">
        <v>1038</v>
      </c>
      <c r="S65" s="52">
        <v>1109</v>
      </c>
      <c r="T65" s="52">
        <v>994</v>
      </c>
      <c r="U65" s="52">
        <v>739</v>
      </c>
      <c r="V65" s="52">
        <v>770</v>
      </c>
      <c r="W65" s="52">
        <v>830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42998</v>
      </c>
      <c r="D67" s="52">
        <f t="shared" si="0"/>
        <v>37667</v>
      </c>
      <c r="E67" s="52">
        <f t="shared" si="0"/>
        <v>34800</v>
      </c>
      <c r="F67" s="52">
        <f t="shared" si="0"/>
        <v>28368</v>
      </c>
      <c r="G67" s="52">
        <f t="shared" si="0"/>
        <v>23303</v>
      </c>
      <c r="H67" s="52">
        <f t="shared" si="0"/>
        <v>5783</v>
      </c>
      <c r="I67" s="52">
        <f t="shared" si="0"/>
        <v>17429</v>
      </c>
      <c r="J67" s="52">
        <f t="shared" si="0"/>
        <v>44605</v>
      </c>
      <c r="K67" s="52">
        <f t="shared" si="0"/>
        <v>36628</v>
      </c>
      <c r="L67" s="52">
        <f t="shared" si="0"/>
        <v>45214</v>
      </c>
      <c r="M67" s="52">
        <f t="shared" si="0"/>
        <v>34462</v>
      </c>
      <c r="N67" s="52">
        <f t="shared" si="0"/>
        <v>45540</v>
      </c>
      <c r="O67" s="52">
        <f t="shared" si="0"/>
        <v>50587</v>
      </c>
      <c r="P67" s="52">
        <f t="shared" si="0"/>
        <v>6325</v>
      </c>
      <c r="Q67" s="52">
        <f t="shared" si="0"/>
        <v>18588</v>
      </c>
      <c r="R67" s="52">
        <f t="shared" ref="R67:V67" si="1">R39-R53</f>
        <v>27245</v>
      </c>
      <c r="S67" s="52">
        <f t="shared" si="1"/>
        <v>28638</v>
      </c>
      <c r="T67" s="52">
        <f t="shared" si="1"/>
        <v>12918</v>
      </c>
      <c r="U67" s="52">
        <f t="shared" si="1"/>
        <v>23778</v>
      </c>
      <c r="V67" s="52">
        <f t="shared" si="1"/>
        <v>17093</v>
      </c>
      <c r="W67" s="52">
        <f t="shared" ref="W67" si="2">W39-W53</f>
        <v>34373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2133</v>
      </c>
      <c r="D69" s="52">
        <f t="shared" si="6"/>
        <v>996</v>
      </c>
      <c r="E69" s="52">
        <f t="shared" si="6"/>
        <v>742</v>
      </c>
      <c r="F69" s="52">
        <f t="shared" si="6"/>
        <v>962</v>
      </c>
      <c r="G69" s="52">
        <f t="shared" si="6"/>
        <v>1467</v>
      </c>
      <c r="H69" s="52">
        <f t="shared" si="6"/>
        <v>2023</v>
      </c>
      <c r="I69" s="52">
        <f t="shared" si="6"/>
        <v>4820</v>
      </c>
      <c r="J69" s="52">
        <f t="shared" si="6"/>
        <v>1</v>
      </c>
      <c r="K69" s="52">
        <f t="shared" si="6"/>
        <v>0</v>
      </c>
      <c r="L69" s="52">
        <f t="shared" si="6"/>
        <v>0</v>
      </c>
      <c r="M69" s="52">
        <f t="shared" si="6"/>
        <v>6823</v>
      </c>
      <c r="N69" s="52">
        <f t="shared" si="6"/>
        <v>779</v>
      </c>
      <c r="O69" s="52">
        <f t="shared" si="6"/>
        <v>0</v>
      </c>
      <c r="P69" s="52">
        <f t="shared" si="6"/>
        <v>153</v>
      </c>
      <c r="Q69" s="52">
        <f t="shared" si="6"/>
        <v>1268</v>
      </c>
      <c r="R69" s="52">
        <f t="shared" ref="R69:V69" si="7">R41-R55</f>
        <v>551</v>
      </c>
      <c r="S69" s="52">
        <f t="shared" si="7"/>
        <v>964</v>
      </c>
      <c r="T69" s="52">
        <f t="shared" si="7"/>
        <v>1326</v>
      </c>
      <c r="U69" s="52">
        <f t="shared" si="7"/>
        <v>2125</v>
      </c>
      <c r="V69" s="52">
        <f t="shared" si="7"/>
        <v>3318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96999</v>
      </c>
      <c r="D72" s="52">
        <v>78050</v>
      </c>
      <c r="E72" s="52">
        <v>63376</v>
      </c>
      <c r="F72" s="52">
        <v>45517</v>
      </c>
      <c r="G72" s="52">
        <v>46458</v>
      </c>
      <c r="H72" s="52">
        <v>23769</v>
      </c>
      <c r="I72" s="52">
        <v>5257</v>
      </c>
      <c r="J72" s="52">
        <v>15659</v>
      </c>
      <c r="K72" s="52">
        <v>64467</v>
      </c>
      <c r="L72" s="52">
        <v>67423</v>
      </c>
      <c r="M72" s="52">
        <v>55354</v>
      </c>
      <c r="N72" s="52">
        <v>36472</v>
      </c>
      <c r="O72" s="52">
        <v>32715</v>
      </c>
      <c r="P72" s="52">
        <v>17986</v>
      </c>
      <c r="Q72" s="52">
        <v>52614</v>
      </c>
      <c r="R72" s="52">
        <v>57527</v>
      </c>
      <c r="S72" s="52">
        <v>57000</v>
      </c>
      <c r="T72" s="52">
        <v>47773</v>
      </c>
      <c r="U72" s="52">
        <v>27527</v>
      </c>
      <c r="V72" s="52">
        <v>9928</v>
      </c>
      <c r="W72" s="52">
        <v>11673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5652</v>
      </c>
      <c r="D73" s="36">
        <v>18352</v>
      </c>
      <c r="E73" s="36">
        <v>31428</v>
      </c>
      <c r="F73" s="36">
        <v>47142</v>
      </c>
      <c r="G73" s="36">
        <v>49465</v>
      </c>
      <c r="H73" s="36">
        <v>67959</v>
      </c>
      <c r="I73" s="36">
        <v>50499</v>
      </c>
      <c r="J73" s="36">
        <v>56271</v>
      </c>
      <c r="K73" s="36">
        <v>14024</v>
      </c>
      <c r="L73" s="36">
        <v>13931</v>
      </c>
      <c r="M73" s="36">
        <v>21721</v>
      </c>
      <c r="N73" s="36">
        <v>41805</v>
      </c>
      <c r="O73" s="36">
        <v>48273</v>
      </c>
      <c r="P73" s="36">
        <v>23561</v>
      </c>
      <c r="Q73" s="36">
        <v>16019</v>
      </c>
      <c r="R73" s="36">
        <v>26977</v>
      </c>
      <c r="S73" s="36">
        <v>22762</v>
      </c>
      <c r="T73" s="36">
        <v>18342</v>
      </c>
      <c r="U73" s="36">
        <v>45205</v>
      </c>
      <c r="V73" s="36">
        <v>57654</v>
      </c>
      <c r="W73" s="36">
        <v>61166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1807</v>
      </c>
      <c r="I79" s="52">
        <f>RES_hhdet_numvin!I126</f>
        <v>10578</v>
      </c>
      <c r="J79" s="52">
        <f>RES_hhdet_numvin!J126</f>
        <v>32720</v>
      </c>
      <c r="K79" s="52">
        <f>RES_hhdet_numvin!K126</f>
        <v>25619</v>
      </c>
      <c r="L79" s="52">
        <f>RES_hhdet_numvin!L126</f>
        <v>41860</v>
      </c>
      <c r="M79" s="52">
        <f>RES_hhdet_numvin!M126</f>
        <v>42498</v>
      </c>
      <c r="N79" s="52">
        <f>RES_hhdet_numvin!N126</f>
        <v>49703</v>
      </c>
      <c r="O79" s="52">
        <f>RES_hhdet_numvin!O126</f>
        <v>62140</v>
      </c>
      <c r="P79" s="52">
        <f>RES_hhdet_numvin!P126</f>
        <v>15008</v>
      </c>
      <c r="Q79" s="52">
        <f>RES_hhdet_numvin!Q126</f>
        <v>34555</v>
      </c>
      <c r="R79" s="52">
        <f>RES_hhdet_numvin!R126</f>
        <v>45865</v>
      </c>
      <c r="S79" s="52">
        <f>RES_hhdet_numvin!S126</f>
        <v>40404</v>
      </c>
      <c r="T79" s="52">
        <f>RES_hhdet_numvin!T126</f>
        <v>18895</v>
      </c>
      <c r="U79" s="52">
        <f>RES_hhdet_numvin!U126</f>
        <v>32224</v>
      </c>
      <c r="V79" s="52">
        <f>RES_hhdet_numvin!V126</f>
        <v>28379</v>
      </c>
      <c r="W79" s="52">
        <f>RES_hhdet_numvin!W126</f>
        <v>59355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472</v>
      </c>
      <c r="Q82" s="138">
        <f>RES_hhdet_numvin!Q129</f>
        <v>689</v>
      </c>
      <c r="R82" s="138">
        <f>RES_hhdet_numvin!R129</f>
        <v>979</v>
      </c>
      <c r="S82" s="138">
        <f>RES_hhdet_numvin!S129</f>
        <v>1095</v>
      </c>
      <c r="T82" s="138">
        <f>RES_hhdet_numvin!T129</f>
        <v>994</v>
      </c>
      <c r="U82" s="138">
        <f>RES_hhdet_numvin!U129</f>
        <v>799</v>
      </c>
      <c r="V82" s="138">
        <f>RES_hhdet_numvin!V129</f>
        <v>860</v>
      </c>
      <c r="W82" s="138">
        <f>RES_hhdet_numvin!W129</f>
        <v>1015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738</v>
      </c>
      <c r="I84" s="138">
        <f>RES_hhdet_numvin!I131</f>
        <v>6794</v>
      </c>
      <c r="J84" s="138">
        <f>RES_hhdet_numvin!J131</f>
        <v>32736</v>
      </c>
      <c r="K84" s="138">
        <f>RES_hhdet_numvin!K131</f>
        <v>26489</v>
      </c>
      <c r="L84" s="138">
        <f>RES_hhdet_numvin!L131</f>
        <v>44194</v>
      </c>
      <c r="M84" s="138">
        <f>RES_hhdet_numvin!M131</f>
        <v>34676</v>
      </c>
      <c r="N84" s="138">
        <f>RES_hhdet_numvin!N131</f>
        <v>48827</v>
      </c>
      <c r="O84" s="138">
        <f>RES_hhdet_numvin!O131</f>
        <v>63037</v>
      </c>
      <c r="P84" s="138">
        <f>RES_hhdet_numvin!P131</f>
        <v>14847</v>
      </c>
      <c r="Q84" s="138">
        <f>RES_hhdet_numvin!Q131</f>
        <v>33586</v>
      </c>
      <c r="R84" s="138">
        <f>RES_hhdet_numvin!R131</f>
        <v>45905</v>
      </c>
      <c r="S84" s="138">
        <f>RES_hhdet_numvin!S131</f>
        <v>40561</v>
      </c>
      <c r="T84" s="138">
        <f>RES_hhdet_numvin!T131</f>
        <v>19046</v>
      </c>
      <c r="U84" s="138">
        <f>RES_hhdet_numvin!U131</f>
        <v>32314</v>
      </c>
      <c r="V84" s="138">
        <f>RES_hhdet_numvin!V131</f>
        <v>24349</v>
      </c>
      <c r="W84" s="138">
        <f>RES_hhdet_numvin!W131</f>
        <v>64851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897</v>
      </c>
      <c r="U88" s="138">
        <f>RES_hhdet_numvin!U135</f>
        <v>2977</v>
      </c>
      <c r="V88" s="138">
        <f>RES_hhdet_numvin!V135</f>
        <v>4786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6929</v>
      </c>
      <c r="Q93" s="138">
        <f>RES_hhdet_numvin!Q140</f>
        <v>36503</v>
      </c>
      <c r="R93" s="138">
        <f>RES_hhdet_numvin!R140</f>
        <v>51790</v>
      </c>
      <c r="S93" s="138">
        <f>RES_hhdet_numvin!S140</f>
        <v>55498</v>
      </c>
      <c r="T93" s="138">
        <f>RES_hhdet_numvin!T140</f>
        <v>47745</v>
      </c>
      <c r="U93" s="138">
        <f>RES_hhdet_numvin!U140</f>
        <v>29940</v>
      </c>
      <c r="V93" s="138">
        <f>RES_hhdet_numvin!V140</f>
        <v>11135</v>
      </c>
      <c r="W93" s="138">
        <f>RES_hhdet_numvin!W140</f>
        <v>16561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9080</v>
      </c>
      <c r="Q94" s="39">
        <f>RES_hhdet_numvin!Q141</f>
        <v>11117</v>
      </c>
      <c r="R94" s="39">
        <f>RES_hhdet_numvin!R141</f>
        <v>24295</v>
      </c>
      <c r="S94" s="39">
        <f>RES_hhdet_numvin!S141</f>
        <v>22167</v>
      </c>
      <c r="T94" s="39">
        <f>RES_hhdet_numvin!T141</f>
        <v>18344</v>
      </c>
      <c r="U94" s="39">
        <f>RES_hhdet_numvin!U141</f>
        <v>49135</v>
      </c>
      <c r="V94" s="39">
        <f>RES_hhdet_numvin!V141</f>
        <v>64615</v>
      </c>
      <c r="W94" s="39">
        <f>RES_hhdet_numvin!W141</f>
        <v>86756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537.14760838203574</v>
      </c>
      <c r="C98" s="117">
        <f t="shared" si="12"/>
        <v>570.85177708423123</v>
      </c>
      <c r="D98" s="117">
        <f t="shared" si="12"/>
        <v>594.90909568717086</v>
      </c>
      <c r="E98" s="117">
        <f t="shared" si="12"/>
        <v>595.52067942336259</v>
      </c>
      <c r="F98" s="117">
        <f t="shared" si="12"/>
        <v>584.80356755666776</v>
      </c>
      <c r="G98" s="117">
        <f t="shared" si="12"/>
        <v>580.17531884946038</v>
      </c>
      <c r="H98" s="117">
        <f t="shared" si="12"/>
        <v>597.64213930289702</v>
      </c>
      <c r="I98" s="117">
        <f t="shared" si="12"/>
        <v>545.21444024773996</v>
      </c>
      <c r="J98" s="117">
        <f t="shared" si="12"/>
        <v>554.52746130807816</v>
      </c>
      <c r="K98" s="117">
        <f t="shared" si="12"/>
        <v>560.7742500848168</v>
      </c>
      <c r="L98" s="117">
        <f t="shared" si="12"/>
        <v>564.79617337592549</v>
      </c>
      <c r="M98" s="117">
        <f t="shared" si="12"/>
        <v>526.99293281012547</v>
      </c>
      <c r="N98" s="117">
        <f t="shared" si="12"/>
        <v>528.89204778500368</v>
      </c>
      <c r="O98" s="117">
        <f t="shared" si="12"/>
        <v>500.91874472686078</v>
      </c>
      <c r="P98" s="117">
        <f t="shared" si="12"/>
        <v>474.1691302581267</v>
      </c>
      <c r="Q98" s="117">
        <f t="shared" si="12"/>
        <v>457.6192726125409</v>
      </c>
      <c r="R98" s="117">
        <f t="shared" ref="R98:V98" si="13">R99+R102+R104+R113</f>
        <v>495.68785847825086</v>
      </c>
      <c r="S98" s="117">
        <f t="shared" si="13"/>
        <v>502.63183510771626</v>
      </c>
      <c r="T98" s="117">
        <f t="shared" si="13"/>
        <v>503.23992518054678</v>
      </c>
      <c r="U98" s="117">
        <f t="shared" si="13"/>
        <v>477.46240925195434</v>
      </c>
      <c r="V98" s="117">
        <f t="shared" si="13"/>
        <v>448.71567391078656</v>
      </c>
      <c r="W98" s="117">
        <f t="shared" ref="W98" si="14">W99+W102+W104+W113</f>
        <v>530.12633069612696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461.78769263999544</v>
      </c>
      <c r="C99" s="122">
        <f t="shared" si="15"/>
        <v>493.49678118964209</v>
      </c>
      <c r="D99" s="122">
        <f t="shared" si="15"/>
        <v>521.31938927238514</v>
      </c>
      <c r="E99" s="122">
        <f t="shared" si="15"/>
        <v>519.84371997828669</v>
      </c>
      <c r="F99" s="122">
        <f t="shared" si="15"/>
        <v>506.89751571612931</v>
      </c>
      <c r="G99" s="122">
        <f t="shared" si="15"/>
        <v>503.47430199799408</v>
      </c>
      <c r="H99" s="122">
        <f t="shared" si="15"/>
        <v>518.16874798888796</v>
      </c>
      <c r="I99" s="122">
        <f t="shared" si="15"/>
        <v>474.67949519524717</v>
      </c>
      <c r="J99" s="122">
        <f t="shared" si="15"/>
        <v>478.21493191609756</v>
      </c>
      <c r="K99" s="122">
        <f t="shared" si="15"/>
        <v>487.17965233692206</v>
      </c>
      <c r="L99" s="122">
        <f t="shared" si="15"/>
        <v>499.21461271802718</v>
      </c>
      <c r="M99" s="122">
        <f t="shared" si="15"/>
        <v>456.99757782823309</v>
      </c>
      <c r="N99" s="122">
        <f t="shared" si="15"/>
        <v>458.29645999764546</v>
      </c>
      <c r="O99" s="122">
        <f t="shared" si="15"/>
        <v>437.21576228220812</v>
      </c>
      <c r="P99" s="122">
        <f t="shared" si="15"/>
        <v>411.49416527950882</v>
      </c>
      <c r="Q99" s="122">
        <f t="shared" si="15"/>
        <v>401.54451753449968</v>
      </c>
      <c r="R99" s="122">
        <f t="shared" ref="R99:V99" si="16">SUM(R100:R101)</f>
        <v>435.81219986419842</v>
      </c>
      <c r="S99" s="122">
        <f t="shared" si="16"/>
        <v>444.4578113272828</v>
      </c>
      <c r="T99" s="122">
        <f t="shared" si="16"/>
        <v>443.18723018660677</v>
      </c>
      <c r="U99" s="122">
        <f t="shared" si="16"/>
        <v>418.78354517010126</v>
      </c>
      <c r="V99" s="122">
        <f t="shared" si="16"/>
        <v>395.70351944394929</v>
      </c>
      <c r="W99" s="122">
        <f t="shared" ref="W99" si="17">SUM(W100:W101)</f>
        <v>460.57738433397139</v>
      </c>
      <c r="DA99" s="130" t="s">
        <v>1687</v>
      </c>
    </row>
    <row r="100" spans="1:105" ht="12" customHeight="1" x14ac:dyDescent="0.25">
      <c r="A100" s="97" t="s">
        <v>203</v>
      </c>
      <c r="B100" s="98">
        <v>460.29247193661166</v>
      </c>
      <c r="C100" s="98">
        <v>491.92389279701808</v>
      </c>
      <c r="D100" s="98">
        <v>519.68737341347492</v>
      </c>
      <c r="E100" s="98">
        <v>518.24371000340989</v>
      </c>
      <c r="F100" s="98">
        <v>505.35699965732334</v>
      </c>
      <c r="G100" s="98">
        <v>501.96309609214063</v>
      </c>
      <c r="H100" s="98">
        <v>516.62623308985189</v>
      </c>
      <c r="I100" s="98">
        <v>473.28797232972977</v>
      </c>
      <c r="J100" s="98">
        <v>476.81602428819508</v>
      </c>
      <c r="K100" s="98">
        <v>485.76416453199158</v>
      </c>
      <c r="L100" s="98">
        <v>497.77936984928249</v>
      </c>
      <c r="M100" s="98">
        <v>455.68274787816887</v>
      </c>
      <c r="N100" s="98">
        <v>456.9730360653553</v>
      </c>
      <c r="O100" s="98">
        <v>435.94460088571662</v>
      </c>
      <c r="P100" s="98">
        <v>410.31246323439274</v>
      </c>
      <c r="Q100" s="98">
        <v>400.40244772061249</v>
      </c>
      <c r="R100" s="98">
        <v>434.58109311522799</v>
      </c>
      <c r="S100" s="98">
        <v>443.2052324306369</v>
      </c>
      <c r="T100" s="98">
        <v>441.93119613039704</v>
      </c>
      <c r="U100" s="98">
        <v>417.58781382693672</v>
      </c>
      <c r="V100" s="98">
        <v>394.57905661948439</v>
      </c>
      <c r="W100" s="98">
        <v>459.2664448793189</v>
      </c>
      <c r="DA100" s="63" t="s">
        <v>1688</v>
      </c>
    </row>
    <row r="101" spans="1:105" ht="12" customHeight="1" x14ac:dyDescent="0.25">
      <c r="A101" s="97" t="s">
        <v>53</v>
      </c>
      <c r="B101" s="98">
        <v>1.495220703383753</v>
      </c>
      <c r="C101" s="98">
        <v>1.5728883926240049</v>
      </c>
      <c r="D101" s="98">
        <v>1.6320158589101721</v>
      </c>
      <c r="E101" s="98">
        <v>1.6000099748767418</v>
      </c>
      <c r="F101" s="98">
        <v>1.5405160588059901</v>
      </c>
      <c r="G101" s="98">
        <v>1.5112059058534317</v>
      </c>
      <c r="H101" s="98">
        <v>1.5425148990360369</v>
      </c>
      <c r="I101" s="98">
        <v>1.391522865517411</v>
      </c>
      <c r="J101" s="98">
        <v>1.3989076279024708</v>
      </c>
      <c r="K101" s="98">
        <v>1.415487804930496</v>
      </c>
      <c r="L101" s="98">
        <v>1.4352428687447045</v>
      </c>
      <c r="M101" s="98">
        <v>1.3148299500642064</v>
      </c>
      <c r="N101" s="98">
        <v>1.3234239322901526</v>
      </c>
      <c r="O101" s="98">
        <v>1.2711613964915178</v>
      </c>
      <c r="P101" s="98">
        <v>1.1817020451160785</v>
      </c>
      <c r="Q101" s="98">
        <v>1.1420698138871779</v>
      </c>
      <c r="R101" s="98">
        <v>1.2311067489704082</v>
      </c>
      <c r="S101" s="98">
        <v>1.2525788966459042</v>
      </c>
      <c r="T101" s="98">
        <v>1.2560340562097485</v>
      </c>
      <c r="U101" s="98">
        <v>1.1957313431645666</v>
      </c>
      <c r="V101" s="98">
        <v>1.1244628244648824</v>
      </c>
      <c r="W101" s="98">
        <v>1.3109394546524837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6.2911178442047423E-4</v>
      </c>
      <c r="C102" s="122">
        <f t="shared" si="18"/>
        <v>7.6846144490107021E-4</v>
      </c>
      <c r="D102" s="122">
        <f t="shared" si="18"/>
        <v>1.0544475199438428E-3</v>
      </c>
      <c r="E102" s="122">
        <f t="shared" si="18"/>
        <v>1.7759740945647317E-3</v>
      </c>
      <c r="F102" s="122">
        <f t="shared" si="18"/>
        <v>2.998871689977894E-3</v>
      </c>
      <c r="G102" s="122">
        <f t="shared" si="18"/>
        <v>4.9618009211771326E-3</v>
      </c>
      <c r="H102" s="122">
        <f t="shared" si="18"/>
        <v>1.0500465975472601E-2</v>
      </c>
      <c r="I102" s="122">
        <f t="shared" si="18"/>
        <v>9.5761361157934103E-3</v>
      </c>
      <c r="J102" s="122">
        <f t="shared" si="18"/>
        <v>1.2213655156236305E-2</v>
      </c>
      <c r="K102" s="122">
        <f t="shared" si="18"/>
        <v>1.5726692291200391E-2</v>
      </c>
      <c r="L102" s="122">
        <f t="shared" si="18"/>
        <v>5.0291637931373326E-2</v>
      </c>
      <c r="M102" s="122">
        <f t="shared" si="18"/>
        <v>2.1862852418285249E-2</v>
      </c>
      <c r="N102" s="122">
        <f t="shared" si="18"/>
        <v>3.802258465394566E-2</v>
      </c>
      <c r="O102" s="122">
        <f t="shared" si="18"/>
        <v>2.9171018683159453E-2</v>
      </c>
      <c r="P102" s="122">
        <f t="shared" si="18"/>
        <v>4.8946658763193492E-2</v>
      </c>
      <c r="Q102" s="122">
        <f t="shared" si="18"/>
        <v>4.1192553782519098E-2</v>
      </c>
      <c r="R102" s="122">
        <f t="shared" si="18"/>
        <v>3.4512844307116104E-2</v>
      </c>
      <c r="S102" s="122">
        <f t="shared" si="18"/>
        <v>3.3104090576036388E-2</v>
      </c>
      <c r="T102" s="122">
        <f t="shared" si="18"/>
        <v>4.2659915244421039E-2</v>
      </c>
      <c r="U102" s="122">
        <f t="shared" si="18"/>
        <v>3.4631031750176185E-2</v>
      </c>
      <c r="V102" s="122">
        <f t="shared" si="18"/>
        <v>2.7468521786247094E-2</v>
      </c>
      <c r="W102" s="122">
        <f t="shared" si="18"/>
        <v>5.0299290408604737E-2</v>
      </c>
      <c r="DA102" s="130" t="s">
        <v>1690</v>
      </c>
    </row>
    <row r="103" spans="1:105" ht="12" customHeight="1" x14ac:dyDescent="0.25">
      <c r="A103" s="97" t="s">
        <v>53</v>
      </c>
      <c r="B103" s="98">
        <v>6.2911178442047423E-4</v>
      </c>
      <c r="C103" s="98">
        <v>7.6846144490107021E-4</v>
      </c>
      <c r="D103" s="98">
        <v>1.0544475199438428E-3</v>
      </c>
      <c r="E103" s="98">
        <v>1.7759740945647317E-3</v>
      </c>
      <c r="F103" s="98">
        <v>2.998871689977894E-3</v>
      </c>
      <c r="G103" s="98">
        <v>4.9618009211771326E-3</v>
      </c>
      <c r="H103" s="98">
        <v>1.0500465975472601E-2</v>
      </c>
      <c r="I103" s="98">
        <v>9.5761361157934103E-3</v>
      </c>
      <c r="J103" s="98">
        <v>1.2213655156236305E-2</v>
      </c>
      <c r="K103" s="98">
        <v>1.5726692291200391E-2</v>
      </c>
      <c r="L103" s="98">
        <v>5.0291637931373326E-2</v>
      </c>
      <c r="M103" s="98">
        <v>2.1862852418285249E-2</v>
      </c>
      <c r="N103" s="98">
        <v>3.802258465394566E-2</v>
      </c>
      <c r="O103" s="98">
        <v>2.9171018683159453E-2</v>
      </c>
      <c r="P103" s="98">
        <v>4.8946658763193492E-2</v>
      </c>
      <c r="Q103" s="98">
        <v>4.1192553782519098E-2</v>
      </c>
      <c r="R103" s="98">
        <v>3.4512844307116104E-2</v>
      </c>
      <c r="S103" s="98">
        <v>3.3104090576036388E-2</v>
      </c>
      <c r="T103" s="98">
        <v>4.2659915244421039E-2</v>
      </c>
      <c r="U103" s="98">
        <v>3.4631031750176185E-2</v>
      </c>
      <c r="V103" s="98">
        <v>2.7468521786247094E-2</v>
      </c>
      <c r="W103" s="98">
        <v>5.0299290408604737E-2</v>
      </c>
      <c r="DA103" s="63" t="s">
        <v>1691</v>
      </c>
    </row>
    <row r="104" spans="1:105" ht="12" customHeight="1" x14ac:dyDescent="0.25">
      <c r="A104" s="121" t="s">
        <v>55</v>
      </c>
      <c r="B104" s="122">
        <v>24.273451434005796</v>
      </c>
      <c r="C104" s="122">
        <v>26.217800898860169</v>
      </c>
      <c r="D104" s="122">
        <v>24.76167305866797</v>
      </c>
      <c r="E104" s="122">
        <v>26.432190546537317</v>
      </c>
      <c r="F104" s="122">
        <v>30.29007773156599</v>
      </c>
      <c r="G104" s="122">
        <v>30.332009623006282</v>
      </c>
      <c r="H104" s="122">
        <v>32.878497594451431</v>
      </c>
      <c r="I104" s="122">
        <v>29.233672138795075</v>
      </c>
      <c r="J104" s="122">
        <v>31.84781650942254</v>
      </c>
      <c r="K104" s="122">
        <v>32.036173821081192</v>
      </c>
      <c r="L104" s="122">
        <v>29.777426519524781</v>
      </c>
      <c r="M104" s="122">
        <v>30.693076785807161</v>
      </c>
      <c r="N104" s="122">
        <v>31.488871069888624</v>
      </c>
      <c r="O104" s="122">
        <v>29.474555688064711</v>
      </c>
      <c r="P104" s="122">
        <v>30.536718110829987</v>
      </c>
      <c r="Q104" s="122">
        <v>30.139134543935423</v>
      </c>
      <c r="R104" s="122">
        <v>32.597759389856748</v>
      </c>
      <c r="S104" s="122">
        <v>32.3974943569999</v>
      </c>
      <c r="T104" s="122">
        <v>30.851720773503953</v>
      </c>
      <c r="U104" s="122">
        <v>28.697012370628716</v>
      </c>
      <c r="V104" s="122">
        <v>26.585830879750567</v>
      </c>
      <c r="W104" s="122">
        <v>42.634076086666944</v>
      </c>
      <c r="DA104" s="130" t="s">
        <v>1692</v>
      </c>
    </row>
    <row r="105" spans="1:105" ht="12" customHeight="1" x14ac:dyDescent="0.25">
      <c r="A105" s="97" t="s">
        <v>128</v>
      </c>
      <c r="B105" s="98">
        <v>23.442093841548239</v>
      </c>
      <c r="C105" s="98">
        <v>25.249108062826945</v>
      </c>
      <c r="D105" s="98">
        <v>24.093108099852643</v>
      </c>
      <c r="E105" s="98">
        <v>25.775550529694073</v>
      </c>
      <c r="F105" s="98">
        <v>29.46673207096547</v>
      </c>
      <c r="G105" s="98">
        <v>29.588408637008239</v>
      </c>
      <c r="H105" s="98">
        <v>32.002829678849757</v>
      </c>
      <c r="I105" s="98">
        <v>28.240660516357831</v>
      </c>
      <c r="J105" s="98">
        <v>30.970390157204722</v>
      </c>
      <c r="K105" s="98">
        <v>31.480547419857036</v>
      </c>
      <c r="L105" s="98">
        <v>29.592341242720746</v>
      </c>
      <c r="M105" s="98">
        <v>29.890940857858688</v>
      </c>
      <c r="N105" s="98">
        <v>30.559208130689356</v>
      </c>
      <c r="O105" s="98">
        <v>28.7301196645845</v>
      </c>
      <c r="P105" s="98">
        <v>29.689428425108396</v>
      </c>
      <c r="Q105" s="98">
        <v>29.329108599249775</v>
      </c>
      <c r="R105" s="98">
        <v>31.765510496121905</v>
      </c>
      <c r="S105" s="98">
        <v>31.596487259819053</v>
      </c>
      <c r="T105" s="98">
        <v>30.099930266851349</v>
      </c>
      <c r="U105" s="98">
        <v>28.074782905651624</v>
      </c>
      <c r="V105" s="98">
        <v>25.741923604075609</v>
      </c>
      <c r="W105" s="98">
        <v>41.856169050173392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0.83135759245755647</v>
      </c>
      <c r="C109" s="101">
        <v>0.96869283603322331</v>
      </c>
      <c r="D109" s="101">
        <v>0.66856495881532874</v>
      </c>
      <c r="E109" s="101">
        <v>0.65664001684324613</v>
      </c>
      <c r="F109" s="101">
        <v>0.82334566060052106</v>
      </c>
      <c r="G109" s="101">
        <v>0.74360098599804447</v>
      </c>
      <c r="H109" s="101">
        <v>0.87566791560167268</v>
      </c>
      <c r="I109" s="101">
        <v>0.99301162243724506</v>
      </c>
      <c r="J109" s="101">
        <v>0.87742635221781784</v>
      </c>
      <c r="K109" s="101">
        <v>0.55562640122415297</v>
      </c>
      <c r="L109" s="101">
        <v>0.18508527680403458</v>
      </c>
      <c r="M109" s="101">
        <v>0.80213592794847344</v>
      </c>
      <c r="N109" s="101">
        <v>0.92966293919926946</v>
      </c>
      <c r="O109" s="101">
        <v>0.74443602348021232</v>
      </c>
      <c r="P109" s="101">
        <v>0.84728968572159225</v>
      </c>
      <c r="Q109" s="101">
        <v>0.81002594468564793</v>
      </c>
      <c r="R109" s="101">
        <v>0.83224889373484534</v>
      </c>
      <c r="S109" s="101">
        <v>0.80100709718084329</v>
      </c>
      <c r="T109" s="101">
        <v>0.75179050665260339</v>
      </c>
      <c r="U109" s="101">
        <v>0.62222946497709319</v>
      </c>
      <c r="V109" s="101">
        <v>0.84390727567495893</v>
      </c>
      <c r="W109" s="101">
        <v>0.77790703649355242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51.085835196250152</v>
      </c>
      <c r="C113" s="122">
        <v>51.136426534284013</v>
      </c>
      <c r="D113" s="122">
        <v>48.826978908597923</v>
      </c>
      <c r="E113" s="122">
        <v>49.242992924444053</v>
      </c>
      <c r="F113" s="122">
        <v>47.612975237282456</v>
      </c>
      <c r="G113" s="122">
        <v>46.364045427538834</v>
      </c>
      <c r="H113" s="122">
        <v>46.5843932535821</v>
      </c>
      <c r="I113" s="122">
        <v>41.291696777581926</v>
      </c>
      <c r="J113" s="122">
        <v>44.452499227401788</v>
      </c>
      <c r="K113" s="122">
        <v>41.542697234522436</v>
      </c>
      <c r="L113" s="122">
        <v>35.75384250044214</v>
      </c>
      <c r="M113" s="122">
        <v>39.280415343666974</v>
      </c>
      <c r="N113" s="122">
        <v>39.068694132815672</v>
      </c>
      <c r="O113" s="122">
        <v>34.199255737904835</v>
      </c>
      <c r="P113" s="122">
        <v>32.089300209024671</v>
      </c>
      <c r="Q113" s="122">
        <v>25.894427980323275</v>
      </c>
      <c r="R113" s="122">
        <v>27.243386379888562</v>
      </c>
      <c r="S113" s="122">
        <v>25.743425332857523</v>
      </c>
      <c r="T113" s="122">
        <v>29.158314305191634</v>
      </c>
      <c r="U113" s="122">
        <v>29.947220679474178</v>
      </c>
      <c r="V113" s="122">
        <v>26.398855065300417</v>
      </c>
      <c r="W113" s="122">
        <v>26.86457098508</v>
      </c>
      <c r="DA113" s="130" t="s">
        <v>1701</v>
      </c>
    </row>
    <row r="114" spans="1:105" ht="12" customHeight="1" x14ac:dyDescent="0.25">
      <c r="A114" s="97" t="s">
        <v>50</v>
      </c>
      <c r="B114" s="98">
        <v>48.874179123280847</v>
      </c>
      <c r="C114" s="98">
        <v>48.495143782638053</v>
      </c>
      <c r="D114" s="98">
        <v>47.05348653339189</v>
      </c>
      <c r="E114" s="98">
        <v>45.464413554897412</v>
      </c>
      <c r="F114" s="98">
        <v>39.574485807897723</v>
      </c>
      <c r="G114" s="98">
        <v>38.165366322124761</v>
      </c>
      <c r="H114" s="98">
        <v>32.659210629891497</v>
      </c>
      <c r="I114" s="98">
        <v>22.420376601282111</v>
      </c>
      <c r="J114" s="98">
        <v>20.730461448641023</v>
      </c>
      <c r="K114" s="98">
        <v>20.040899510733031</v>
      </c>
      <c r="L114" s="98">
        <v>21.078364278091378</v>
      </c>
      <c r="M114" s="98">
        <v>23.823789557729846</v>
      </c>
      <c r="N114" s="98">
        <v>24.072093647940243</v>
      </c>
      <c r="O114" s="98">
        <v>20.672736890604483</v>
      </c>
      <c r="P114" s="98">
        <v>19.047946393986383</v>
      </c>
      <c r="Q114" s="98">
        <v>17.061719185049704</v>
      </c>
      <c r="R114" s="98">
        <v>19.28803602565775</v>
      </c>
      <c r="S114" s="98">
        <v>20.688346173002643</v>
      </c>
      <c r="T114" s="98">
        <v>19.176295036907497</v>
      </c>
      <c r="U114" s="98">
        <v>20.619186634502356</v>
      </c>
      <c r="V114" s="98">
        <v>17.17998852835461</v>
      </c>
      <c r="W114" s="98">
        <v>14.114192719130219</v>
      </c>
      <c r="DA114" s="63" t="s">
        <v>1702</v>
      </c>
    </row>
    <row r="115" spans="1:105" ht="12" customHeight="1" x14ac:dyDescent="0.25">
      <c r="A115" s="109" t="s">
        <v>120</v>
      </c>
      <c r="B115" s="33">
        <v>2.2116560729693067</v>
      </c>
      <c r="C115" s="33">
        <v>2.6412827516459578</v>
      </c>
      <c r="D115" s="33">
        <v>1.7734923752060299</v>
      </c>
      <c r="E115" s="33">
        <v>3.7785793695466392</v>
      </c>
      <c r="F115" s="33">
        <v>8.0384894293847324</v>
      </c>
      <c r="G115" s="33">
        <v>8.1986791054140706</v>
      </c>
      <c r="H115" s="33">
        <v>13.925182623690604</v>
      </c>
      <c r="I115" s="33">
        <v>18.871320176299815</v>
      </c>
      <c r="J115" s="33">
        <v>23.722037778760765</v>
      </c>
      <c r="K115" s="33">
        <v>21.501797723789402</v>
      </c>
      <c r="L115" s="33">
        <v>14.675478222350762</v>
      </c>
      <c r="M115" s="33">
        <v>15.456625785937128</v>
      </c>
      <c r="N115" s="33">
        <v>14.99660048487543</v>
      </c>
      <c r="O115" s="33">
        <v>13.526518847300348</v>
      </c>
      <c r="P115" s="33">
        <v>13.041353815038287</v>
      </c>
      <c r="Q115" s="33">
        <v>8.8327087952735717</v>
      </c>
      <c r="R115" s="33">
        <v>7.9553503542308128</v>
      </c>
      <c r="S115" s="33">
        <v>5.0550791598548814</v>
      </c>
      <c r="T115" s="33">
        <v>9.9820192682841373</v>
      </c>
      <c r="U115" s="33">
        <v>9.3280340449718224</v>
      </c>
      <c r="V115" s="33">
        <v>9.2188665369458054</v>
      </c>
      <c r="W115" s="33">
        <v>12.750378265949779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373.20642580627919</v>
      </c>
      <c r="C117" s="117">
        <f t="shared" si="19"/>
        <v>398.24793424099312</v>
      </c>
      <c r="D117" s="117">
        <f t="shared" si="19"/>
        <v>416.63673508364025</v>
      </c>
      <c r="E117" s="117">
        <f t="shared" si="19"/>
        <v>418.74287711385529</v>
      </c>
      <c r="F117" s="117">
        <f t="shared" si="19"/>
        <v>413.53301482386519</v>
      </c>
      <c r="G117" s="117">
        <f t="shared" si="19"/>
        <v>411.84677128343537</v>
      </c>
      <c r="H117" s="117">
        <f t="shared" si="19"/>
        <v>426.38177098775475</v>
      </c>
      <c r="I117" s="117">
        <f t="shared" si="19"/>
        <v>391.78574467889325</v>
      </c>
      <c r="J117" s="117">
        <f t="shared" si="19"/>
        <v>402.19991791752722</v>
      </c>
      <c r="K117" s="117">
        <f t="shared" si="19"/>
        <v>409.54937824039069</v>
      </c>
      <c r="L117" s="117">
        <f t="shared" si="19"/>
        <v>415.91453592650271</v>
      </c>
      <c r="M117" s="117">
        <f t="shared" si="19"/>
        <v>391.16485902540711</v>
      </c>
      <c r="N117" s="117">
        <f t="shared" si="19"/>
        <v>397.40366629017223</v>
      </c>
      <c r="O117" s="117">
        <f t="shared" si="19"/>
        <v>382.18040634485749</v>
      </c>
      <c r="P117" s="117">
        <f t="shared" si="19"/>
        <v>363.3140713408975</v>
      </c>
      <c r="Q117" s="117">
        <f t="shared" si="19"/>
        <v>353.47020486334469</v>
      </c>
      <c r="R117" s="117">
        <f t="shared" ref="R117:V117" si="20">R118+R121+R123+R132</f>
        <v>386.51546334559202</v>
      </c>
      <c r="S117" s="117">
        <f t="shared" si="20"/>
        <v>395.85153547148968</v>
      </c>
      <c r="T117" s="117">
        <f t="shared" si="20"/>
        <v>399.4835700376326</v>
      </c>
      <c r="U117" s="117">
        <f t="shared" si="20"/>
        <v>382.18876287306887</v>
      </c>
      <c r="V117" s="117">
        <f t="shared" si="20"/>
        <v>362.91419268523123</v>
      </c>
      <c r="W117" s="117">
        <f t="shared" ref="W117" si="21">W118+W121+W123+W132</f>
        <v>436.62986035361621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325.60648275956885</v>
      </c>
      <c r="C118" s="122">
        <f t="shared" si="22"/>
        <v>348.99669066448115</v>
      </c>
      <c r="D118" s="122">
        <f t="shared" si="22"/>
        <v>369.77881364520334</v>
      </c>
      <c r="E118" s="122">
        <f t="shared" si="22"/>
        <v>369.92409221265331</v>
      </c>
      <c r="F118" s="122">
        <f t="shared" si="22"/>
        <v>361.89305909481135</v>
      </c>
      <c r="G118" s="122">
        <f t="shared" si="22"/>
        <v>360.700876358492</v>
      </c>
      <c r="H118" s="122">
        <f t="shared" si="22"/>
        <v>372.05586143920254</v>
      </c>
      <c r="I118" s="122">
        <f t="shared" si="22"/>
        <v>342.34915369449487</v>
      </c>
      <c r="J118" s="122">
        <f t="shared" si="22"/>
        <v>347.83160424816623</v>
      </c>
      <c r="K118" s="122">
        <f t="shared" si="22"/>
        <v>356.8274006515328</v>
      </c>
      <c r="L118" s="122">
        <f t="shared" si="22"/>
        <v>369.05350808853558</v>
      </c>
      <c r="M118" s="122">
        <f t="shared" si="22"/>
        <v>341.33240626271942</v>
      </c>
      <c r="N118" s="122">
        <f t="shared" si="22"/>
        <v>346.76059687936191</v>
      </c>
      <c r="O118" s="122">
        <f t="shared" si="22"/>
        <v>335.87580338365609</v>
      </c>
      <c r="P118" s="122">
        <f t="shared" si="22"/>
        <v>317.28703140606655</v>
      </c>
      <c r="Q118" s="122">
        <f t="shared" si="22"/>
        <v>311.95797759208574</v>
      </c>
      <c r="R118" s="122">
        <f t="shared" ref="R118:V118" si="23">SUM(R119:R120)</f>
        <v>342.0773789378739</v>
      </c>
      <c r="S118" s="122">
        <f t="shared" si="23"/>
        <v>352.68500302704439</v>
      </c>
      <c r="T118" s="122">
        <f t="shared" si="23"/>
        <v>354.31566202015819</v>
      </c>
      <c r="U118" s="122">
        <f t="shared" si="23"/>
        <v>338.09775855775678</v>
      </c>
      <c r="V118" s="122">
        <f t="shared" si="23"/>
        <v>322.4031992358419</v>
      </c>
      <c r="W118" s="122">
        <f t="shared" ref="W118" si="24">SUM(W119:W120)</f>
        <v>380.38386167004006</v>
      </c>
      <c r="DA118" s="130" t="s">
        <v>1855</v>
      </c>
    </row>
    <row r="119" spans="1:105" ht="12" customHeight="1" x14ac:dyDescent="0.25">
      <c r="A119" s="97" t="s">
        <v>203</v>
      </c>
      <c r="B119" s="98">
        <v>324.11126205618507</v>
      </c>
      <c r="C119" s="98">
        <v>347.42380227185714</v>
      </c>
      <c r="D119" s="98">
        <v>368.14679778629318</v>
      </c>
      <c r="E119" s="98">
        <v>368.32408223777657</v>
      </c>
      <c r="F119" s="98">
        <v>360.35254303600539</v>
      </c>
      <c r="G119" s="98">
        <v>359.18967045263855</v>
      </c>
      <c r="H119" s="98">
        <v>370.51334654016648</v>
      </c>
      <c r="I119" s="98">
        <v>340.95763082897747</v>
      </c>
      <c r="J119" s="98">
        <v>346.43269662026375</v>
      </c>
      <c r="K119" s="98">
        <v>355.41191284660232</v>
      </c>
      <c r="L119" s="98">
        <v>367.61826521979089</v>
      </c>
      <c r="M119" s="98">
        <v>340.01757631265519</v>
      </c>
      <c r="N119" s="98">
        <v>345.43717294707176</v>
      </c>
      <c r="O119" s="98">
        <v>334.6046419871646</v>
      </c>
      <c r="P119" s="98">
        <v>316.10532936095046</v>
      </c>
      <c r="Q119" s="98">
        <v>310.81590777819855</v>
      </c>
      <c r="R119" s="98">
        <v>340.84627218890347</v>
      </c>
      <c r="S119" s="98">
        <v>351.43242413039849</v>
      </c>
      <c r="T119" s="98">
        <v>353.05962796394846</v>
      </c>
      <c r="U119" s="98">
        <v>336.90202721459224</v>
      </c>
      <c r="V119" s="98">
        <v>321.278736411377</v>
      </c>
      <c r="W119" s="98">
        <v>379.07292221538756</v>
      </c>
      <c r="DA119" s="63" t="s">
        <v>1856</v>
      </c>
    </row>
    <row r="120" spans="1:105" ht="12" customHeight="1" x14ac:dyDescent="0.25">
      <c r="A120" s="97" t="s">
        <v>53</v>
      </c>
      <c r="B120" s="98">
        <v>1.495220703383753</v>
      </c>
      <c r="C120" s="98">
        <v>1.5728883926240049</v>
      </c>
      <c r="D120" s="98">
        <v>1.6320158589101721</v>
      </c>
      <c r="E120" s="98">
        <v>1.6000099748767418</v>
      </c>
      <c r="F120" s="98">
        <v>1.5405160588059901</v>
      </c>
      <c r="G120" s="98">
        <v>1.5112059058534317</v>
      </c>
      <c r="H120" s="98">
        <v>1.5425148990360369</v>
      </c>
      <c r="I120" s="98">
        <v>1.391522865517411</v>
      </c>
      <c r="J120" s="98">
        <v>1.3989076279024708</v>
      </c>
      <c r="K120" s="98">
        <v>1.415487804930496</v>
      </c>
      <c r="L120" s="98">
        <v>1.4352428687447045</v>
      </c>
      <c r="M120" s="98">
        <v>1.3148299500642064</v>
      </c>
      <c r="N120" s="98">
        <v>1.3234239322901526</v>
      </c>
      <c r="O120" s="98">
        <v>1.2711613964915178</v>
      </c>
      <c r="P120" s="98">
        <v>1.1817020451160785</v>
      </c>
      <c r="Q120" s="98">
        <v>1.1420698138871779</v>
      </c>
      <c r="R120" s="98">
        <v>1.2311067489704082</v>
      </c>
      <c r="S120" s="98">
        <v>1.2525788966459042</v>
      </c>
      <c r="T120" s="98">
        <v>1.2560340562097485</v>
      </c>
      <c r="U120" s="98">
        <v>1.1957313431645666</v>
      </c>
      <c r="V120" s="98">
        <v>1.1244628244648824</v>
      </c>
      <c r="W120" s="98">
        <v>1.3109394546524837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1.2448501996803923E-3</v>
      </c>
      <c r="C121" s="122">
        <f t="shared" si="25"/>
        <v>1.5649139171474049E-3</v>
      </c>
      <c r="D121" s="122">
        <f t="shared" si="25"/>
        <v>2.2633710057058673E-3</v>
      </c>
      <c r="E121" s="122">
        <f t="shared" si="25"/>
        <v>4.6815981777630182E-3</v>
      </c>
      <c r="F121" s="122">
        <f t="shared" si="25"/>
        <v>8.4018572079910016E-3</v>
      </c>
      <c r="G121" s="122">
        <f t="shared" si="25"/>
        <v>1.4496569236222674E-2</v>
      </c>
      <c r="H121" s="122">
        <f t="shared" si="25"/>
        <v>3.148128075792378E-2</v>
      </c>
      <c r="I121" s="122">
        <f t="shared" si="25"/>
        <v>2.9447587356096115E-2</v>
      </c>
      <c r="J121" s="122">
        <f t="shared" si="25"/>
        <v>3.8602855641460869E-2</v>
      </c>
      <c r="K121" s="122">
        <f t="shared" si="25"/>
        <v>5.0962998420083824E-2</v>
      </c>
      <c r="L121" s="122">
        <f t="shared" si="25"/>
        <v>0.16711360327430752</v>
      </c>
      <c r="M121" s="122">
        <f t="shared" si="25"/>
        <v>7.4307429960928192E-2</v>
      </c>
      <c r="N121" s="122">
        <f t="shared" si="25"/>
        <v>0.13336777793498392</v>
      </c>
      <c r="O121" s="122">
        <f t="shared" si="25"/>
        <v>0.10601338154565472</v>
      </c>
      <c r="P121" s="122">
        <f t="shared" si="25"/>
        <v>0.18515642900688831</v>
      </c>
      <c r="Q121" s="122">
        <f t="shared" si="25"/>
        <v>0.16166593347441904</v>
      </c>
      <c r="R121" s="122">
        <f t="shared" si="25"/>
        <v>0.14051552113521376</v>
      </c>
      <c r="S121" s="122">
        <f t="shared" si="25"/>
        <v>0.13919093314157627</v>
      </c>
      <c r="T121" s="122">
        <f t="shared" si="25"/>
        <v>0.18423258523325317</v>
      </c>
      <c r="U121" s="122">
        <f t="shared" si="25"/>
        <v>0.15275168460643601</v>
      </c>
      <c r="V121" s="122">
        <f t="shared" si="25"/>
        <v>0.12384228761368757</v>
      </c>
      <c r="W121" s="122">
        <f t="shared" si="25"/>
        <v>0.23157065225124498</v>
      </c>
      <c r="DA121" s="130" t="s">
        <v>1858</v>
      </c>
    </row>
    <row r="122" spans="1:105" ht="12" customHeight="1" x14ac:dyDescent="0.25">
      <c r="A122" s="97" t="s">
        <v>53</v>
      </c>
      <c r="B122" s="98">
        <v>1.2448501996803923E-3</v>
      </c>
      <c r="C122" s="98">
        <v>1.5649139171474049E-3</v>
      </c>
      <c r="D122" s="98">
        <v>2.2633710057058673E-3</v>
      </c>
      <c r="E122" s="98">
        <v>4.6815981777630182E-3</v>
      </c>
      <c r="F122" s="98">
        <v>8.4018572079910016E-3</v>
      </c>
      <c r="G122" s="98">
        <v>1.4496569236222674E-2</v>
      </c>
      <c r="H122" s="98">
        <v>3.148128075792378E-2</v>
      </c>
      <c r="I122" s="98">
        <v>2.9447587356096115E-2</v>
      </c>
      <c r="J122" s="98">
        <v>3.8602855641460869E-2</v>
      </c>
      <c r="K122" s="98">
        <v>5.0962998420083824E-2</v>
      </c>
      <c r="L122" s="98">
        <v>0.16711360327430752</v>
      </c>
      <c r="M122" s="98">
        <v>7.4307429960928192E-2</v>
      </c>
      <c r="N122" s="98">
        <v>0.13336777793498392</v>
      </c>
      <c r="O122" s="98">
        <v>0.10601338154565472</v>
      </c>
      <c r="P122" s="98">
        <v>0.18515642900688831</v>
      </c>
      <c r="Q122" s="98">
        <v>0.16166593347441904</v>
      </c>
      <c r="R122" s="98">
        <v>0.14051552113521376</v>
      </c>
      <c r="S122" s="98">
        <v>0.13919093314157627</v>
      </c>
      <c r="T122" s="98">
        <v>0.18423258523325317</v>
      </c>
      <c r="U122" s="98">
        <v>0.15275168460643601</v>
      </c>
      <c r="V122" s="98">
        <v>0.12384228761368757</v>
      </c>
      <c r="W122" s="98">
        <v>0.23157065225124498</v>
      </c>
      <c r="DA122" s="63" t="s">
        <v>1859</v>
      </c>
    </row>
    <row r="123" spans="1:105" ht="12" customHeight="1" x14ac:dyDescent="0.25">
      <c r="A123" s="121" t="s">
        <v>55</v>
      </c>
      <c r="B123" s="122">
        <v>18.101863313896047</v>
      </c>
      <c r="C123" s="122">
        <v>19.599051468697631</v>
      </c>
      <c r="D123" s="122">
        <v>18.607513520040857</v>
      </c>
      <c r="E123" s="122">
        <v>19.935555703862207</v>
      </c>
      <c r="F123" s="122">
        <v>22.906048329943626</v>
      </c>
      <c r="G123" s="122">
        <v>23.026370805086671</v>
      </c>
      <c r="H123" s="122">
        <v>25.003466423658551</v>
      </c>
      <c r="I123" s="122">
        <v>22.283642420071175</v>
      </c>
      <c r="J123" s="122">
        <v>24.506385402144602</v>
      </c>
      <c r="K123" s="122">
        <v>24.872310762398769</v>
      </c>
      <c r="L123" s="122">
        <v>23.381506177997146</v>
      </c>
      <c r="M123" s="122">
        <v>24.216129849578042</v>
      </c>
      <c r="N123" s="122">
        <v>25.112994496416146</v>
      </c>
      <c r="O123" s="122">
        <v>23.831848501312457</v>
      </c>
      <c r="P123" s="122">
        <v>24.754457242772457</v>
      </c>
      <c r="Q123" s="122">
        <v>24.604290382544612</v>
      </c>
      <c r="R123" s="122">
        <v>26.861646893396983</v>
      </c>
      <c r="S123" s="122">
        <v>26.963533586987598</v>
      </c>
      <c r="T123" s="122">
        <v>25.864399583215366</v>
      </c>
      <c r="U123" s="122">
        <v>24.304754359361063</v>
      </c>
      <c r="V123" s="122">
        <v>22.66810365926888</v>
      </c>
      <c r="W123" s="122">
        <v>36.939694244216533</v>
      </c>
      <c r="DA123" s="130" t="s">
        <v>1860</v>
      </c>
    </row>
    <row r="124" spans="1:105" ht="12" customHeight="1" x14ac:dyDescent="0.25">
      <c r="A124" s="97" t="s">
        <v>128</v>
      </c>
      <c r="B124" s="98">
        <v>17.615882405646577</v>
      </c>
      <c r="C124" s="98">
        <v>19.029685497819855</v>
      </c>
      <c r="D124" s="98">
        <v>18.21314607597272</v>
      </c>
      <c r="E124" s="98">
        <v>19.546725292914466</v>
      </c>
      <c r="F124" s="98">
        <v>22.415658650606382</v>
      </c>
      <c r="G124" s="98">
        <v>22.579368449866092</v>
      </c>
      <c r="H124" s="98">
        <v>24.469871798147</v>
      </c>
      <c r="I124" s="98">
        <v>21.672798080266915</v>
      </c>
      <c r="J124" s="98">
        <v>23.964494818716396</v>
      </c>
      <c r="K124" s="98">
        <v>24.528410934567965</v>
      </c>
      <c r="L124" s="98">
        <v>23.266904871611622</v>
      </c>
      <c r="M124" s="98">
        <v>23.710192923404076</v>
      </c>
      <c r="N124" s="98">
        <v>24.525623837024295</v>
      </c>
      <c r="O124" s="98">
        <v>23.360493701024744</v>
      </c>
      <c r="P124" s="98">
        <v>24.216775626294233</v>
      </c>
      <c r="Q124" s="98">
        <v>24.077659789806813</v>
      </c>
      <c r="R124" s="98">
        <v>26.315302589162275</v>
      </c>
      <c r="S124" s="98">
        <v>26.428537308672094</v>
      </c>
      <c r="T124" s="98">
        <v>25.346528517862449</v>
      </c>
      <c r="U124" s="98">
        <v>23.852208741517131</v>
      </c>
      <c r="V124" s="98">
        <v>22.040641195672272</v>
      </c>
      <c r="W124" s="98">
        <v>36.347696817000667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0.48598090824946832</v>
      </c>
      <c r="C128" s="101">
        <v>0.56936597087777685</v>
      </c>
      <c r="D128" s="101">
        <v>0.39436744406813812</v>
      </c>
      <c r="E128" s="101">
        <v>0.38883041094774184</v>
      </c>
      <c r="F128" s="101">
        <v>0.49038967933724575</v>
      </c>
      <c r="G128" s="101">
        <v>0.44700235522057807</v>
      </c>
      <c r="H128" s="101">
        <v>0.53359462551155179</v>
      </c>
      <c r="I128" s="101">
        <v>0.61084433980426001</v>
      </c>
      <c r="J128" s="101">
        <v>0.54189058342820395</v>
      </c>
      <c r="K128" s="101">
        <v>0.34389982783080236</v>
      </c>
      <c r="L128" s="101">
        <v>0.1146013063855225</v>
      </c>
      <c r="M128" s="101">
        <v>0.50593692617396702</v>
      </c>
      <c r="N128" s="101">
        <v>0.58737065939185129</v>
      </c>
      <c r="O128" s="101">
        <v>0.47135480028771437</v>
      </c>
      <c r="P128" s="101">
        <v>0.53768161647822332</v>
      </c>
      <c r="Q128" s="101">
        <v>0.52663059273780022</v>
      </c>
      <c r="R128" s="101">
        <v>0.54634430423470703</v>
      </c>
      <c r="S128" s="101">
        <v>0.53499627831550356</v>
      </c>
      <c r="T128" s="101">
        <v>0.51787106535291649</v>
      </c>
      <c r="U128" s="101">
        <v>0.45254561784393027</v>
      </c>
      <c r="V128" s="101">
        <v>0.62746246359660729</v>
      </c>
      <c r="W128" s="101">
        <v>0.5919974272158649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29.496834882614603</v>
      </c>
      <c r="C132" s="122">
        <v>29.650627193897197</v>
      </c>
      <c r="D132" s="122">
        <v>28.248144547390329</v>
      </c>
      <c r="E132" s="122">
        <v>28.878547599162012</v>
      </c>
      <c r="F132" s="122">
        <v>28.725505541902177</v>
      </c>
      <c r="G132" s="122">
        <v>28.10502755062047</v>
      </c>
      <c r="H132" s="122">
        <v>29.290961844135698</v>
      </c>
      <c r="I132" s="122">
        <v>27.123500976971084</v>
      </c>
      <c r="J132" s="122">
        <v>29.82332541157496</v>
      </c>
      <c r="K132" s="122">
        <v>27.798703828039116</v>
      </c>
      <c r="L132" s="122">
        <v>23.312408056695674</v>
      </c>
      <c r="M132" s="122">
        <v>25.542015483148706</v>
      </c>
      <c r="N132" s="122">
        <v>25.396707136459135</v>
      </c>
      <c r="O132" s="122">
        <v>22.36674107834331</v>
      </c>
      <c r="P132" s="122">
        <v>21.087426263051604</v>
      </c>
      <c r="Q132" s="122">
        <v>16.74627095523995</v>
      </c>
      <c r="R132" s="122">
        <v>17.435921993185893</v>
      </c>
      <c r="S132" s="122">
        <v>16.063807924316151</v>
      </c>
      <c r="T132" s="122">
        <v>19.119275849025808</v>
      </c>
      <c r="U132" s="122">
        <v>19.633498271344603</v>
      </c>
      <c r="V132" s="122">
        <v>17.719047502506797</v>
      </c>
      <c r="W132" s="122">
        <v>19.074733787108364</v>
      </c>
      <c r="DA132" s="130" t="s">
        <v>1869</v>
      </c>
    </row>
    <row r="133" spans="1:105" ht="12" customHeight="1" x14ac:dyDescent="0.25">
      <c r="A133" s="97" t="s">
        <v>50</v>
      </c>
      <c r="B133" s="98">
        <v>27.884255135277041</v>
      </c>
      <c r="C133" s="98">
        <v>27.719118573415223</v>
      </c>
      <c r="D133" s="98">
        <v>26.942012055333088</v>
      </c>
      <c r="E133" s="98">
        <v>26.078254986534656</v>
      </c>
      <c r="F133" s="98">
        <v>22.741556786622436</v>
      </c>
      <c r="G133" s="98">
        <v>21.98428472532968</v>
      </c>
      <c r="H133" s="98">
        <v>18.86872584134499</v>
      </c>
      <c r="I133" s="98">
        <v>12.976998131153595</v>
      </c>
      <c r="J133" s="98">
        <v>12.008955258360182</v>
      </c>
      <c r="K133" s="98">
        <v>11.63912572497135</v>
      </c>
      <c r="L133" s="98">
        <v>12.270477072953865</v>
      </c>
      <c r="M133" s="98">
        <v>13.890091457592918</v>
      </c>
      <c r="N133" s="98">
        <v>14.047375460133244</v>
      </c>
      <c r="O133" s="98">
        <v>12.070301702907523</v>
      </c>
      <c r="P133" s="98">
        <v>11.123240174990768</v>
      </c>
      <c r="Q133" s="98">
        <v>9.965466477856296</v>
      </c>
      <c r="R133" s="98">
        <v>11.276947514880906</v>
      </c>
      <c r="S133" s="98">
        <v>12.121088635860287</v>
      </c>
      <c r="T133" s="98">
        <v>11.267331574621185</v>
      </c>
      <c r="U133" s="98">
        <v>12.148007956750096</v>
      </c>
      <c r="V133" s="98">
        <v>10.14144470246797</v>
      </c>
      <c r="W133" s="98">
        <v>8.3575110098164451</v>
      </c>
      <c r="DA133" s="63" t="s">
        <v>1870</v>
      </c>
    </row>
    <row r="134" spans="1:105" ht="12" customHeight="1" x14ac:dyDescent="0.25">
      <c r="A134" s="109" t="s">
        <v>120</v>
      </c>
      <c r="B134" s="33">
        <v>1.612579747337562</v>
      </c>
      <c r="C134" s="33">
        <v>1.9315086204819727</v>
      </c>
      <c r="D134" s="33">
        <v>1.3061324920572421</v>
      </c>
      <c r="E134" s="33">
        <v>2.8002926126273544</v>
      </c>
      <c r="F134" s="33">
        <v>5.9839487552797408</v>
      </c>
      <c r="G134" s="33">
        <v>6.1207428252907885</v>
      </c>
      <c r="H134" s="33">
        <v>10.422236002790708</v>
      </c>
      <c r="I134" s="33">
        <v>14.146502845817489</v>
      </c>
      <c r="J134" s="33">
        <v>17.814370153214778</v>
      </c>
      <c r="K134" s="33">
        <v>16.159578103067766</v>
      </c>
      <c r="L134" s="33">
        <v>11.041930983741807</v>
      </c>
      <c r="M134" s="33">
        <v>11.651924025555788</v>
      </c>
      <c r="N134" s="33">
        <v>11.349331676325891</v>
      </c>
      <c r="O134" s="33">
        <v>10.296439375435785</v>
      </c>
      <c r="P134" s="33">
        <v>9.9641860880608348</v>
      </c>
      <c r="Q134" s="33">
        <v>6.7808044773836551</v>
      </c>
      <c r="R134" s="33">
        <v>6.1589744783049856</v>
      </c>
      <c r="S134" s="33">
        <v>3.9427192884558622</v>
      </c>
      <c r="T134" s="33">
        <v>7.8519442744046231</v>
      </c>
      <c r="U134" s="33">
        <v>7.4854903145945064</v>
      </c>
      <c r="V134" s="33">
        <v>7.577602800038826</v>
      </c>
      <c r="W134" s="33">
        <v>10.717222777291919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0.69479305126281676</v>
      </c>
      <c r="C136" s="119">
        <f t="shared" si="26"/>
        <v>0.6976380738887149</v>
      </c>
      <c r="D136" s="119">
        <f t="shared" si="26"/>
        <v>0.70033680457077097</v>
      </c>
      <c r="E136" s="119">
        <f t="shared" si="26"/>
        <v>0.70315421711185633</v>
      </c>
      <c r="F136" s="119">
        <f t="shared" si="26"/>
        <v>0.70713148442582585</v>
      </c>
      <c r="G136" s="119">
        <f t="shared" si="26"/>
        <v>0.70986606617490111</v>
      </c>
      <c r="H136" s="119">
        <f t="shared" si="26"/>
        <v>0.71343993829668007</v>
      </c>
      <c r="I136" s="119">
        <f t="shared" si="26"/>
        <v>0.71859018352644832</v>
      </c>
      <c r="J136" s="119">
        <f t="shared" si="26"/>
        <v>0.72530207425395199</v>
      </c>
      <c r="K136" s="119">
        <f t="shared" si="26"/>
        <v>0.7303284310548257</v>
      </c>
      <c r="L136" s="119">
        <f t="shared" si="26"/>
        <v>0.73639758116716569</v>
      </c>
      <c r="M136" s="119">
        <f t="shared" si="26"/>
        <v>0.74225826319827148</v>
      </c>
      <c r="N136" s="119">
        <f t="shared" si="26"/>
        <v>0.7513889988599679</v>
      </c>
      <c r="O136" s="119">
        <f t="shared" si="26"/>
        <v>0.76295888378713295</v>
      </c>
      <c r="P136" s="119">
        <f t="shared" si="26"/>
        <v>0.76621198672954038</v>
      </c>
      <c r="Q136" s="119">
        <f t="shared" si="26"/>
        <v>0.77241109808463504</v>
      </c>
      <c r="R136" s="119">
        <f t="shared" ref="R136:V136" si="27">IF(R117=0,"",R117/R98)</f>
        <v>0.77975576107953237</v>
      </c>
      <c r="S136" s="119">
        <f t="shared" si="27"/>
        <v>0.78755762731713352</v>
      </c>
      <c r="T136" s="119">
        <f t="shared" si="27"/>
        <v>0.7938232839819106</v>
      </c>
      <c r="U136" s="119">
        <f t="shared" si="27"/>
        <v>0.80045833026279123</v>
      </c>
      <c r="V136" s="119">
        <f t="shared" si="27"/>
        <v>0.80878430103020127</v>
      </c>
      <c r="W136" s="119">
        <f t="shared" ref="W136" si="28">IF(W117=0,"",W117/W98)</f>
        <v>0.82363360405106201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0.70509995816066073</v>
      </c>
      <c r="C137" s="124">
        <f t="shared" si="29"/>
        <v>0.70719142245097621</v>
      </c>
      <c r="D137" s="124">
        <f t="shared" si="29"/>
        <v>0.70931337152318519</v>
      </c>
      <c r="E137" s="124">
        <f t="shared" si="29"/>
        <v>0.71160635013173701</v>
      </c>
      <c r="F137" s="124">
        <f t="shared" si="29"/>
        <v>0.71393733027777795</v>
      </c>
      <c r="G137" s="124">
        <f t="shared" si="29"/>
        <v>0.7164236087662903</v>
      </c>
      <c r="H137" s="124">
        <f t="shared" si="29"/>
        <v>0.71802065038314744</v>
      </c>
      <c r="I137" s="124">
        <f t="shared" si="29"/>
        <v>0.72122170255885687</v>
      </c>
      <c r="J137" s="124">
        <f t="shared" si="29"/>
        <v>0.72735412684519229</v>
      </c>
      <c r="K137" s="124">
        <f t="shared" si="29"/>
        <v>0.73243494251020014</v>
      </c>
      <c r="L137" s="124">
        <f t="shared" si="29"/>
        <v>0.73926823992427704</v>
      </c>
      <c r="M137" s="124">
        <f t="shared" si="29"/>
        <v>0.74690200303646348</v>
      </c>
      <c r="N137" s="124">
        <f t="shared" si="29"/>
        <v>0.75662944654022291</v>
      </c>
      <c r="O137" s="124">
        <f t="shared" si="29"/>
        <v>0.76821522085669802</v>
      </c>
      <c r="P137" s="124">
        <f t="shared" si="29"/>
        <v>0.77106082704853962</v>
      </c>
      <c r="Q137" s="124">
        <f t="shared" si="29"/>
        <v>0.77689512362793778</v>
      </c>
      <c r="R137" s="124">
        <f t="shared" ref="R137:V137" si="30">IF(R118=0,"",R118/R99)</f>
        <v>0.78491923595637569</v>
      </c>
      <c r="S137" s="124">
        <f t="shared" si="30"/>
        <v>0.79351739138934785</v>
      </c>
      <c r="T137" s="124">
        <f t="shared" si="30"/>
        <v>0.79947173087765044</v>
      </c>
      <c r="U137" s="124">
        <f t="shared" si="30"/>
        <v>0.80733295865392329</v>
      </c>
      <c r="V137" s="124">
        <f t="shared" si="30"/>
        <v>0.81475949389808178</v>
      </c>
      <c r="W137" s="124">
        <f t="shared" ref="W137" si="31">IF(W118=0,"",W118/W99)</f>
        <v>0.82588480157379629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0.70414200061220955</v>
      </c>
      <c r="C138" s="111">
        <f t="shared" si="32"/>
        <v>0.70625518979460133</v>
      </c>
      <c r="D138" s="111">
        <f t="shared" si="32"/>
        <v>0.70840050503475926</v>
      </c>
      <c r="E138" s="111">
        <f t="shared" si="32"/>
        <v>0.71071597228908601</v>
      </c>
      <c r="F138" s="111">
        <f t="shared" si="32"/>
        <v>0.71306530488418329</v>
      </c>
      <c r="G138" s="111">
        <f t="shared" si="32"/>
        <v>0.71556987605062006</v>
      </c>
      <c r="H138" s="111">
        <f t="shared" si="32"/>
        <v>0.71717873156419176</v>
      </c>
      <c r="I138" s="111">
        <f t="shared" si="32"/>
        <v>0.72040206124536688</v>
      </c>
      <c r="J138" s="111">
        <f t="shared" si="32"/>
        <v>0.72655422421557381</v>
      </c>
      <c r="K138" s="111">
        <f t="shared" si="32"/>
        <v>0.73165527389000207</v>
      </c>
      <c r="L138" s="111">
        <f t="shared" si="32"/>
        <v>0.73851647433901946</v>
      </c>
      <c r="M138" s="111">
        <f t="shared" si="32"/>
        <v>0.74617171243788705</v>
      </c>
      <c r="N138" s="111">
        <f t="shared" si="32"/>
        <v>0.75592462942970684</v>
      </c>
      <c r="O138" s="111">
        <f t="shared" si="32"/>
        <v>0.76753936465170625</v>
      </c>
      <c r="P138" s="111">
        <f t="shared" si="32"/>
        <v>0.77040148103026052</v>
      </c>
      <c r="Q138" s="111">
        <f t="shared" si="32"/>
        <v>0.77625876052355092</v>
      </c>
      <c r="R138" s="111">
        <f t="shared" ref="R138:V138" si="33">IF(R119=0,"",R119/R100)</f>
        <v>0.78430994258309583</v>
      </c>
      <c r="S138" s="111">
        <f t="shared" si="33"/>
        <v>0.79293383384276461</v>
      </c>
      <c r="T138" s="111">
        <f t="shared" si="33"/>
        <v>0.79890179977195819</v>
      </c>
      <c r="U138" s="111">
        <f t="shared" si="33"/>
        <v>0.8067812710507315</v>
      </c>
      <c r="V138" s="111">
        <f t="shared" si="33"/>
        <v>0.81423159952760704</v>
      </c>
      <c r="W138" s="111">
        <f t="shared" ref="W138" si="34">IF(W119=0,"",W119/W100)</f>
        <v>0.82538780362017583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1.9787424596204704</v>
      </c>
      <c r="C140" s="124">
        <f t="shared" si="38"/>
        <v>2.0364247647438813</v>
      </c>
      <c r="D140" s="124">
        <f t="shared" si="38"/>
        <v>2.146499434913943</v>
      </c>
      <c r="E140" s="124">
        <f t="shared" si="38"/>
        <v>2.6360734608071055</v>
      </c>
      <c r="F140" s="124">
        <f t="shared" si="38"/>
        <v>2.8016727878253889</v>
      </c>
      <c r="G140" s="124">
        <f t="shared" si="38"/>
        <v>2.9216345972993052</v>
      </c>
      <c r="H140" s="124">
        <f t="shared" si="38"/>
        <v>2.998084164213187</v>
      </c>
      <c r="I140" s="124">
        <f t="shared" si="38"/>
        <v>3.0751011681558893</v>
      </c>
      <c r="J140" s="124">
        <f t="shared" si="38"/>
        <v>3.1606308797534872</v>
      </c>
      <c r="K140" s="124">
        <f t="shared" si="38"/>
        <v>3.2405414613853241</v>
      </c>
      <c r="L140" s="124">
        <f t="shared" si="38"/>
        <v>3.3228904475600185</v>
      </c>
      <c r="M140" s="124">
        <f t="shared" si="38"/>
        <v>3.3987984979846599</v>
      </c>
      <c r="N140" s="124">
        <f t="shared" si="38"/>
        <v>3.5075936880357275</v>
      </c>
      <c r="O140" s="124">
        <f t="shared" si="38"/>
        <v>3.6342022435732311</v>
      </c>
      <c r="P140" s="124">
        <f t="shared" si="38"/>
        <v>3.7828205986987764</v>
      </c>
      <c r="Q140" s="124">
        <f t="shared" si="38"/>
        <v>3.9246397377534112</v>
      </c>
      <c r="R140" s="124">
        <f t="shared" ref="R140:V140" si="39">IF(R121=0,"",R121/R102)</f>
        <v>4.0713978797233255</v>
      </c>
      <c r="S140" s="124">
        <f t="shared" si="39"/>
        <v>4.2046445233669925</v>
      </c>
      <c r="T140" s="124">
        <f t="shared" si="39"/>
        <v>4.3186345818478076</v>
      </c>
      <c r="U140" s="124">
        <f t="shared" si="39"/>
        <v>4.4108326228443628</v>
      </c>
      <c r="V140" s="124">
        <f t="shared" si="39"/>
        <v>4.5085166423368577</v>
      </c>
      <c r="W140" s="124">
        <f t="shared" ref="W140" si="40">IF(W121=0,"",W121/W102)</f>
        <v>4.6038552506424626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1.9787424596204704</v>
      </c>
      <c r="C141" s="111">
        <f t="shared" si="41"/>
        <v>2.0364247647438813</v>
      </c>
      <c r="D141" s="111">
        <f t="shared" si="41"/>
        <v>2.146499434913943</v>
      </c>
      <c r="E141" s="111">
        <f t="shared" si="41"/>
        <v>2.6360734608071055</v>
      </c>
      <c r="F141" s="111">
        <f t="shared" si="41"/>
        <v>2.8016727878253889</v>
      </c>
      <c r="G141" s="111">
        <f t="shared" si="41"/>
        <v>2.9216345972993052</v>
      </c>
      <c r="H141" s="111">
        <f t="shared" si="41"/>
        <v>2.998084164213187</v>
      </c>
      <c r="I141" s="111">
        <f t="shared" si="41"/>
        <v>3.0751011681558893</v>
      </c>
      <c r="J141" s="111">
        <f t="shared" si="41"/>
        <v>3.1606308797534872</v>
      </c>
      <c r="K141" s="111">
        <f t="shared" si="41"/>
        <v>3.2405414613853241</v>
      </c>
      <c r="L141" s="111">
        <f t="shared" si="41"/>
        <v>3.3228904475600185</v>
      </c>
      <c r="M141" s="111">
        <f t="shared" si="41"/>
        <v>3.3987984979846599</v>
      </c>
      <c r="N141" s="111">
        <f t="shared" si="41"/>
        <v>3.5075936880357275</v>
      </c>
      <c r="O141" s="111">
        <f t="shared" si="41"/>
        <v>3.6342022435732311</v>
      </c>
      <c r="P141" s="111">
        <f t="shared" si="41"/>
        <v>3.7828205986987764</v>
      </c>
      <c r="Q141" s="111">
        <f t="shared" si="41"/>
        <v>3.9246397377534112</v>
      </c>
      <c r="R141" s="111">
        <f t="shared" ref="R141:V141" si="42">IF(R122=0,"",R122/R103)</f>
        <v>4.0713978797233255</v>
      </c>
      <c r="S141" s="111">
        <f t="shared" si="42"/>
        <v>4.2046445233669925</v>
      </c>
      <c r="T141" s="111">
        <f t="shared" si="42"/>
        <v>4.3186345818478076</v>
      </c>
      <c r="U141" s="111">
        <f t="shared" si="42"/>
        <v>4.4108326228443628</v>
      </c>
      <c r="V141" s="111">
        <f t="shared" si="42"/>
        <v>4.5085166423368577</v>
      </c>
      <c r="W141" s="111">
        <f t="shared" ref="W141" si="43">IF(W122=0,"",W122/W103)</f>
        <v>4.6038552506424626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0.74574740073990109</v>
      </c>
      <c r="C142" s="124">
        <f t="shared" si="44"/>
        <v>0.74754749814084176</v>
      </c>
      <c r="D142" s="124">
        <f t="shared" si="44"/>
        <v>0.75146430840735079</v>
      </c>
      <c r="E142" s="124">
        <f t="shared" si="44"/>
        <v>0.754215042024726</v>
      </c>
      <c r="F142" s="124">
        <f t="shared" si="44"/>
        <v>0.75622283088671982</v>
      </c>
      <c r="G142" s="124">
        <f t="shared" si="44"/>
        <v>0.75914425358818238</v>
      </c>
      <c r="H142" s="124">
        <f t="shared" si="44"/>
        <v>0.7604808082191119</v>
      </c>
      <c r="I142" s="124">
        <f t="shared" si="44"/>
        <v>0.7622594354302572</v>
      </c>
      <c r="J142" s="124">
        <f t="shared" si="44"/>
        <v>0.76948400512462478</v>
      </c>
      <c r="K142" s="124">
        <f t="shared" si="44"/>
        <v>0.77638206426610501</v>
      </c>
      <c r="L142" s="124">
        <f t="shared" si="44"/>
        <v>0.7852090966513211</v>
      </c>
      <c r="M142" s="124">
        <f t="shared" si="44"/>
        <v>0.78897694156148801</v>
      </c>
      <c r="N142" s="124">
        <f t="shared" si="44"/>
        <v>0.79751968372186455</v>
      </c>
      <c r="O142" s="124">
        <f t="shared" si="44"/>
        <v>0.80855666675792548</v>
      </c>
      <c r="P142" s="124">
        <f t="shared" si="44"/>
        <v>0.81064563496734032</v>
      </c>
      <c r="Q142" s="124">
        <f t="shared" si="44"/>
        <v>0.81635689792875854</v>
      </c>
      <c r="R142" s="124">
        <f t="shared" ref="R142:V142" si="45">IF(R123=0,"",R123/R104)</f>
        <v>0.82403353470224594</v>
      </c>
      <c r="S142" s="124">
        <f t="shared" si="45"/>
        <v>0.83227219024615018</v>
      </c>
      <c r="T142" s="124">
        <f t="shared" si="45"/>
        <v>0.83834544507573161</v>
      </c>
      <c r="U142" s="124">
        <f t="shared" si="45"/>
        <v>0.8469437182330829</v>
      </c>
      <c r="V142" s="124">
        <f t="shared" si="45"/>
        <v>0.85263852620586433</v>
      </c>
      <c r="W142" s="124">
        <f t="shared" ref="W142" si="46">IF(W123=0,"",W123/W104)</f>
        <v>0.86643590373871782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0.75146369282186665</v>
      </c>
      <c r="C143" s="111">
        <f t="shared" si="47"/>
        <v>0.75367753389421122</v>
      </c>
      <c r="D143" s="111">
        <f t="shared" si="47"/>
        <v>0.7559483816072744</v>
      </c>
      <c r="E143" s="111">
        <f t="shared" si="47"/>
        <v>0.75834365866972098</v>
      </c>
      <c r="F143" s="111">
        <f t="shared" si="47"/>
        <v>0.76071070916931638</v>
      </c>
      <c r="G143" s="111">
        <f t="shared" si="47"/>
        <v>0.76311533772804996</v>
      </c>
      <c r="H143" s="111">
        <f t="shared" si="47"/>
        <v>0.76461588064879193</v>
      </c>
      <c r="I143" s="111">
        <f t="shared" si="47"/>
        <v>0.7674324071745201</v>
      </c>
      <c r="J143" s="111">
        <f t="shared" si="47"/>
        <v>0.77378730771790016</v>
      </c>
      <c r="K143" s="111">
        <f t="shared" si="47"/>
        <v>0.7791608769514643</v>
      </c>
      <c r="L143" s="111">
        <f t="shared" si="47"/>
        <v>0.78624751859858055</v>
      </c>
      <c r="M143" s="111">
        <f t="shared" si="47"/>
        <v>0.79322337279893218</v>
      </c>
      <c r="N143" s="111">
        <f t="shared" si="47"/>
        <v>0.80256084294259633</v>
      </c>
      <c r="O143" s="111">
        <f t="shared" si="47"/>
        <v>0.8131011626039667</v>
      </c>
      <c r="P143" s="111">
        <f t="shared" si="47"/>
        <v>0.81566998460010998</v>
      </c>
      <c r="Q143" s="111">
        <f t="shared" si="47"/>
        <v>0.82094754800773961</v>
      </c>
      <c r="R143" s="111">
        <f t="shared" ref="R143:V143" si="48">IF(R124=0,"",R124/R105)</f>
        <v>0.82842372680819909</v>
      </c>
      <c r="S143" s="111">
        <f t="shared" si="48"/>
        <v>0.83643909816142792</v>
      </c>
      <c r="T143" s="111">
        <f t="shared" si="48"/>
        <v>0.8420793102559524</v>
      </c>
      <c r="U143" s="111">
        <f t="shared" si="48"/>
        <v>0.84959548295262288</v>
      </c>
      <c r="V143" s="111">
        <f t="shared" si="48"/>
        <v>0.85621577993428089</v>
      </c>
      <c r="W143" s="111">
        <f t="shared" ref="W143" si="49">IF(W124=0,"",W124/W105)</f>
        <v>0.86839521250572005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0.58456302397247817</v>
      </c>
      <c r="C147" s="112">
        <f t="shared" si="59"/>
        <v>0.58776729805220662</v>
      </c>
      <c r="D147" s="112">
        <f t="shared" si="59"/>
        <v>0.58987154332309311</v>
      </c>
      <c r="E147" s="112">
        <f t="shared" si="59"/>
        <v>0.59215156093748078</v>
      </c>
      <c r="F147" s="112">
        <f t="shared" si="59"/>
        <v>0.59560607750039241</v>
      </c>
      <c r="G147" s="112">
        <f t="shared" si="59"/>
        <v>0.601132009824626</v>
      </c>
      <c r="H147" s="112">
        <f t="shared" si="59"/>
        <v>0.60935728716852455</v>
      </c>
      <c r="I147" s="112">
        <f t="shared" si="59"/>
        <v>0.61514319268993578</v>
      </c>
      <c r="J147" s="112">
        <f t="shared" si="59"/>
        <v>0.61759096026521165</v>
      </c>
      <c r="K147" s="112">
        <f t="shared" si="59"/>
        <v>0.61894076140572907</v>
      </c>
      <c r="L147" s="112">
        <f t="shared" si="59"/>
        <v>0.61918110594426479</v>
      </c>
      <c r="M147" s="112">
        <f t="shared" si="59"/>
        <v>0.63073714634368894</v>
      </c>
      <c r="N147" s="112">
        <f t="shared" si="59"/>
        <v>0.63181034181889739</v>
      </c>
      <c r="O147" s="112">
        <f t="shared" si="59"/>
        <v>0.63317032682559771</v>
      </c>
      <c r="P147" s="112">
        <f t="shared" si="59"/>
        <v>0.63459006469588741</v>
      </c>
      <c r="Q147" s="112">
        <f t="shared" si="59"/>
        <v>0.65014040129563155</v>
      </c>
      <c r="R147" s="112">
        <f t="shared" ref="R147:V147" si="60">IF(R128=0,"",R128/R109)</f>
        <v>0.65646744423162007</v>
      </c>
      <c r="S147" s="112">
        <f t="shared" si="60"/>
        <v>0.66790454191783211</v>
      </c>
      <c r="T147" s="112">
        <f t="shared" si="60"/>
        <v>0.68885023257179911</v>
      </c>
      <c r="U147" s="112">
        <f t="shared" si="60"/>
        <v>0.72729699140909432</v>
      </c>
      <c r="V147" s="112">
        <f t="shared" si="60"/>
        <v>0.74352062327553869</v>
      </c>
      <c r="W147" s="112">
        <f t="shared" ref="W147" si="61">IF(W128=0,"",W128/W109)</f>
        <v>0.76101307668370932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0.57739752652178933</v>
      </c>
      <c r="C151" s="124">
        <f t="shared" si="71"/>
        <v>0.57983377414959114</v>
      </c>
      <c r="D151" s="124">
        <f t="shared" si="71"/>
        <v>0.57853557968986125</v>
      </c>
      <c r="E151" s="124">
        <f t="shared" si="71"/>
        <v>0.58644988625024863</v>
      </c>
      <c r="F151" s="124">
        <f t="shared" si="71"/>
        <v>0.60331255080672219</v>
      </c>
      <c r="G151" s="124">
        <f t="shared" si="71"/>
        <v>0.60618152043149665</v>
      </c>
      <c r="H151" s="124">
        <f t="shared" si="71"/>
        <v>0.62877199418892016</v>
      </c>
      <c r="I151" s="124">
        <f t="shared" si="71"/>
        <v>0.65687542759678907</v>
      </c>
      <c r="J151" s="124">
        <f t="shared" si="71"/>
        <v>0.67090323221221748</v>
      </c>
      <c r="K151" s="124">
        <f t="shared" si="71"/>
        <v>0.66915982058425638</v>
      </c>
      <c r="L151" s="124">
        <f t="shared" si="71"/>
        <v>0.65202524893394009</v>
      </c>
      <c r="M151" s="124">
        <f t="shared" si="71"/>
        <v>0.65024810098569241</v>
      </c>
      <c r="N151" s="124">
        <f t="shared" si="71"/>
        <v>0.65005262397872732</v>
      </c>
      <c r="O151" s="124">
        <f t="shared" si="71"/>
        <v>0.65401250979719638</v>
      </c>
      <c r="P151" s="124">
        <f t="shared" si="71"/>
        <v>0.6571482121981912</v>
      </c>
      <c r="Q151" s="124">
        <f t="shared" si="71"/>
        <v>0.64671329940036326</v>
      </c>
      <c r="R151" s="124">
        <f t="shared" ref="R151:V151" si="72">IF(R132=0,"",R132/R113)</f>
        <v>0.64000567881154924</v>
      </c>
      <c r="S151" s="124">
        <f t="shared" si="72"/>
        <v>0.62399652402950323</v>
      </c>
      <c r="T151" s="124">
        <f t="shared" si="72"/>
        <v>0.65570580140229928</v>
      </c>
      <c r="U151" s="124">
        <f t="shared" si="72"/>
        <v>0.65560335236055478</v>
      </c>
      <c r="V151" s="124">
        <f t="shared" si="72"/>
        <v>0.67120515108237921</v>
      </c>
      <c r="W151" s="124">
        <f t="shared" ref="W151" si="73">IF(W132=0,"",W132/W113)</f>
        <v>0.71003306911925212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0.57053142652158806</v>
      </c>
      <c r="C152" s="111">
        <f t="shared" si="74"/>
        <v>0.57158544982681458</v>
      </c>
      <c r="D152" s="111">
        <f t="shared" si="74"/>
        <v>0.57258269344639257</v>
      </c>
      <c r="E152" s="111">
        <f t="shared" si="74"/>
        <v>0.57359708280511879</v>
      </c>
      <c r="F152" s="111">
        <f t="shared" si="74"/>
        <v>0.57465198403371276</v>
      </c>
      <c r="G152" s="111">
        <f t="shared" si="74"/>
        <v>0.57602708538880754</v>
      </c>
      <c r="H152" s="111">
        <f t="shared" si="74"/>
        <v>0.57774592457771468</v>
      </c>
      <c r="I152" s="111">
        <f t="shared" si="74"/>
        <v>0.57880375347537671</v>
      </c>
      <c r="J152" s="111">
        <f t="shared" si="74"/>
        <v>0.57929030128499259</v>
      </c>
      <c r="K152" s="111">
        <f t="shared" si="74"/>
        <v>0.58076862861060419</v>
      </c>
      <c r="L152" s="111">
        <f t="shared" si="74"/>
        <v>0.58213611412474098</v>
      </c>
      <c r="M152" s="111">
        <f t="shared" si="74"/>
        <v>0.58303450943160939</v>
      </c>
      <c r="N152" s="111">
        <f t="shared" si="74"/>
        <v>0.58355437069908644</v>
      </c>
      <c r="O152" s="111">
        <f t="shared" si="74"/>
        <v>0.58387536042183819</v>
      </c>
      <c r="P152" s="111">
        <f t="shared" si="74"/>
        <v>0.58396007343355816</v>
      </c>
      <c r="Q152" s="111">
        <f t="shared" si="74"/>
        <v>0.58408337224237727</v>
      </c>
      <c r="R152" s="111">
        <f t="shared" ref="R152:V152" si="75">IF(R133=0,"",R133/R114)</f>
        <v>0.58466022667522188</v>
      </c>
      <c r="S152" s="111">
        <f t="shared" si="75"/>
        <v>0.58588968564716692</v>
      </c>
      <c r="T152" s="111">
        <f t="shared" si="75"/>
        <v>0.5875656143658412</v>
      </c>
      <c r="U152" s="111">
        <f t="shared" si="75"/>
        <v>0.58916038600779119</v>
      </c>
      <c r="V152" s="111">
        <f t="shared" si="75"/>
        <v>0.59030567370461762</v>
      </c>
      <c r="W152" s="111">
        <f t="shared" ref="W152" si="76">IF(W133=0,"",W133/W114)</f>
        <v>0.59213524826600727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0.72912771883765737</v>
      </c>
      <c r="C153" s="45">
        <f t="shared" si="77"/>
        <v>0.73127673259454029</v>
      </c>
      <c r="D153" s="45">
        <f t="shared" si="77"/>
        <v>0.73647482803838182</v>
      </c>
      <c r="E153" s="45">
        <f t="shared" si="77"/>
        <v>0.7410966764907041</v>
      </c>
      <c r="F153" s="45">
        <f t="shared" si="77"/>
        <v>0.74441209481540038</v>
      </c>
      <c r="G153" s="45">
        <f t="shared" si="77"/>
        <v>0.7465523100238064</v>
      </c>
      <c r="H153" s="45">
        <f t="shared" si="77"/>
        <v>0.74844519346264005</v>
      </c>
      <c r="I153" s="45">
        <f t="shared" si="77"/>
        <v>0.74962974045577657</v>
      </c>
      <c r="J153" s="45">
        <f t="shared" si="77"/>
        <v>0.75096289447631925</v>
      </c>
      <c r="K153" s="45">
        <f t="shared" si="77"/>
        <v>0.7515454433462998</v>
      </c>
      <c r="L153" s="45">
        <f t="shared" si="77"/>
        <v>0.75240689376138625</v>
      </c>
      <c r="M153" s="45">
        <f t="shared" si="77"/>
        <v>0.75384655014143098</v>
      </c>
      <c r="N153" s="45">
        <f t="shared" si="77"/>
        <v>0.75679362718051124</v>
      </c>
      <c r="O153" s="45">
        <f t="shared" si="77"/>
        <v>0.76120393514926943</v>
      </c>
      <c r="P153" s="45">
        <f t="shared" si="77"/>
        <v>0.76404537668251138</v>
      </c>
      <c r="Q153" s="45">
        <f t="shared" si="77"/>
        <v>0.76769252044311698</v>
      </c>
      <c r="R153" s="45">
        <f t="shared" ref="R153:V153" si="78">IF(R134=0,"",R134/R115)</f>
        <v>0.77419273873079908</v>
      </c>
      <c r="S153" s="45">
        <f t="shared" si="78"/>
        <v>0.77995203710500305</v>
      </c>
      <c r="T153" s="45">
        <f t="shared" si="78"/>
        <v>0.78660880763400243</v>
      </c>
      <c r="U153" s="45">
        <f t="shared" si="78"/>
        <v>0.80247244794625083</v>
      </c>
      <c r="V153" s="45">
        <f t="shared" si="78"/>
        <v>0.82196686215931192</v>
      </c>
      <c r="W153" s="45">
        <f t="shared" ref="W153" si="79">IF(W134=0,"",W134/W115)</f>
        <v>0.84054155521899654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129.11926669976529</v>
      </c>
      <c r="C155" s="117">
        <f t="shared" si="80"/>
        <v>128.11790430115303</v>
      </c>
      <c r="D155" s="117">
        <f t="shared" si="80"/>
        <v>124.30923211076127</v>
      </c>
      <c r="E155" s="117">
        <f t="shared" si="80"/>
        <v>120.11110660980769</v>
      </c>
      <c r="F155" s="117">
        <f t="shared" si="80"/>
        <v>104.55067848089942</v>
      </c>
      <c r="G155" s="117">
        <f t="shared" si="80"/>
        <v>100.82796685772482</v>
      </c>
      <c r="H155" s="117">
        <f t="shared" si="80"/>
        <v>86.281414914159967</v>
      </c>
      <c r="I155" s="117">
        <f t="shared" si="80"/>
        <v>59.23173826793046</v>
      </c>
      <c r="J155" s="117">
        <f t="shared" si="80"/>
        <v>54.767200771690426</v>
      </c>
      <c r="K155" s="117">
        <f t="shared" si="80"/>
        <v>52.945467223139886</v>
      </c>
      <c r="L155" s="117">
        <f t="shared" si="80"/>
        <v>55.686315098052702</v>
      </c>
      <c r="M155" s="117">
        <f t="shared" si="80"/>
        <v>62.939373977911401</v>
      </c>
      <c r="N155" s="117">
        <f t="shared" si="80"/>
        <v>63.595361303358814</v>
      </c>
      <c r="O155" s="117">
        <f t="shared" si="80"/>
        <v>54.614699947370788</v>
      </c>
      <c r="P155" s="117">
        <f t="shared" si="80"/>
        <v>50.322213378237926</v>
      </c>
      <c r="Q155" s="117">
        <f t="shared" si="80"/>
        <v>45.074857712782617</v>
      </c>
      <c r="R155" s="117">
        <f t="shared" ref="R155:V155" si="81">R156+R159+R161+R170</f>
        <v>50.956499165533266</v>
      </c>
      <c r="S155" s="117">
        <f t="shared" si="81"/>
        <v>54.65593765474744</v>
      </c>
      <c r="T155" s="117">
        <f t="shared" si="81"/>
        <v>50.661293910190849</v>
      </c>
      <c r="U155" s="117">
        <f t="shared" si="81"/>
        <v>54.473227089442055</v>
      </c>
      <c r="V155" s="117">
        <f t="shared" si="81"/>
        <v>45.387310037395025</v>
      </c>
      <c r="W155" s="117">
        <f t="shared" ref="W155" si="82">W156+W159+W161+W170</f>
        <v>37.287873610242734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129.11926669976529</v>
      </c>
      <c r="C170" s="122">
        <v>128.11790430115303</v>
      </c>
      <c r="D170" s="122">
        <v>124.30923211076127</v>
      </c>
      <c r="E170" s="122">
        <v>120.11110660980769</v>
      </c>
      <c r="F170" s="122">
        <v>104.55067848089942</v>
      </c>
      <c r="G170" s="122">
        <v>100.82796685772482</v>
      </c>
      <c r="H170" s="122">
        <v>86.281414914159967</v>
      </c>
      <c r="I170" s="122">
        <v>59.23173826793046</v>
      </c>
      <c r="J170" s="122">
        <v>54.767200771690426</v>
      </c>
      <c r="K170" s="122">
        <v>52.945467223139886</v>
      </c>
      <c r="L170" s="122">
        <v>55.686315098052702</v>
      </c>
      <c r="M170" s="122">
        <v>62.939373977911401</v>
      </c>
      <c r="N170" s="122">
        <v>63.595361303358814</v>
      </c>
      <c r="O170" s="122">
        <v>54.614699947370788</v>
      </c>
      <c r="P170" s="122">
        <v>50.322213378237926</v>
      </c>
      <c r="Q170" s="122">
        <v>45.074857712782617</v>
      </c>
      <c r="R170" s="122">
        <v>50.956499165533266</v>
      </c>
      <c r="S170" s="122">
        <v>54.65593765474744</v>
      </c>
      <c r="T170" s="122">
        <v>50.661293910190849</v>
      </c>
      <c r="U170" s="122">
        <v>54.473227089442055</v>
      </c>
      <c r="V170" s="122">
        <v>45.387310037395025</v>
      </c>
      <c r="W170" s="122">
        <v>37.287873610242734</v>
      </c>
      <c r="DA170" s="130" t="s">
        <v>2205</v>
      </c>
    </row>
    <row r="171" spans="1:105" ht="12" customHeight="1" x14ac:dyDescent="0.25">
      <c r="A171" s="97" t="s">
        <v>50</v>
      </c>
      <c r="B171" s="98">
        <v>129.11926669976529</v>
      </c>
      <c r="C171" s="98">
        <v>128.11790430115303</v>
      </c>
      <c r="D171" s="98">
        <v>124.30923211076127</v>
      </c>
      <c r="E171" s="98">
        <v>120.11110660980769</v>
      </c>
      <c r="F171" s="98">
        <v>104.55067848089942</v>
      </c>
      <c r="G171" s="98">
        <v>100.82796685772482</v>
      </c>
      <c r="H171" s="98">
        <v>86.281414914159967</v>
      </c>
      <c r="I171" s="98">
        <v>59.23173826793046</v>
      </c>
      <c r="J171" s="98">
        <v>54.767200771690426</v>
      </c>
      <c r="K171" s="98">
        <v>52.945467223139886</v>
      </c>
      <c r="L171" s="98">
        <v>55.686315098052702</v>
      </c>
      <c r="M171" s="98">
        <v>62.939373977911401</v>
      </c>
      <c r="N171" s="98">
        <v>63.595361303358814</v>
      </c>
      <c r="O171" s="98">
        <v>54.614699947370788</v>
      </c>
      <c r="P171" s="98">
        <v>50.322213378237926</v>
      </c>
      <c r="Q171" s="98">
        <v>45.074857712782617</v>
      </c>
      <c r="R171" s="98">
        <v>50.956499165533266</v>
      </c>
      <c r="S171" s="98">
        <v>54.65593765474744</v>
      </c>
      <c r="T171" s="98">
        <v>50.661293910190849</v>
      </c>
      <c r="U171" s="98">
        <v>54.473227089442055</v>
      </c>
      <c r="V171" s="98">
        <v>45.387310037395025</v>
      </c>
      <c r="W171" s="98">
        <v>37.287873610242734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8253.2737301851284</v>
      </c>
      <c r="C174" s="117">
        <f t="shared" si="87"/>
        <v>8716.0494729408983</v>
      </c>
      <c r="D174" s="117">
        <f t="shared" si="87"/>
        <v>9132.3575266551616</v>
      </c>
      <c r="E174" s="117">
        <f t="shared" si="87"/>
        <v>9262.7116626616498</v>
      </c>
      <c r="F174" s="117">
        <f t="shared" si="87"/>
        <v>9330.631827838035</v>
      </c>
      <c r="G174" s="117">
        <f t="shared" si="87"/>
        <v>9596.2484454850273</v>
      </c>
      <c r="H174" s="117">
        <f t="shared" si="87"/>
        <v>10651.998394046244</v>
      </c>
      <c r="I174" s="117">
        <f t="shared" si="87"/>
        <v>10186.2092265796</v>
      </c>
      <c r="J174" s="117">
        <f t="shared" si="87"/>
        <v>10245.860407684528</v>
      </c>
      <c r="K174" s="117">
        <f t="shared" si="87"/>
        <v>10724.147532132991</v>
      </c>
      <c r="L174" s="117">
        <f t="shared" si="87"/>
        <v>10910.536669261201</v>
      </c>
      <c r="M174" s="117">
        <f t="shared" si="87"/>
        <v>10439.983116942745</v>
      </c>
      <c r="N174" s="117">
        <f t="shared" si="87"/>
        <v>10743.023017260391</v>
      </c>
      <c r="O174" s="117">
        <f t="shared" si="87"/>
        <v>10115.739979082226</v>
      </c>
      <c r="P174" s="117">
        <f t="shared" si="87"/>
        <v>9746.6166807801656</v>
      </c>
      <c r="Q174" s="117">
        <f t="shared" si="87"/>
        <v>9321.6009634637558</v>
      </c>
      <c r="R174" s="117">
        <f t="shared" ref="R174:V174" si="88">R175+R178+R180+R189</f>
        <v>9958.2137869181388</v>
      </c>
      <c r="S174" s="117">
        <f t="shared" si="88"/>
        <v>10215.11232361803</v>
      </c>
      <c r="T174" s="117">
        <f t="shared" si="88"/>
        <v>10701.691793183965</v>
      </c>
      <c r="U174" s="117">
        <f t="shared" si="88"/>
        <v>10344.329541640314</v>
      </c>
      <c r="V174" s="117">
        <f t="shared" si="88"/>
        <v>9960.420834047387</v>
      </c>
      <c r="W174" s="117">
        <f t="shared" ref="W174" si="89">W175+W178+W180+W189</f>
        <v>11383.410989449892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7095.3685227577034</v>
      </c>
      <c r="C175" s="122">
        <f t="shared" si="90"/>
        <v>7534.9548381126115</v>
      </c>
      <c r="D175" s="122">
        <f t="shared" si="90"/>
        <v>8002.6933239501404</v>
      </c>
      <c r="E175" s="122">
        <f t="shared" si="90"/>
        <v>8085.6343938665104</v>
      </c>
      <c r="F175" s="122">
        <f t="shared" si="90"/>
        <v>8087.6286602588825</v>
      </c>
      <c r="G175" s="122">
        <f t="shared" si="90"/>
        <v>8327.5939718896298</v>
      </c>
      <c r="H175" s="122">
        <f t="shared" si="90"/>
        <v>9235.5145469840736</v>
      </c>
      <c r="I175" s="122">
        <f t="shared" si="90"/>
        <v>8868.4090088092944</v>
      </c>
      <c r="J175" s="122">
        <f t="shared" si="90"/>
        <v>8835.853549479245</v>
      </c>
      <c r="K175" s="122">
        <f t="shared" si="90"/>
        <v>9316.7374670363242</v>
      </c>
      <c r="L175" s="122">
        <f t="shared" si="90"/>
        <v>9643.6548168072823</v>
      </c>
      <c r="M175" s="122">
        <f t="shared" si="90"/>
        <v>9053.3415155483308</v>
      </c>
      <c r="N175" s="122">
        <f t="shared" si="90"/>
        <v>9309.0630481271219</v>
      </c>
      <c r="O175" s="122">
        <f t="shared" si="90"/>
        <v>8829.2981896987512</v>
      </c>
      <c r="P175" s="122">
        <f t="shared" si="90"/>
        <v>8458.3234956135839</v>
      </c>
      <c r="Q175" s="122">
        <f t="shared" si="90"/>
        <v>8179.3708996438027</v>
      </c>
      <c r="R175" s="122">
        <f t="shared" ref="R175:V175" si="91">SUM(R176:R177)</f>
        <v>8755.3305633069176</v>
      </c>
      <c r="S175" s="122">
        <f t="shared" si="91"/>
        <v>9032.8271086224395</v>
      </c>
      <c r="T175" s="122">
        <f t="shared" si="91"/>
        <v>9424.6360569073586</v>
      </c>
      <c r="U175" s="122">
        <f t="shared" si="91"/>
        <v>9073.0388694745343</v>
      </c>
      <c r="V175" s="122">
        <f t="shared" si="91"/>
        <v>8783.6770773445496</v>
      </c>
      <c r="W175" s="122">
        <f t="shared" ref="W175" si="92">SUM(W176:W177)</f>
        <v>9889.9853765700173</v>
      </c>
      <c r="DA175" s="130" t="s">
        <v>2359</v>
      </c>
    </row>
    <row r="176" spans="1:105" ht="12" customHeight="1" x14ac:dyDescent="0.25">
      <c r="A176" s="97" t="s">
        <v>203</v>
      </c>
      <c r="B176" s="98">
        <v>7072.3944546254124</v>
      </c>
      <c r="C176" s="98">
        <v>7510.939194129598</v>
      </c>
      <c r="D176" s="98">
        <v>7977.6405008872771</v>
      </c>
      <c r="E176" s="98">
        <v>8060.7478843518174</v>
      </c>
      <c r="F176" s="98">
        <v>8063.0494870680523</v>
      </c>
      <c r="G176" s="98">
        <v>8302.5982389556393</v>
      </c>
      <c r="H176" s="98">
        <v>9208.021729549062</v>
      </c>
      <c r="I176" s="98">
        <v>8842.4112691946048</v>
      </c>
      <c r="J176" s="98">
        <v>8810.0062952333974</v>
      </c>
      <c r="K176" s="98">
        <v>9289.6679287190527</v>
      </c>
      <c r="L176" s="98">
        <v>9615.9292926502476</v>
      </c>
      <c r="M176" s="98">
        <v>9027.2941027165798</v>
      </c>
      <c r="N176" s="98">
        <v>9282.1812414791875</v>
      </c>
      <c r="O176" s="98">
        <v>8803.627882301158</v>
      </c>
      <c r="P176" s="98">
        <v>8434.0334351063339</v>
      </c>
      <c r="Q176" s="98">
        <v>8156.1071961360894</v>
      </c>
      <c r="R176" s="98">
        <v>8730.5980144032546</v>
      </c>
      <c r="S176" s="98">
        <v>9007.3706348583182</v>
      </c>
      <c r="T176" s="98">
        <v>9397.9257569515739</v>
      </c>
      <c r="U176" s="98">
        <v>9047.133083349212</v>
      </c>
      <c r="V176" s="98">
        <v>8758.7166768167572</v>
      </c>
      <c r="W176" s="98">
        <v>9861.8355531590605</v>
      </c>
      <c r="DA176" s="63" t="s">
        <v>2360</v>
      </c>
    </row>
    <row r="177" spans="1:105" ht="12" customHeight="1" x14ac:dyDescent="0.25">
      <c r="A177" s="97" t="s">
        <v>53</v>
      </c>
      <c r="B177" s="98">
        <v>22.974068132291006</v>
      </c>
      <c r="C177" s="98">
        <v>24.015643983013209</v>
      </c>
      <c r="D177" s="98">
        <v>25.052823062863624</v>
      </c>
      <c r="E177" s="98">
        <v>24.886509514692698</v>
      </c>
      <c r="F177" s="98">
        <v>24.579173190830332</v>
      </c>
      <c r="G177" s="98">
        <v>24.995732933990311</v>
      </c>
      <c r="H177" s="98">
        <v>27.492817435011521</v>
      </c>
      <c r="I177" s="98">
        <v>25.997739614690431</v>
      </c>
      <c r="J177" s="98">
        <v>25.847254245846681</v>
      </c>
      <c r="K177" s="98">
        <v>27.069538317270748</v>
      </c>
      <c r="L177" s="98">
        <v>27.725524157034275</v>
      </c>
      <c r="M177" s="98">
        <v>26.047412831751824</v>
      </c>
      <c r="N177" s="98">
        <v>26.881806647934056</v>
      </c>
      <c r="O177" s="98">
        <v>25.670307397593607</v>
      </c>
      <c r="P177" s="98">
        <v>24.290060507250843</v>
      </c>
      <c r="Q177" s="98">
        <v>23.263703507713327</v>
      </c>
      <c r="R177" s="98">
        <v>24.732548903662519</v>
      </c>
      <c r="S177" s="98">
        <v>25.456473764120755</v>
      </c>
      <c r="T177" s="98">
        <v>26.710299955785455</v>
      </c>
      <c r="U177" s="98">
        <v>25.905786125322805</v>
      </c>
      <c r="V177" s="98">
        <v>24.960400527792991</v>
      </c>
      <c r="W177" s="98">
        <v>28.149823410956934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9.6663034195518856E-3</v>
      </c>
      <c r="C178" s="122">
        <f t="shared" si="93"/>
        <v>1.1733252379482506E-2</v>
      </c>
      <c r="D178" s="122">
        <f t="shared" si="93"/>
        <v>1.618666081092443E-2</v>
      </c>
      <c r="E178" s="122">
        <f t="shared" si="93"/>
        <v>2.7623450413574929E-2</v>
      </c>
      <c r="F178" s="122">
        <f t="shared" si="93"/>
        <v>4.7847463986954511E-2</v>
      </c>
      <c r="G178" s="122">
        <f t="shared" si="93"/>
        <v>8.2069458713060039E-2</v>
      </c>
      <c r="H178" s="122">
        <f t="shared" si="93"/>
        <v>0.18715371516127829</v>
      </c>
      <c r="I178" s="122">
        <f t="shared" si="93"/>
        <v>0.178910386183744</v>
      </c>
      <c r="J178" s="122">
        <f t="shared" si="93"/>
        <v>0.22566854579789689</v>
      </c>
      <c r="K178" s="122">
        <f t="shared" si="93"/>
        <v>0.3007544806092336</v>
      </c>
      <c r="L178" s="122">
        <f t="shared" si="93"/>
        <v>0.97151642605453403</v>
      </c>
      <c r="M178" s="122">
        <f t="shared" si="93"/>
        <v>0.43311360726984577</v>
      </c>
      <c r="N178" s="122">
        <f t="shared" si="93"/>
        <v>0.77232679867994036</v>
      </c>
      <c r="O178" s="122">
        <f t="shared" si="93"/>
        <v>0.58909043239077485</v>
      </c>
      <c r="P178" s="122">
        <f t="shared" si="93"/>
        <v>1.0061058182132048</v>
      </c>
      <c r="Q178" s="122">
        <f t="shared" si="93"/>
        <v>0.83908299323698488</v>
      </c>
      <c r="R178" s="122">
        <f t="shared" si="93"/>
        <v>0.69335222988917034</v>
      </c>
      <c r="S178" s="122">
        <f t="shared" si="93"/>
        <v>0.67278270094644355</v>
      </c>
      <c r="T178" s="122">
        <f t="shared" si="93"/>
        <v>0.90718808668718864</v>
      </c>
      <c r="U178" s="122">
        <f t="shared" si="93"/>
        <v>0.75028902348999915</v>
      </c>
      <c r="V178" s="122">
        <f t="shared" si="93"/>
        <v>0.60973585855754342</v>
      </c>
      <c r="W178" s="122">
        <f t="shared" si="93"/>
        <v>1.0800774495523959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9.6663034195518856E-3</v>
      </c>
      <c r="C179" s="98">
        <f>RES_hhdet_fech!C129</f>
        <v>1.1733252379482506E-2</v>
      </c>
      <c r="D179" s="98">
        <f>RES_hhdet_fech!D129</f>
        <v>1.618666081092443E-2</v>
      </c>
      <c r="E179" s="98">
        <f>RES_hhdet_fech!E129</f>
        <v>2.7623450413574929E-2</v>
      </c>
      <c r="F179" s="98">
        <f>RES_hhdet_fech!F129</f>
        <v>4.7847463986954511E-2</v>
      </c>
      <c r="G179" s="98">
        <f>RES_hhdet_fech!G129</f>
        <v>8.2069458713060039E-2</v>
      </c>
      <c r="H179" s="98">
        <f>RES_hhdet_fech!H129</f>
        <v>0.18715371516127829</v>
      </c>
      <c r="I179" s="98">
        <f>RES_hhdet_fech!I129</f>
        <v>0.178910386183744</v>
      </c>
      <c r="J179" s="98">
        <f>RES_hhdet_fech!J129</f>
        <v>0.22566854579789689</v>
      </c>
      <c r="K179" s="98">
        <f>RES_hhdet_fech!K129</f>
        <v>0.3007544806092336</v>
      </c>
      <c r="L179" s="98">
        <f>RES_hhdet_fech!L129</f>
        <v>0.97151642605453403</v>
      </c>
      <c r="M179" s="98">
        <f>RES_hhdet_fech!M129</f>
        <v>0.43311360726984577</v>
      </c>
      <c r="N179" s="98">
        <f>RES_hhdet_fech!N129</f>
        <v>0.77232679867994036</v>
      </c>
      <c r="O179" s="98">
        <f>RES_hhdet_fech!O129</f>
        <v>0.58909043239077485</v>
      </c>
      <c r="P179" s="98">
        <f>RES_hhdet_fech!P129</f>
        <v>1.0061058182132048</v>
      </c>
      <c r="Q179" s="98">
        <f>RES_hhdet_fech!Q129</f>
        <v>0.83908299323698488</v>
      </c>
      <c r="R179" s="98">
        <f>RES_hhdet_fech!R129</f>
        <v>0.69335222988917034</v>
      </c>
      <c r="S179" s="98">
        <f>RES_hhdet_fech!S129</f>
        <v>0.67278270094644355</v>
      </c>
      <c r="T179" s="98">
        <f>RES_hhdet_fech!T129</f>
        <v>0.90718808668718864</v>
      </c>
      <c r="U179" s="98">
        <f>RES_hhdet_fech!U129</f>
        <v>0.75028902348999915</v>
      </c>
      <c r="V179" s="98">
        <f>RES_hhdet_fech!V129</f>
        <v>0.60973585855754342</v>
      </c>
      <c r="W179" s="98">
        <f>RES_hhdet_fech!W129</f>
        <v>1.0800774495523959</v>
      </c>
      <c r="DA179" s="63" t="s">
        <v>2363</v>
      </c>
    </row>
    <row r="180" spans="1:105" ht="12" customHeight="1" x14ac:dyDescent="0.25">
      <c r="A180" s="121" t="s">
        <v>55</v>
      </c>
      <c r="B180" s="122">
        <v>372.96161415414866</v>
      </c>
      <c r="C180" s="122">
        <v>400.30645235682829</v>
      </c>
      <c r="D180" s="122">
        <v>380.11261379135323</v>
      </c>
      <c r="E180" s="122">
        <v>411.12553787750346</v>
      </c>
      <c r="F180" s="122">
        <v>483.28289878712349</v>
      </c>
      <c r="G180" s="122">
        <v>501.69921183554618</v>
      </c>
      <c r="H180" s="122">
        <v>586.00570566067574</v>
      </c>
      <c r="I180" s="122">
        <v>546.1709721622359</v>
      </c>
      <c r="J180" s="122">
        <v>588.44386439467485</v>
      </c>
      <c r="K180" s="122">
        <v>612.65411949704878</v>
      </c>
      <c r="L180" s="122">
        <v>575.23000202988703</v>
      </c>
      <c r="M180" s="122">
        <v>608.04459320198566</v>
      </c>
      <c r="N180" s="122">
        <v>639.6119361372447</v>
      </c>
      <c r="O180" s="122">
        <v>595.22017189039229</v>
      </c>
      <c r="P180" s="122">
        <v>627.68676221768089</v>
      </c>
      <c r="Q180" s="122">
        <v>613.92734619501914</v>
      </c>
      <c r="R180" s="122">
        <v>654.87877386239165</v>
      </c>
      <c r="S180" s="122">
        <v>658.42236950552967</v>
      </c>
      <c r="T180" s="122">
        <v>656.0799143449467</v>
      </c>
      <c r="U180" s="122">
        <v>621.7271707052131</v>
      </c>
      <c r="V180" s="122">
        <v>590.14221963143746</v>
      </c>
      <c r="W180" s="122">
        <v>915.48218254451831</v>
      </c>
      <c r="DA180" s="130" t="s">
        <v>2364</v>
      </c>
    </row>
    <row r="181" spans="1:105" ht="12" customHeight="1" x14ac:dyDescent="0.25">
      <c r="A181" s="97" t="s">
        <v>128</v>
      </c>
      <c r="B181" s="98">
        <v>370.29400247088444</v>
      </c>
      <c r="C181" s="98">
        <v>396.21220230926224</v>
      </c>
      <c r="D181" s="98">
        <v>379.26598457408301</v>
      </c>
      <c r="E181" s="98">
        <v>410.02495231211833</v>
      </c>
      <c r="F181" s="98">
        <v>479.80333692032082</v>
      </c>
      <c r="G181" s="98">
        <v>498.86587741563147</v>
      </c>
      <c r="H181" s="98">
        <v>582.20731349695939</v>
      </c>
      <c r="I181" s="98">
        <v>543.54710510241864</v>
      </c>
      <c r="J181" s="98">
        <v>584.46076805343591</v>
      </c>
      <c r="K181" s="98">
        <v>609.9031576287083</v>
      </c>
      <c r="L181" s="98">
        <v>574.78322583867453</v>
      </c>
      <c r="M181" s="98">
        <v>605.10399874829477</v>
      </c>
      <c r="N181" s="98">
        <v>635.77208777629994</v>
      </c>
      <c r="O181" s="98">
        <v>592.65308776708616</v>
      </c>
      <c r="P181" s="98">
        <v>623.63736496241552</v>
      </c>
      <c r="Q181" s="98">
        <v>610.3485024062951</v>
      </c>
      <c r="R181" s="98">
        <v>651.52034994479641</v>
      </c>
      <c r="S181" s="98">
        <v>655.26693919594777</v>
      </c>
      <c r="T181" s="98">
        <v>653.1510600689254</v>
      </c>
      <c r="U181" s="98">
        <v>620.19500932207654</v>
      </c>
      <c r="V181" s="98">
        <v>587.39919224946311</v>
      </c>
      <c r="W181" s="98">
        <v>913.38258007977595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468.03605384264603</v>
      </c>
      <c r="C185" s="101">
        <v>547.87227948579425</v>
      </c>
      <c r="D185" s="101">
        <v>413.36578793313515</v>
      </c>
      <c r="E185" s="101">
        <v>459.54527595901749</v>
      </c>
      <c r="F185" s="101">
        <v>652.68284593988551</v>
      </c>
      <c r="G185" s="101">
        <v>648.18464002078065</v>
      </c>
      <c r="H185" s="101">
        <v>769.47622655439761</v>
      </c>
      <c r="I185" s="101">
        <v>633.08437501069841</v>
      </c>
      <c r="J185" s="101">
        <v>774.8267635757951</v>
      </c>
      <c r="K185" s="101">
        <v>822.96676594968153</v>
      </c>
      <c r="L185" s="101">
        <v>656.86352433046147</v>
      </c>
      <c r="M185" s="101">
        <v>742.5056384941696</v>
      </c>
      <c r="N185" s="101">
        <v>798.04989540061297</v>
      </c>
      <c r="O185" s="101">
        <v>714.6929959612736</v>
      </c>
      <c r="P185" s="101">
        <v>812.56527129068343</v>
      </c>
      <c r="Q185" s="101">
        <v>779.39949836138703</v>
      </c>
      <c r="R185" s="101">
        <v>815.2842515276493</v>
      </c>
      <c r="S185" s="101">
        <v>812.8184748462794</v>
      </c>
      <c r="T185" s="101">
        <v>799.64547213917854</v>
      </c>
      <c r="U185" s="101">
        <v>699.72236295528853</v>
      </c>
      <c r="V185" s="101">
        <v>688.16727079650627</v>
      </c>
      <c r="W185" s="101">
        <v>1044.6950155219415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784.93392696985711</v>
      </c>
      <c r="C189" s="122">
        <v>780.7764492190787</v>
      </c>
      <c r="D189" s="122">
        <v>749.53540225285712</v>
      </c>
      <c r="E189" s="122">
        <v>765.92410746722271</v>
      </c>
      <c r="F189" s="122">
        <v>759.6724213280437</v>
      </c>
      <c r="G189" s="122">
        <v>766.87319230113872</v>
      </c>
      <c r="H189" s="122">
        <v>830.29098768633287</v>
      </c>
      <c r="I189" s="122">
        <v>771.45033522188658</v>
      </c>
      <c r="J189" s="122">
        <v>821.33732526481128</v>
      </c>
      <c r="K189" s="122">
        <v>794.4551911190083</v>
      </c>
      <c r="L189" s="122">
        <v>690.68033399797696</v>
      </c>
      <c r="M189" s="122">
        <v>778.16389458515846</v>
      </c>
      <c r="N189" s="122">
        <v>793.57570619734611</v>
      </c>
      <c r="O189" s="122">
        <v>690.63252706069113</v>
      </c>
      <c r="P189" s="122">
        <v>659.60031713068679</v>
      </c>
      <c r="Q189" s="122">
        <v>527.46363463169712</v>
      </c>
      <c r="R189" s="122">
        <v>547.31109751893916</v>
      </c>
      <c r="S189" s="122">
        <v>523.19006278911343</v>
      </c>
      <c r="T189" s="122">
        <v>620.06863384497285</v>
      </c>
      <c r="U189" s="122">
        <v>648.81321243707623</v>
      </c>
      <c r="V189" s="122">
        <v>585.9918012128411</v>
      </c>
      <c r="W189" s="122">
        <v>576.86335288580415</v>
      </c>
      <c r="DA189" s="130" t="s">
        <v>2373</v>
      </c>
    </row>
    <row r="190" spans="1:105" ht="12" customHeight="1" x14ac:dyDescent="0.25">
      <c r="A190" s="97" t="s">
        <v>50</v>
      </c>
      <c r="B190" s="98">
        <v>797.26137943072536</v>
      </c>
      <c r="C190" s="98">
        <v>785.70148028786912</v>
      </c>
      <c r="D190" s="98">
        <v>783.05546659094296</v>
      </c>
      <c r="E190" s="98">
        <v>801.87312558247618</v>
      </c>
      <c r="F190" s="98">
        <v>774.50781648439306</v>
      </c>
      <c r="G190" s="98">
        <v>850.49677483116261</v>
      </c>
      <c r="H190" s="98">
        <v>923.35481427389516</v>
      </c>
      <c r="I190" s="98">
        <v>782.25476216635445</v>
      </c>
      <c r="J190" s="98">
        <v>842.90497343869015</v>
      </c>
      <c r="K190" s="98">
        <v>839.39202119704237</v>
      </c>
      <c r="L190" s="98">
        <v>827.36135026545594</v>
      </c>
      <c r="M190" s="98">
        <v>895.18845067347559</v>
      </c>
      <c r="N190" s="98">
        <v>903.77981019597189</v>
      </c>
      <c r="O190" s="98">
        <v>761.2664453526844</v>
      </c>
      <c r="P190" s="98">
        <v>707.52991556072061</v>
      </c>
      <c r="Q190" s="98">
        <v>578.53873573792146</v>
      </c>
      <c r="R190" s="98">
        <v>622.3638827251732</v>
      </c>
      <c r="S190" s="98">
        <v>676.29688362960439</v>
      </c>
      <c r="T190" s="98">
        <v>649.92455523340993</v>
      </c>
      <c r="U190" s="98">
        <v>747.29780691656163</v>
      </c>
      <c r="V190" s="98">
        <v>698.45896388125732</v>
      </c>
      <c r="W190" s="98">
        <v>640.95048954703202</v>
      </c>
      <c r="DA190" s="63" t="s">
        <v>2374</v>
      </c>
    </row>
    <row r="191" spans="1:105" ht="12" customHeight="1" x14ac:dyDescent="0.25">
      <c r="A191" s="109" t="s">
        <v>120</v>
      </c>
      <c r="B191" s="33">
        <v>585.03298295576201</v>
      </c>
      <c r="C191" s="33">
        <v>700.19188989634358</v>
      </c>
      <c r="D191" s="33">
        <v>350.95057636667963</v>
      </c>
      <c r="E191" s="33">
        <v>497.54175612322143</v>
      </c>
      <c r="F191" s="33">
        <v>694.20821623358506</v>
      </c>
      <c r="G191" s="33">
        <v>526.08409562674842</v>
      </c>
      <c r="H191" s="33">
        <v>671.54812349330416</v>
      </c>
      <c r="I191" s="33">
        <v>758.99563101215176</v>
      </c>
      <c r="J191" s="33">
        <v>803.37350686782804</v>
      </c>
      <c r="K191" s="33">
        <v>756.69775630971264</v>
      </c>
      <c r="L191" s="33">
        <v>558.22563009919759</v>
      </c>
      <c r="M191" s="33">
        <v>647.66443005436395</v>
      </c>
      <c r="N191" s="33">
        <v>663.67496961167922</v>
      </c>
      <c r="O191" s="33">
        <v>604.86082925424682</v>
      </c>
      <c r="P191" s="33">
        <v>600.21347818079221</v>
      </c>
      <c r="Q191" s="33">
        <v>450.61875518848075</v>
      </c>
      <c r="R191" s="33">
        <v>423.49007936808539</v>
      </c>
      <c r="S191" s="33">
        <v>271.572558591995</v>
      </c>
      <c r="T191" s="33">
        <v>569.78519271709501</v>
      </c>
      <c r="U191" s="33">
        <v>502.44558455228605</v>
      </c>
      <c r="V191" s="33">
        <v>450.73683119003357</v>
      </c>
      <c r="W191" s="33">
        <v>519.37731991984811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5734.3172379025737</v>
      </c>
      <c r="C193" s="117">
        <f t="shared" si="94"/>
        <v>6080.6479662212369</v>
      </c>
      <c r="D193" s="117">
        <f t="shared" si="94"/>
        <v>6395.7260884155039</v>
      </c>
      <c r="E193" s="117">
        <f t="shared" si="94"/>
        <v>6513.1147674917156</v>
      </c>
      <c r="F193" s="117">
        <f t="shared" si="94"/>
        <v>6597.9835350499661</v>
      </c>
      <c r="G193" s="117">
        <f t="shared" si="94"/>
        <v>6812.051134033466</v>
      </c>
      <c r="H193" s="117">
        <f t="shared" si="94"/>
        <v>7599.5610769846899</v>
      </c>
      <c r="I193" s="117">
        <f t="shared" si="94"/>
        <v>7319.7099575666361</v>
      </c>
      <c r="J193" s="117">
        <f t="shared" si="94"/>
        <v>7431.3438062100313</v>
      </c>
      <c r="K193" s="117">
        <f t="shared" si="94"/>
        <v>7832.1498415431679</v>
      </c>
      <c r="L193" s="117">
        <f t="shared" si="94"/>
        <v>8034.4928124796133</v>
      </c>
      <c r="M193" s="117">
        <f t="shared" si="94"/>
        <v>7749.1637362011979</v>
      </c>
      <c r="N193" s="117">
        <f t="shared" si="94"/>
        <v>8072.1893096688773</v>
      </c>
      <c r="O193" s="117">
        <f t="shared" si="94"/>
        <v>7717.8936831214496</v>
      </c>
      <c r="P193" s="117">
        <f t="shared" si="94"/>
        <v>7467.9745308718484</v>
      </c>
      <c r="Q193" s="117">
        <f t="shared" si="94"/>
        <v>7200.1080360958322</v>
      </c>
      <c r="R193" s="117">
        <f t="shared" ref="R193:V193" si="95">R194+R197+R199+R208</f>
        <v>7764.9745704110437</v>
      </c>
      <c r="S193" s="117">
        <f t="shared" si="95"/>
        <v>8044.9896243666262</v>
      </c>
      <c r="T193" s="117">
        <f t="shared" si="95"/>
        <v>8495.2521234275573</v>
      </c>
      <c r="U193" s="117">
        <f t="shared" si="95"/>
        <v>8280.2047525894723</v>
      </c>
      <c r="V193" s="117">
        <f t="shared" si="95"/>
        <v>8055.832002231672</v>
      </c>
      <c r="W193" s="117">
        <f t="shared" ref="W193" si="96">W194+W197+W199+W208</f>
        <v>9375.7598196350809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5002.9440485309251</v>
      </c>
      <c r="C194" s="122">
        <f t="shared" si="97"/>
        <v>5328.6554300687221</v>
      </c>
      <c r="D194" s="122">
        <f t="shared" si="97"/>
        <v>5676.4173828771609</v>
      </c>
      <c r="E194" s="122">
        <f t="shared" si="97"/>
        <v>5753.788779518989</v>
      </c>
      <c r="F194" s="122">
        <f t="shared" si="97"/>
        <v>5774.0600139832686</v>
      </c>
      <c r="G194" s="122">
        <f t="shared" si="97"/>
        <v>5966.0849256815736</v>
      </c>
      <c r="H194" s="122">
        <f t="shared" si="97"/>
        <v>6631.2901616485251</v>
      </c>
      <c r="I194" s="122">
        <f t="shared" si="97"/>
        <v>6396.089044321744</v>
      </c>
      <c r="J194" s="122">
        <f t="shared" si="97"/>
        <v>6426.7945434134681</v>
      </c>
      <c r="K194" s="122">
        <f t="shared" si="97"/>
        <v>6823.9040710513773</v>
      </c>
      <c r="L194" s="122">
        <f t="shared" si="97"/>
        <v>7129.2477228583966</v>
      </c>
      <c r="M194" s="122">
        <f t="shared" si="97"/>
        <v>6761.9589121362214</v>
      </c>
      <c r="N194" s="122">
        <f t="shared" si="97"/>
        <v>7043.5112219124658</v>
      </c>
      <c r="O194" s="122">
        <f t="shared" si="97"/>
        <v>6782.8012588090705</v>
      </c>
      <c r="P194" s="122">
        <f t="shared" si="97"/>
        <v>6521.8819099719049</v>
      </c>
      <c r="Q194" s="122">
        <f t="shared" si="97"/>
        <v>6354.5133662775279</v>
      </c>
      <c r="R194" s="122">
        <f t="shared" ref="R194:V194" si="98">SUM(R195:R196)</f>
        <v>6872.2273762963687</v>
      </c>
      <c r="S194" s="122">
        <f t="shared" si="98"/>
        <v>7167.7054041050633</v>
      </c>
      <c r="T194" s="122">
        <f t="shared" si="98"/>
        <v>7534.7301013076412</v>
      </c>
      <c r="U194" s="122">
        <f t="shared" si="98"/>
        <v>7324.9633144749241</v>
      </c>
      <c r="V194" s="122">
        <f t="shared" si="98"/>
        <v>7156.5842901014285</v>
      </c>
      <c r="W194" s="122">
        <f t="shared" ref="W194" si="99">SUM(W195:W196)</f>
        <v>8167.9886102962764</v>
      </c>
      <c r="DA194" s="130" t="s">
        <v>2527</v>
      </c>
    </row>
    <row r="195" spans="1:105" ht="12" customHeight="1" x14ac:dyDescent="0.25">
      <c r="A195" s="97" t="s">
        <v>203</v>
      </c>
      <c r="B195" s="98">
        <v>4979.9699803986341</v>
      </c>
      <c r="C195" s="98">
        <v>5304.6397860857087</v>
      </c>
      <c r="D195" s="98">
        <v>5651.3645598142975</v>
      </c>
      <c r="E195" s="98">
        <v>5728.902270004296</v>
      </c>
      <c r="F195" s="98">
        <v>5749.4808407924384</v>
      </c>
      <c r="G195" s="98">
        <v>5941.0891927475832</v>
      </c>
      <c r="H195" s="98">
        <v>6603.7973442135135</v>
      </c>
      <c r="I195" s="98">
        <v>6370.0913047070535</v>
      </c>
      <c r="J195" s="98">
        <v>6400.9472891676214</v>
      </c>
      <c r="K195" s="98">
        <v>6796.8345327341067</v>
      </c>
      <c r="L195" s="98">
        <v>7101.522198701362</v>
      </c>
      <c r="M195" s="98">
        <v>6735.9114993044695</v>
      </c>
      <c r="N195" s="98">
        <v>7016.6294152645314</v>
      </c>
      <c r="O195" s="98">
        <v>6757.1309514114773</v>
      </c>
      <c r="P195" s="98">
        <v>6497.5918494646539</v>
      </c>
      <c r="Q195" s="98">
        <v>6331.2496627698147</v>
      </c>
      <c r="R195" s="98">
        <v>6847.4948273927066</v>
      </c>
      <c r="S195" s="98">
        <v>7142.2489303409429</v>
      </c>
      <c r="T195" s="98">
        <v>7508.0198013518557</v>
      </c>
      <c r="U195" s="98">
        <v>7299.0575283496009</v>
      </c>
      <c r="V195" s="98">
        <v>7131.6238895736351</v>
      </c>
      <c r="W195" s="98">
        <v>8139.8387868853197</v>
      </c>
      <c r="DA195" s="63" t="s">
        <v>2528</v>
      </c>
    </row>
    <row r="196" spans="1:105" ht="12" customHeight="1" x14ac:dyDescent="0.25">
      <c r="A196" s="97" t="s">
        <v>53</v>
      </c>
      <c r="B196" s="98">
        <v>22.974068132291006</v>
      </c>
      <c r="C196" s="98">
        <v>24.015643983013209</v>
      </c>
      <c r="D196" s="98">
        <v>25.052823062863624</v>
      </c>
      <c r="E196" s="98">
        <v>24.886509514692698</v>
      </c>
      <c r="F196" s="98">
        <v>24.579173190830332</v>
      </c>
      <c r="G196" s="98">
        <v>24.995732933990311</v>
      </c>
      <c r="H196" s="98">
        <v>27.492817435011521</v>
      </c>
      <c r="I196" s="98">
        <v>25.997739614690431</v>
      </c>
      <c r="J196" s="98">
        <v>25.847254245846681</v>
      </c>
      <c r="K196" s="98">
        <v>27.069538317270748</v>
      </c>
      <c r="L196" s="98">
        <v>27.725524157034275</v>
      </c>
      <c r="M196" s="98">
        <v>26.047412831751824</v>
      </c>
      <c r="N196" s="98">
        <v>26.881806647934056</v>
      </c>
      <c r="O196" s="98">
        <v>25.670307397593607</v>
      </c>
      <c r="P196" s="98">
        <v>24.290060507250843</v>
      </c>
      <c r="Q196" s="98">
        <v>23.263703507713327</v>
      </c>
      <c r="R196" s="98">
        <v>24.732548903662519</v>
      </c>
      <c r="S196" s="98">
        <v>25.456473764120755</v>
      </c>
      <c r="T196" s="98">
        <v>26.710299955785455</v>
      </c>
      <c r="U196" s="98">
        <v>25.905786125322805</v>
      </c>
      <c r="V196" s="98">
        <v>24.960400527792991</v>
      </c>
      <c r="W196" s="98">
        <v>28.149823410956934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1.9127125003841859E-2</v>
      </c>
      <c r="C197" s="122">
        <f t="shared" si="100"/>
        <v>2.3893885716568249E-2</v>
      </c>
      <c r="D197" s="122">
        <f t="shared" si="100"/>
        <v>3.4744658283792959E-2</v>
      </c>
      <c r="E197" s="122">
        <f t="shared" si="100"/>
        <v>7.2817444531145914E-2</v>
      </c>
      <c r="F197" s="122">
        <f t="shared" si="100"/>
        <v>0.13405293781870575</v>
      </c>
      <c r="G197" s="122">
        <f t="shared" si="100"/>
        <v>0.23977696995770317</v>
      </c>
      <c r="H197" s="122">
        <f t="shared" si="100"/>
        <v>0.56110258969869387</v>
      </c>
      <c r="I197" s="122">
        <f t="shared" si="100"/>
        <v>0.5501675375488525</v>
      </c>
      <c r="J197" s="122">
        <f t="shared" si="100"/>
        <v>0.71325497443789698</v>
      </c>
      <c r="K197" s="122">
        <f t="shared" si="100"/>
        <v>0.97460736411162985</v>
      </c>
      <c r="L197" s="122">
        <f t="shared" si="100"/>
        <v>3.2282426517842611</v>
      </c>
      <c r="M197" s="122">
        <f t="shared" si="100"/>
        <v>1.4720658778454694</v>
      </c>
      <c r="N197" s="122">
        <f t="shared" si="100"/>
        <v>2.7090086041505987</v>
      </c>
      <c r="O197" s="122">
        <f t="shared" si="100"/>
        <v>2.1408737710620791</v>
      </c>
      <c r="P197" s="122">
        <f t="shared" si="100"/>
        <v>3.8059178136075982</v>
      </c>
      <c r="Q197" s="122">
        <f t="shared" si="100"/>
        <v>3.293098458530948</v>
      </c>
      <c r="R197" s="122">
        <f t="shared" si="100"/>
        <v>2.8229127986722085</v>
      </c>
      <c r="S197" s="122">
        <f t="shared" si="100"/>
        <v>2.8288120989505163</v>
      </c>
      <c r="T197" s="122">
        <f t="shared" si="100"/>
        <v>3.9178138434076399</v>
      </c>
      <c r="U197" s="122">
        <f t="shared" si="100"/>
        <v>3.3093993013717289</v>
      </c>
      <c r="V197" s="122">
        <f t="shared" si="100"/>
        <v>2.7490042657362368</v>
      </c>
      <c r="W197" s="122">
        <f t="shared" si="100"/>
        <v>4.9725202372223167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1.9127125003841859E-2</v>
      </c>
      <c r="C198" s="98">
        <f>RES_hhdet_tesh!C129</f>
        <v>2.3893885716568249E-2</v>
      </c>
      <c r="D198" s="98">
        <f>RES_hhdet_tesh!D129</f>
        <v>3.4744658283792959E-2</v>
      </c>
      <c r="E198" s="98">
        <f>RES_hhdet_tesh!E129</f>
        <v>7.2817444531145914E-2</v>
      </c>
      <c r="F198" s="98">
        <f>RES_hhdet_tesh!F129</f>
        <v>0.13405293781870575</v>
      </c>
      <c r="G198" s="98">
        <f>RES_hhdet_tesh!G129</f>
        <v>0.23977696995770317</v>
      </c>
      <c r="H198" s="98">
        <f>RES_hhdet_tesh!H129</f>
        <v>0.56110258969869387</v>
      </c>
      <c r="I198" s="98">
        <f>RES_hhdet_tesh!I129</f>
        <v>0.5501675375488525</v>
      </c>
      <c r="J198" s="98">
        <f>RES_hhdet_tesh!J129</f>
        <v>0.71325497443789698</v>
      </c>
      <c r="K198" s="98">
        <f>RES_hhdet_tesh!K129</f>
        <v>0.97460736411162985</v>
      </c>
      <c r="L198" s="98">
        <f>RES_hhdet_tesh!L129</f>
        <v>3.2282426517842611</v>
      </c>
      <c r="M198" s="98">
        <f>RES_hhdet_tesh!M129</f>
        <v>1.4720658778454694</v>
      </c>
      <c r="N198" s="98">
        <f>RES_hhdet_tesh!N129</f>
        <v>2.7090086041505987</v>
      </c>
      <c r="O198" s="98">
        <f>RES_hhdet_tesh!O129</f>
        <v>2.1408737710620791</v>
      </c>
      <c r="P198" s="98">
        <f>RES_hhdet_tesh!P129</f>
        <v>3.8059178136075982</v>
      </c>
      <c r="Q198" s="98">
        <f>RES_hhdet_tesh!Q129</f>
        <v>3.293098458530948</v>
      </c>
      <c r="R198" s="98">
        <f>RES_hhdet_tesh!R129</f>
        <v>2.8229127986722085</v>
      </c>
      <c r="S198" s="98">
        <f>RES_hhdet_tesh!S129</f>
        <v>2.8288120989505163</v>
      </c>
      <c r="T198" s="98">
        <f>RES_hhdet_tesh!T129</f>
        <v>3.9178138434076399</v>
      </c>
      <c r="U198" s="98">
        <f>RES_hhdet_tesh!U129</f>
        <v>3.3093993013717289</v>
      </c>
      <c r="V198" s="98">
        <f>RES_hhdet_tesh!V129</f>
        <v>2.7490042657362368</v>
      </c>
      <c r="W198" s="98">
        <f>RES_hhdet_tesh!W129</f>
        <v>4.9725202372223167</v>
      </c>
      <c r="DA198" s="63" t="s">
        <v>2531</v>
      </c>
    </row>
    <row r="199" spans="1:105" ht="12" customHeight="1" x14ac:dyDescent="0.25">
      <c r="A199" s="121" t="s">
        <v>55</v>
      </c>
      <c r="B199" s="122">
        <v>278.13515433121421</v>
      </c>
      <c r="C199" s="122">
        <v>299.24808694898309</v>
      </c>
      <c r="D199" s="122">
        <v>285.64106243962971</v>
      </c>
      <c r="E199" s="122">
        <v>310.07706482771931</v>
      </c>
      <c r="F199" s="122">
        <v>365.46956183993859</v>
      </c>
      <c r="G199" s="122">
        <v>380.86207369467508</v>
      </c>
      <c r="H199" s="122">
        <v>445.64609266184164</v>
      </c>
      <c r="I199" s="122">
        <v>416.32397688878075</v>
      </c>
      <c r="J199" s="122">
        <v>452.79814156542596</v>
      </c>
      <c r="K199" s="122">
        <v>475.65366997625171</v>
      </c>
      <c r="L199" s="122">
        <v>451.67583026062516</v>
      </c>
      <c r="M199" s="122">
        <v>479.73316347750176</v>
      </c>
      <c r="N199" s="122">
        <v>510.10310901290489</v>
      </c>
      <c r="O199" s="122">
        <v>481.26923817077505</v>
      </c>
      <c r="P199" s="122">
        <v>508.83153391854592</v>
      </c>
      <c r="Q199" s="122">
        <v>501.18382389340081</v>
      </c>
      <c r="R199" s="122">
        <v>539.64207082729945</v>
      </c>
      <c r="S199" s="122">
        <v>547.98662757542718</v>
      </c>
      <c r="T199" s="122">
        <v>550.02160779676228</v>
      </c>
      <c r="U199" s="122">
        <v>526.56792168360789</v>
      </c>
      <c r="V199" s="122">
        <v>503.17799239840645</v>
      </c>
      <c r="W199" s="122">
        <v>793.20663218965353</v>
      </c>
      <c r="DA199" s="130" t="s">
        <v>2532</v>
      </c>
    </row>
    <row r="200" spans="1:105" ht="12" customHeight="1" x14ac:dyDescent="0.25">
      <c r="A200" s="97" t="s">
        <v>128</v>
      </c>
      <c r="B200" s="98">
        <v>278.26249852656031</v>
      </c>
      <c r="C200" s="98">
        <v>298.61623553523907</v>
      </c>
      <c r="D200" s="98">
        <v>286.70550723746754</v>
      </c>
      <c r="E200" s="98">
        <v>310.93982248224967</v>
      </c>
      <c r="F200" s="98">
        <v>364.99153669046171</v>
      </c>
      <c r="G200" s="98">
        <v>380.69220252502953</v>
      </c>
      <c r="H200" s="98">
        <v>445.16495772964481</v>
      </c>
      <c r="I200" s="98">
        <v>417.13566328149102</v>
      </c>
      <c r="J200" s="98">
        <v>452.24832417880424</v>
      </c>
      <c r="K200" s="98">
        <v>475.21267915345152</v>
      </c>
      <c r="L200" s="98">
        <v>451.92188504774543</v>
      </c>
      <c r="M200" s="98">
        <v>479.98263478124306</v>
      </c>
      <c r="N200" s="98">
        <v>510.2457826851217</v>
      </c>
      <c r="O200" s="98">
        <v>481.8869146842485</v>
      </c>
      <c r="P200" s="98">
        <v>508.68227987494669</v>
      </c>
      <c r="Q200" s="98">
        <v>501.064106480644</v>
      </c>
      <c r="R200" s="98">
        <v>539.73491639265023</v>
      </c>
      <c r="S200" s="98">
        <v>548.09088767605795</v>
      </c>
      <c r="T200" s="98">
        <v>550.00499415578486</v>
      </c>
      <c r="U200" s="98">
        <v>526.91487846979612</v>
      </c>
      <c r="V200" s="98">
        <v>502.94045752464064</v>
      </c>
      <c r="W200" s="98">
        <v>793.17705972739986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273.59657096240278</v>
      </c>
      <c r="C204" s="101">
        <v>322.02140939106863</v>
      </c>
      <c r="D204" s="101">
        <v>243.83271528508484</v>
      </c>
      <c r="E204" s="101">
        <v>272.12045248057757</v>
      </c>
      <c r="F204" s="101">
        <v>388.74186972204814</v>
      </c>
      <c r="G204" s="101">
        <v>389.64453539314371</v>
      </c>
      <c r="H204" s="101">
        <v>468.88594595386081</v>
      </c>
      <c r="I204" s="101">
        <v>389.43754368619364</v>
      </c>
      <c r="J204" s="101">
        <v>478.52600495596147</v>
      </c>
      <c r="K204" s="101">
        <v>509.3676767285063</v>
      </c>
      <c r="L204" s="101">
        <v>406.71748344938254</v>
      </c>
      <c r="M204" s="101">
        <v>468.3258875679112</v>
      </c>
      <c r="N204" s="101">
        <v>504.21617720159662</v>
      </c>
      <c r="O204" s="101">
        <v>452.52239783276525</v>
      </c>
      <c r="P204" s="101">
        <v>515.6458480779861</v>
      </c>
      <c r="Q204" s="101">
        <v>506.71910263428612</v>
      </c>
      <c r="R204" s="101">
        <v>535.20756892264512</v>
      </c>
      <c r="S204" s="101">
        <v>542.88515110455512</v>
      </c>
      <c r="T204" s="101">
        <v>550.83596945805925</v>
      </c>
      <c r="U204" s="101">
        <v>508.90596939904367</v>
      </c>
      <c r="V204" s="101">
        <v>511.66655810044472</v>
      </c>
      <c r="W204" s="101">
        <v>795.02656795848827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453.21890791543018</v>
      </c>
      <c r="C208" s="122">
        <v>452.72055531781507</v>
      </c>
      <c r="D208" s="122">
        <v>433.63289844043004</v>
      </c>
      <c r="E208" s="122">
        <v>449.176105700476</v>
      </c>
      <c r="F208" s="122">
        <v>458.31990628894101</v>
      </c>
      <c r="G208" s="122">
        <v>464.86435768725977</v>
      </c>
      <c r="H208" s="122">
        <v>522.0637200846237</v>
      </c>
      <c r="I208" s="122">
        <v>506.74676881856288</v>
      </c>
      <c r="J208" s="122">
        <v>551.0378662566992</v>
      </c>
      <c r="K208" s="122">
        <v>531.61749315142674</v>
      </c>
      <c r="L208" s="122">
        <v>450.34101670880784</v>
      </c>
      <c r="M208" s="122">
        <v>505.99959470962989</v>
      </c>
      <c r="N208" s="122">
        <v>515.86597013935636</v>
      </c>
      <c r="O208" s="122">
        <v>451.68231237054272</v>
      </c>
      <c r="P208" s="122">
        <v>433.45516916779076</v>
      </c>
      <c r="Q208" s="122">
        <v>341.11774746637258</v>
      </c>
      <c r="R208" s="122">
        <v>350.28221048870262</v>
      </c>
      <c r="S208" s="122">
        <v>326.46878058718437</v>
      </c>
      <c r="T208" s="122">
        <v>406.5826004797467</v>
      </c>
      <c r="U208" s="122">
        <v>425.364117129568</v>
      </c>
      <c r="V208" s="122">
        <v>393.32071546610052</v>
      </c>
      <c r="W208" s="122">
        <v>409.59205691192977</v>
      </c>
      <c r="DA208" s="130" t="s">
        <v>2541</v>
      </c>
    </row>
    <row r="209" spans="1:105" ht="12" customHeight="1" x14ac:dyDescent="0.25">
      <c r="A209" s="97" t="s">
        <v>50</v>
      </c>
      <c r="B209" s="98">
        <v>454.86267211718092</v>
      </c>
      <c r="C209" s="98">
        <v>449.09553403993579</v>
      </c>
      <c r="D209" s="98">
        <v>448.36400817856372</v>
      </c>
      <c r="E209" s="98">
        <v>459.95208561393099</v>
      </c>
      <c r="F209" s="98">
        <v>445.07245339237511</v>
      </c>
      <c r="G209" s="98">
        <v>489.90917833857554</v>
      </c>
      <c r="H209" s="98">
        <v>533.46448088595548</v>
      </c>
      <c r="I209" s="98">
        <v>452.7719925158741</v>
      </c>
      <c r="J209" s="98">
        <v>488.2866760179175</v>
      </c>
      <c r="K209" s="98">
        <v>487.49255301728948</v>
      </c>
      <c r="L209" s="98">
        <v>481.63692142053122</v>
      </c>
      <c r="M209" s="98">
        <v>521.92575918725231</v>
      </c>
      <c r="N209" s="98">
        <v>527.40465838945011</v>
      </c>
      <c r="O209" s="98">
        <v>444.48472015735018</v>
      </c>
      <c r="P209" s="98">
        <v>413.16922144727766</v>
      </c>
      <c r="Q209" s="98">
        <v>337.91485574264675</v>
      </c>
      <c r="R209" s="98">
        <v>363.8714087485709</v>
      </c>
      <c r="S209" s="98">
        <v>396.23536855390756</v>
      </c>
      <c r="T209" s="98">
        <v>381.8733205871647</v>
      </c>
      <c r="U209" s="98">
        <v>440.27826438573726</v>
      </c>
      <c r="V209" s="98">
        <v>412.30428922895476</v>
      </c>
      <c r="W209" s="98">
        <v>379.52937725415075</v>
      </c>
      <c r="DA209" s="63" t="s">
        <v>2542</v>
      </c>
    </row>
    <row r="210" spans="1:105" ht="12" customHeight="1" x14ac:dyDescent="0.25">
      <c r="A210" s="109" t="s">
        <v>120</v>
      </c>
      <c r="B210" s="33">
        <v>426.56376430732496</v>
      </c>
      <c r="C210" s="33">
        <v>512.03403743259423</v>
      </c>
      <c r="D210" s="33">
        <v>258.46626537962135</v>
      </c>
      <c r="E210" s="33">
        <v>368.72654187826788</v>
      </c>
      <c r="F210" s="33">
        <v>516.77699248450551</v>
      </c>
      <c r="G210" s="33">
        <v>392.74929685693405</v>
      </c>
      <c r="H210" s="33">
        <v>502.6169652074189</v>
      </c>
      <c r="I210" s="33">
        <v>568.96569788270756</v>
      </c>
      <c r="J210" s="33">
        <v>603.30369406305522</v>
      </c>
      <c r="K210" s="33">
        <v>568.69275074493339</v>
      </c>
      <c r="L210" s="33">
        <v>420.01281236092984</v>
      </c>
      <c r="M210" s="33">
        <v>488.23959624579834</v>
      </c>
      <c r="N210" s="33">
        <v>502.26498752133836</v>
      </c>
      <c r="O210" s="33">
        <v>460.42244344598316</v>
      </c>
      <c r="P210" s="33">
        <v>458.59033302656366</v>
      </c>
      <c r="Q210" s="33">
        <v>345.93664792958464</v>
      </c>
      <c r="R210" s="33">
        <v>327.86294437130152</v>
      </c>
      <c r="S210" s="33">
        <v>211.81357029564433</v>
      </c>
      <c r="T210" s="33">
        <v>448.19805105070435</v>
      </c>
      <c r="U210" s="33">
        <v>403.19873819545796</v>
      </c>
      <c r="V210" s="33">
        <v>370.49073879290336</v>
      </c>
      <c r="W210" s="33">
        <v>436.55822023090349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170.58621734245628</v>
      </c>
      <c r="C212" s="117">
        <f t="shared" si="101"/>
        <v>168.20017395474201</v>
      </c>
      <c r="D212" s="117">
        <f t="shared" si="101"/>
        <v>164.08012020749547</v>
      </c>
      <c r="E212" s="117">
        <f t="shared" si="101"/>
        <v>160.63669187195683</v>
      </c>
      <c r="F212" s="117">
        <f t="shared" si="101"/>
        <v>143.43270228050264</v>
      </c>
      <c r="G212" s="117">
        <f t="shared" si="101"/>
        <v>143.39814353433107</v>
      </c>
      <c r="H212" s="117">
        <f t="shared" si="101"/>
        <v>132.22921640632993</v>
      </c>
      <c r="I212" s="117">
        <f t="shared" si="101"/>
        <v>95.152456763257518</v>
      </c>
      <c r="J212" s="117">
        <f t="shared" si="101"/>
        <v>87.009406411556981</v>
      </c>
      <c r="K212" s="117">
        <f t="shared" si="101"/>
        <v>87.061027232356736</v>
      </c>
      <c r="L212" s="117">
        <f t="shared" si="101"/>
        <v>92.496038632072128</v>
      </c>
      <c r="M212" s="117">
        <f t="shared" si="101"/>
        <v>107.21059575873696</v>
      </c>
      <c r="N212" s="117">
        <f t="shared" si="101"/>
        <v>111.07215379263764</v>
      </c>
      <c r="O212" s="117">
        <f t="shared" si="101"/>
        <v>94.833157575791049</v>
      </c>
      <c r="P212" s="117">
        <f t="shared" si="101"/>
        <v>88.940717712666114</v>
      </c>
      <c r="Q212" s="117">
        <f t="shared" si="101"/>
        <v>78.947948858001155</v>
      </c>
      <c r="R212" s="117">
        <f t="shared" ref="R212:V212" si="102">R213+R216+R218+R227</f>
        <v>88.02236496126001</v>
      </c>
      <c r="S212" s="117">
        <f t="shared" si="102"/>
        <v>95.51042751300993</v>
      </c>
      <c r="T212" s="117">
        <f t="shared" si="102"/>
        <v>92.634745572151871</v>
      </c>
      <c r="U212" s="117">
        <f t="shared" si="102"/>
        <v>101.47675056946574</v>
      </c>
      <c r="V212" s="117">
        <f t="shared" si="102"/>
        <v>86.628576407907588</v>
      </c>
      <c r="W212" s="117">
        <f t="shared" ref="W212" si="103">W213+W216+W218+W227</f>
        <v>68.846353668216494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170.58621734245628</v>
      </c>
      <c r="C227" s="122">
        <v>168.20017395474201</v>
      </c>
      <c r="D227" s="122">
        <v>164.08012020749547</v>
      </c>
      <c r="E227" s="122">
        <v>160.63669187195683</v>
      </c>
      <c r="F227" s="122">
        <v>143.43270228050264</v>
      </c>
      <c r="G227" s="122">
        <v>143.39814353433107</v>
      </c>
      <c r="H227" s="122">
        <v>132.22921640632993</v>
      </c>
      <c r="I227" s="122">
        <v>95.152456763257518</v>
      </c>
      <c r="J227" s="122">
        <v>87.009406411556981</v>
      </c>
      <c r="K227" s="122">
        <v>87.061027232356736</v>
      </c>
      <c r="L227" s="122">
        <v>92.496038632072128</v>
      </c>
      <c r="M227" s="122">
        <v>107.21059575873696</v>
      </c>
      <c r="N227" s="122">
        <v>111.07215379263764</v>
      </c>
      <c r="O227" s="122">
        <v>94.833157575791049</v>
      </c>
      <c r="P227" s="122">
        <v>88.940717712666114</v>
      </c>
      <c r="Q227" s="122">
        <v>78.947948858001155</v>
      </c>
      <c r="R227" s="122">
        <v>88.02236496126001</v>
      </c>
      <c r="S227" s="122">
        <v>95.51042751300993</v>
      </c>
      <c r="T227" s="122">
        <v>92.634745572151871</v>
      </c>
      <c r="U227" s="122">
        <v>101.47675056946574</v>
      </c>
      <c r="V227" s="122">
        <v>86.628576407907588</v>
      </c>
      <c r="W227" s="122">
        <v>68.846353668216494</v>
      </c>
      <c r="DA227" s="130" t="s">
        <v>2709</v>
      </c>
    </row>
    <row r="228" spans="1:105" ht="12" customHeight="1" x14ac:dyDescent="0.25">
      <c r="A228" s="97" t="s">
        <v>50</v>
      </c>
      <c r="B228" s="98">
        <v>181.10589495148361</v>
      </c>
      <c r="C228" s="98">
        <v>178.47994826219238</v>
      </c>
      <c r="D228" s="98">
        <v>177.87887979079861</v>
      </c>
      <c r="E228" s="98">
        <v>182.15349920731532</v>
      </c>
      <c r="F228" s="98">
        <v>175.93719559259475</v>
      </c>
      <c r="G228" s="98">
        <v>193.19884737064694</v>
      </c>
      <c r="H228" s="98">
        <v>209.74927961045805</v>
      </c>
      <c r="I228" s="98">
        <v>177.69699177370913</v>
      </c>
      <c r="J228" s="98">
        <v>191.47429376633289</v>
      </c>
      <c r="K228" s="98">
        <v>190.67629153512019</v>
      </c>
      <c r="L228" s="98">
        <v>187.94340432630099</v>
      </c>
      <c r="M228" s="98">
        <v>203.35100845498673</v>
      </c>
      <c r="N228" s="98">
        <v>205.30262168411699</v>
      </c>
      <c r="O228" s="98">
        <v>172.92928572631581</v>
      </c>
      <c r="P228" s="98">
        <v>160.72249561877331</v>
      </c>
      <c r="Q228" s="98">
        <v>131.42085921022627</v>
      </c>
      <c r="R228" s="98">
        <v>141.37617959985036</v>
      </c>
      <c r="S228" s="98">
        <v>153.62760008530097</v>
      </c>
      <c r="T228" s="98">
        <v>147.63686196682147</v>
      </c>
      <c r="U228" s="98">
        <v>169.75616981916616</v>
      </c>
      <c r="V228" s="98">
        <v>158.66193823526643</v>
      </c>
      <c r="W228" s="98">
        <v>145.59831320550381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136.27256797343767</v>
      </c>
      <c r="C231" s="118">
        <f t="shared" si="108"/>
        <v>143.91361332378125</v>
      </c>
      <c r="D231" s="118">
        <f t="shared" si="108"/>
        <v>150.84134358902014</v>
      </c>
      <c r="E231" s="118">
        <f t="shared" si="108"/>
        <v>152.77569764630348</v>
      </c>
      <c r="F231" s="118">
        <f t="shared" si="108"/>
        <v>153.39313775084287</v>
      </c>
      <c r="G231" s="118">
        <f t="shared" si="108"/>
        <v>156.4701265895394</v>
      </c>
      <c r="H231" s="118">
        <f t="shared" si="108"/>
        <v>172.37778472573129</v>
      </c>
      <c r="I231" s="118">
        <f t="shared" si="108"/>
        <v>164.14211531989537</v>
      </c>
      <c r="J231" s="118">
        <f t="shared" si="108"/>
        <v>163.56473249766267</v>
      </c>
      <c r="K231" s="118">
        <f t="shared" si="108"/>
        <v>170.47162432722291</v>
      </c>
      <c r="L231" s="118">
        <f t="shared" si="108"/>
        <v>173.23034463708711</v>
      </c>
      <c r="M231" s="118">
        <f t="shared" si="108"/>
        <v>165.45139646501974</v>
      </c>
      <c r="N231" s="118">
        <f t="shared" si="108"/>
        <v>168.86155861038685</v>
      </c>
      <c r="O231" s="118">
        <f t="shared" si="108"/>
        <v>156.2245950087505</v>
      </c>
      <c r="P231" s="118">
        <f t="shared" si="108"/>
        <v>148.74100197300461</v>
      </c>
      <c r="Q231" s="118">
        <f t="shared" si="108"/>
        <v>140.28891847759294</v>
      </c>
      <c r="R231" s="118">
        <f t="shared" ref="R231:V231" si="109">R232+R235+R237+R246</f>
        <v>147.79875717063624</v>
      </c>
      <c r="S231" s="118">
        <f t="shared" si="109"/>
        <v>149.81562658940629</v>
      </c>
      <c r="T231" s="118">
        <f t="shared" si="109"/>
        <v>155.32208698380211</v>
      </c>
      <c r="U231" s="118">
        <f t="shared" si="109"/>
        <v>149.05373979308808</v>
      </c>
      <c r="V231" s="118">
        <f t="shared" si="109"/>
        <v>142.90417265491229</v>
      </c>
      <c r="W231" s="118">
        <f t="shared" ref="W231" si="110">W232+W235+W237+W246</f>
        <v>162.62015699214132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117.15400711571949</v>
      </c>
      <c r="C232" s="123">
        <f t="shared" si="111"/>
        <v>124.41216406019431</v>
      </c>
      <c r="D232" s="123">
        <f t="shared" si="111"/>
        <v>132.18240851742578</v>
      </c>
      <c r="E232" s="123">
        <f t="shared" si="111"/>
        <v>133.36142594348456</v>
      </c>
      <c r="F232" s="123">
        <f t="shared" si="111"/>
        <v>132.95849199187691</v>
      </c>
      <c r="G232" s="123">
        <f t="shared" si="111"/>
        <v>135.78427969743925</v>
      </c>
      <c r="H232" s="123">
        <f t="shared" si="111"/>
        <v>149.45529275532004</v>
      </c>
      <c r="I232" s="123">
        <f t="shared" si="111"/>
        <v>142.9068833997211</v>
      </c>
      <c r="J232" s="123">
        <f t="shared" si="111"/>
        <v>141.0554082041906</v>
      </c>
      <c r="K232" s="123">
        <f t="shared" si="111"/>
        <v>148.09935845036662</v>
      </c>
      <c r="L232" s="123">
        <f t="shared" si="111"/>
        <v>153.11562557534143</v>
      </c>
      <c r="M232" s="123">
        <f t="shared" si="111"/>
        <v>143.47609374878496</v>
      </c>
      <c r="N232" s="123">
        <f t="shared" si="111"/>
        <v>146.3222123776078</v>
      </c>
      <c r="O232" s="123">
        <f t="shared" si="111"/>
        <v>136.35715595195899</v>
      </c>
      <c r="P232" s="123">
        <f t="shared" si="111"/>
        <v>129.08063925713626</v>
      </c>
      <c r="Q232" s="123">
        <f t="shared" si="111"/>
        <v>123.09850012199432</v>
      </c>
      <c r="R232" s="123">
        <f t="shared" ref="R232:V232" si="112">SUM(R233:R234)</f>
        <v>129.94569142257023</v>
      </c>
      <c r="S232" s="123">
        <f t="shared" si="112"/>
        <v>132.47614027926258</v>
      </c>
      <c r="T232" s="123">
        <f t="shared" si="112"/>
        <v>136.78717063726211</v>
      </c>
      <c r="U232" s="123">
        <f t="shared" si="112"/>
        <v>130.73543039588665</v>
      </c>
      <c r="V232" s="123">
        <f t="shared" si="112"/>
        <v>126.02119192746844</v>
      </c>
      <c r="W232" s="123">
        <f t="shared" ref="W232" si="113">SUM(W233:W234)</f>
        <v>141.28550537957167</v>
      </c>
      <c r="DA232" s="130" t="s">
        <v>2863</v>
      </c>
    </row>
    <row r="233" spans="1:105" ht="12" customHeight="1" x14ac:dyDescent="0.25">
      <c r="A233" s="97" t="s">
        <v>203</v>
      </c>
      <c r="B233" s="99">
        <v>116.77467457889428</v>
      </c>
      <c r="C233" s="99">
        <v>124.01563371549828</v>
      </c>
      <c r="D233" s="99">
        <v>131.76860501920856</v>
      </c>
      <c r="E233" s="99">
        <v>132.95095717455862</v>
      </c>
      <c r="F233" s="99">
        <v>132.55441683720045</v>
      </c>
      <c r="G233" s="99">
        <v>135.37671568754536</v>
      </c>
      <c r="H233" s="99">
        <v>149.01038553791329</v>
      </c>
      <c r="I233" s="99">
        <v>142.48795189350815</v>
      </c>
      <c r="J233" s="99">
        <v>140.64278309919209</v>
      </c>
      <c r="K233" s="99">
        <v>147.66905961748444</v>
      </c>
      <c r="L233" s="99">
        <v>152.67541788890392</v>
      </c>
      <c r="M233" s="99">
        <v>143.06329798283011</v>
      </c>
      <c r="N233" s="99">
        <v>145.89967732750691</v>
      </c>
      <c r="O233" s="99">
        <v>135.96071106653963</v>
      </c>
      <c r="P233" s="99">
        <v>128.70995391511826</v>
      </c>
      <c r="Q233" s="99">
        <v>122.74838431917543</v>
      </c>
      <c r="R233" s="99">
        <v>129.57861354416343</v>
      </c>
      <c r="S233" s="99">
        <v>132.10279366819196</v>
      </c>
      <c r="T233" s="99">
        <v>136.39950300365129</v>
      </c>
      <c r="U233" s="99">
        <v>130.36214817506067</v>
      </c>
      <c r="V233" s="99">
        <v>125.66308001171818</v>
      </c>
      <c r="W233" s="99">
        <v>140.88336504512944</v>
      </c>
      <c r="DA233" s="63" t="s">
        <v>2864</v>
      </c>
    </row>
    <row r="234" spans="1:105" ht="12" customHeight="1" x14ac:dyDescent="0.25">
      <c r="A234" s="97" t="s">
        <v>53</v>
      </c>
      <c r="B234" s="99">
        <v>0.37933253682521317</v>
      </c>
      <c r="C234" s="99">
        <v>0.39653034469603599</v>
      </c>
      <c r="D234" s="99">
        <v>0.41380349821722817</v>
      </c>
      <c r="E234" s="99">
        <v>0.41046876892592615</v>
      </c>
      <c r="F234" s="99">
        <v>0.40407515467647137</v>
      </c>
      <c r="G234" s="99">
        <v>0.40756400989387925</v>
      </c>
      <c r="H234" s="99">
        <v>0.4449072174067466</v>
      </c>
      <c r="I234" s="99">
        <v>0.41893150621293895</v>
      </c>
      <c r="J234" s="99">
        <v>0.41262510499851812</v>
      </c>
      <c r="K234" s="99">
        <v>0.43029883288218068</v>
      </c>
      <c r="L234" s="99">
        <v>0.44020768643749558</v>
      </c>
      <c r="M234" s="99">
        <v>0.4127957659548625</v>
      </c>
      <c r="N234" s="99">
        <v>0.42253505010089637</v>
      </c>
      <c r="O234" s="99">
        <v>0.39644488541935019</v>
      </c>
      <c r="P234" s="99">
        <v>0.37068534201800607</v>
      </c>
      <c r="Q234" s="99">
        <v>0.35011580281889393</v>
      </c>
      <c r="R234" s="99">
        <v>0.36707787840680473</v>
      </c>
      <c r="S234" s="99">
        <v>0.37334661107062156</v>
      </c>
      <c r="T234" s="99">
        <v>0.38766763361081935</v>
      </c>
      <c r="U234" s="99">
        <v>0.37328222082597701</v>
      </c>
      <c r="V234" s="99">
        <v>0.35811191575025814</v>
      </c>
      <c r="W234" s="99">
        <v>0.4021403344422419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1.5960357463670483E-4</v>
      </c>
      <c r="C235" s="123">
        <f t="shared" si="114"/>
        <v>1.9373166148418347E-4</v>
      </c>
      <c r="D235" s="123">
        <f t="shared" si="114"/>
        <v>2.6735896594204535E-4</v>
      </c>
      <c r="E235" s="123">
        <f t="shared" si="114"/>
        <v>4.5561084723642399E-4</v>
      </c>
      <c r="F235" s="123">
        <f t="shared" si="114"/>
        <v>7.8659974691981888E-4</v>
      </c>
      <c r="G235" s="123">
        <f t="shared" si="114"/>
        <v>1.3381707098266392E-3</v>
      </c>
      <c r="H235" s="123">
        <f t="shared" si="114"/>
        <v>3.0286469852195516E-3</v>
      </c>
      <c r="I235" s="123">
        <f t="shared" si="114"/>
        <v>2.8829890087345173E-3</v>
      </c>
      <c r="J235" s="123">
        <f t="shared" si="114"/>
        <v>3.6025686333658715E-3</v>
      </c>
      <c r="K235" s="123">
        <f t="shared" si="114"/>
        <v>4.7808093537994147E-3</v>
      </c>
      <c r="L235" s="123">
        <f t="shared" si="114"/>
        <v>1.5425100561750291E-2</v>
      </c>
      <c r="M235" s="123">
        <f t="shared" si="114"/>
        <v>6.8639240454809155E-3</v>
      </c>
      <c r="N235" s="123">
        <f t="shared" si="114"/>
        <v>1.2139628368302891E-2</v>
      </c>
      <c r="O235" s="123">
        <f t="shared" si="114"/>
        <v>9.0977441506091567E-3</v>
      </c>
      <c r="P235" s="123">
        <f t="shared" si="114"/>
        <v>1.5353962548563372E-2</v>
      </c>
      <c r="Q235" s="123">
        <f t="shared" si="114"/>
        <v>1.2628093188663743E-2</v>
      </c>
      <c r="R235" s="123">
        <f t="shared" si="114"/>
        <v>1.0290660559399685E-2</v>
      </c>
      <c r="S235" s="123">
        <f t="shared" si="114"/>
        <v>9.8670830733562816E-3</v>
      </c>
      <c r="T235" s="123">
        <f t="shared" si="114"/>
        <v>1.3166735655837279E-2</v>
      </c>
      <c r="U235" s="123">
        <f t="shared" si="114"/>
        <v>1.0811081030115261E-2</v>
      </c>
      <c r="V235" s="123">
        <f t="shared" si="114"/>
        <v>8.7480037095773802E-3</v>
      </c>
      <c r="W235" s="123">
        <f t="shared" si="114"/>
        <v>1.5429677850748513E-2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1.5960357463670483E-4</v>
      </c>
      <c r="C236" s="99">
        <f>RES_hhdet_fecs!C129</f>
        <v>1.9373166148418347E-4</v>
      </c>
      <c r="D236" s="99">
        <f>RES_hhdet_fecs!D129</f>
        <v>2.6735896594204535E-4</v>
      </c>
      <c r="E236" s="99">
        <f>RES_hhdet_fecs!E129</f>
        <v>4.5561084723642399E-4</v>
      </c>
      <c r="F236" s="99">
        <f>RES_hhdet_fecs!F129</f>
        <v>7.8659974691981888E-4</v>
      </c>
      <c r="G236" s="99">
        <f>RES_hhdet_fecs!G129</f>
        <v>1.3381707098266392E-3</v>
      </c>
      <c r="H236" s="99">
        <f>RES_hhdet_fecs!H129</f>
        <v>3.0286469852195516E-3</v>
      </c>
      <c r="I236" s="99">
        <f>RES_hhdet_fecs!I129</f>
        <v>2.8829890087345173E-3</v>
      </c>
      <c r="J236" s="99">
        <f>RES_hhdet_fecs!J129</f>
        <v>3.6025686333658715E-3</v>
      </c>
      <c r="K236" s="99">
        <f>RES_hhdet_fecs!K129</f>
        <v>4.7808093537994147E-3</v>
      </c>
      <c r="L236" s="99">
        <f>RES_hhdet_fecs!L129</f>
        <v>1.5425100561750291E-2</v>
      </c>
      <c r="M236" s="99">
        <f>RES_hhdet_fecs!M129</f>
        <v>6.8639240454809155E-3</v>
      </c>
      <c r="N236" s="99">
        <f>RES_hhdet_fecs!N129</f>
        <v>1.2139628368302891E-2</v>
      </c>
      <c r="O236" s="99">
        <f>RES_hhdet_fecs!O129</f>
        <v>9.0977441506091567E-3</v>
      </c>
      <c r="P236" s="99">
        <f>RES_hhdet_fecs!P129</f>
        <v>1.5353962548563372E-2</v>
      </c>
      <c r="Q236" s="99">
        <f>RES_hhdet_fecs!Q129</f>
        <v>1.2628093188663743E-2</v>
      </c>
      <c r="R236" s="99">
        <f>RES_hhdet_fecs!R129</f>
        <v>1.0290660559399685E-2</v>
      </c>
      <c r="S236" s="99">
        <f>RES_hhdet_fecs!S129</f>
        <v>9.8670830733562816E-3</v>
      </c>
      <c r="T236" s="99">
        <f>RES_hhdet_fecs!T129</f>
        <v>1.3166735655837279E-2</v>
      </c>
      <c r="U236" s="99">
        <f>RES_hhdet_fecs!U129</f>
        <v>1.0811081030115261E-2</v>
      </c>
      <c r="V236" s="99">
        <f>RES_hhdet_fecs!V129</f>
        <v>8.7480037095773802E-3</v>
      </c>
      <c r="W236" s="99">
        <f>RES_hhdet_fecs!W129</f>
        <v>1.5429677850748513E-2</v>
      </c>
      <c r="DA236" s="63" t="s">
        <v>2867</v>
      </c>
    </row>
    <row r="237" spans="1:105" ht="12" customHeight="1" x14ac:dyDescent="0.25">
      <c r="A237" s="121" t="s">
        <v>55</v>
      </c>
      <c r="B237" s="123">
        <v>6.1580941790917949</v>
      </c>
      <c r="C237" s="123">
        <v>6.609593965057786</v>
      </c>
      <c r="D237" s="123">
        <v>6.2784113753836239</v>
      </c>
      <c r="E237" s="123">
        <v>6.7809506715659591</v>
      </c>
      <c r="F237" s="123">
        <v>7.9450439835280458</v>
      </c>
      <c r="G237" s="123">
        <v>8.1803779499596256</v>
      </c>
      <c r="H237" s="123">
        <v>9.4831374960483004</v>
      </c>
      <c r="I237" s="123">
        <v>8.8010816097419085</v>
      </c>
      <c r="J237" s="123">
        <v>9.3939073381692904</v>
      </c>
      <c r="K237" s="123">
        <v>9.7387827413312067</v>
      </c>
      <c r="L237" s="123">
        <v>9.1331246590253379</v>
      </c>
      <c r="M237" s="123">
        <v>9.6362059144530221</v>
      </c>
      <c r="N237" s="123">
        <v>10.053582522201951</v>
      </c>
      <c r="O237" s="123">
        <v>9.1924100942590599</v>
      </c>
      <c r="P237" s="123">
        <v>9.5789914588059641</v>
      </c>
      <c r="Q237" s="123">
        <v>9.2395291065446497</v>
      </c>
      <c r="R237" s="123">
        <v>9.7196415888803926</v>
      </c>
      <c r="S237" s="123">
        <v>9.6564733429201439</v>
      </c>
      <c r="T237" s="123">
        <v>9.5222048526117078</v>
      </c>
      <c r="U237" s="123">
        <v>8.9586047652047984</v>
      </c>
      <c r="V237" s="123">
        <v>8.4668898081985287</v>
      </c>
      <c r="W237" s="123">
        <v>13.078316893493119</v>
      </c>
      <c r="DA237" s="130" t="s">
        <v>2868</v>
      </c>
    </row>
    <row r="238" spans="1:105" ht="12" customHeight="1" x14ac:dyDescent="0.25">
      <c r="A238" s="97" t="s">
        <v>128</v>
      </c>
      <c r="B238" s="99">
        <v>6.1140483487560298</v>
      </c>
      <c r="C238" s="99">
        <v>6.5419924306670589</v>
      </c>
      <c r="D238" s="99">
        <v>6.2644273971740523</v>
      </c>
      <c r="E238" s="99">
        <v>6.76279802537608</v>
      </c>
      <c r="F238" s="99">
        <v>7.8878408999003522</v>
      </c>
      <c r="G238" s="99">
        <v>8.1341794591772061</v>
      </c>
      <c r="H238" s="99">
        <v>9.4216693656112014</v>
      </c>
      <c r="I238" s="99">
        <v>8.7588002192916932</v>
      </c>
      <c r="J238" s="99">
        <v>9.3303212593390015</v>
      </c>
      <c r="K238" s="99">
        <v>9.6950533039327471</v>
      </c>
      <c r="L238" s="99">
        <v>9.1260310397171853</v>
      </c>
      <c r="M238" s="99">
        <v>9.5896037836496788</v>
      </c>
      <c r="N238" s="99">
        <v>9.993226812452944</v>
      </c>
      <c r="O238" s="99">
        <v>9.1527647812768969</v>
      </c>
      <c r="P238" s="99">
        <v>9.5171944860859199</v>
      </c>
      <c r="Q238" s="99">
        <v>9.1856679590348786</v>
      </c>
      <c r="R238" s="99">
        <v>9.6697962158351984</v>
      </c>
      <c r="S238" s="99">
        <v>9.6101955582014948</v>
      </c>
      <c r="T238" s="99">
        <v>9.4796960822775809</v>
      </c>
      <c r="U238" s="99">
        <v>8.9365275118454832</v>
      </c>
      <c r="V238" s="99">
        <v>8.4275350394471022</v>
      </c>
      <c r="W238" s="99">
        <v>13.048322572568228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7.7279001092649899</v>
      </c>
      <c r="C242" s="102">
        <v>9.0461027814856525</v>
      </c>
      <c r="D242" s="102">
        <v>6.8276620427502577</v>
      </c>
      <c r="E242" s="102">
        <v>7.5795677002135884</v>
      </c>
      <c r="F242" s="102">
        <v>10.729934643457767</v>
      </c>
      <c r="G242" s="102">
        <v>10.568873164717274</v>
      </c>
      <c r="H242" s="102">
        <v>12.452180560475792</v>
      </c>
      <c r="I242" s="102">
        <v>10.201617321886047</v>
      </c>
      <c r="J242" s="102">
        <v>12.369320610814906</v>
      </c>
      <c r="K242" s="102">
        <v>13.081923848809645</v>
      </c>
      <c r="L242" s="102">
        <v>10.429248179870021</v>
      </c>
      <c r="M242" s="102">
        <v>11.767125808148489</v>
      </c>
      <c r="N242" s="102">
        <v>12.543950522091425</v>
      </c>
      <c r="O242" s="102">
        <v>11.037514218487303</v>
      </c>
      <c r="P242" s="102">
        <v>12.400382263783479</v>
      </c>
      <c r="Q242" s="102">
        <v>11.729864120515632</v>
      </c>
      <c r="R242" s="102">
        <v>12.100362745262032</v>
      </c>
      <c r="S242" s="102">
        <v>11.920858552968994</v>
      </c>
      <c r="T242" s="102">
        <v>11.605884936707961</v>
      </c>
      <c r="U242" s="102">
        <v>10.082454797626635</v>
      </c>
      <c r="V242" s="102">
        <v>9.8732750472956425</v>
      </c>
      <c r="W242" s="102">
        <v>14.924214507456307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12.960307075051769</v>
      </c>
      <c r="C246" s="123">
        <v>12.891661566867676</v>
      </c>
      <c r="D246" s="123">
        <v>12.380256337244781</v>
      </c>
      <c r="E246" s="123">
        <v>12.632865420405734</v>
      </c>
      <c r="F246" s="123">
        <v>12.488815175690982</v>
      </c>
      <c r="G246" s="123">
        <v>12.504130771430701</v>
      </c>
      <c r="H246" s="123">
        <v>13.436325827377717</v>
      </c>
      <c r="I246" s="123">
        <v>12.431267321423627</v>
      </c>
      <c r="J246" s="123">
        <v>13.111814386669421</v>
      </c>
      <c r="K246" s="123">
        <v>12.628702326171258</v>
      </c>
      <c r="L246" s="123">
        <v>10.966169302158606</v>
      </c>
      <c r="M246" s="123">
        <v>12.332232877736267</v>
      </c>
      <c r="N246" s="123">
        <v>12.473624082208763</v>
      </c>
      <c r="O246" s="123">
        <v>10.665931218381841</v>
      </c>
      <c r="P246" s="123">
        <v>10.066017294513811</v>
      </c>
      <c r="Q246" s="123">
        <v>7.9382611558653151</v>
      </c>
      <c r="R246" s="123">
        <v>8.1231334986262116</v>
      </c>
      <c r="S246" s="123">
        <v>7.6731458841502196</v>
      </c>
      <c r="T246" s="123">
        <v>8.9995447582724637</v>
      </c>
      <c r="U246" s="123">
        <v>9.3488935509665154</v>
      </c>
      <c r="V246" s="123">
        <v>8.4073429155357395</v>
      </c>
      <c r="W246" s="123">
        <v>8.2409050412257727</v>
      </c>
      <c r="DA246" s="130" t="s">
        <v>2877</v>
      </c>
    </row>
    <row r="247" spans="1:105" ht="12" customHeight="1" x14ac:dyDescent="0.25">
      <c r="A247" s="97" t="s">
        <v>50</v>
      </c>
      <c r="B247" s="99">
        <v>13.163849773177608</v>
      </c>
      <c r="C247" s="99">
        <v>12.97298040506862</v>
      </c>
      <c r="D247" s="99">
        <v>12.933915294112094</v>
      </c>
      <c r="E247" s="99">
        <v>13.2257950637192</v>
      </c>
      <c r="F247" s="99">
        <v>12.732705177439488</v>
      </c>
      <c r="G247" s="99">
        <v>13.867642003833177</v>
      </c>
      <c r="H247" s="99">
        <v>14.94234710825118</v>
      </c>
      <c r="I247" s="99">
        <v>12.605371490505155</v>
      </c>
      <c r="J247" s="99">
        <v>13.456119936793682</v>
      </c>
      <c r="K247" s="99">
        <v>13.343020587139383</v>
      </c>
      <c r="L247" s="99">
        <v>13.13630082465923</v>
      </c>
      <c r="M247" s="99">
        <v>14.186821722242085</v>
      </c>
      <c r="N247" s="99">
        <v>14.205840120149889</v>
      </c>
      <c r="O247" s="99">
        <v>11.75678125029903</v>
      </c>
      <c r="P247" s="99">
        <v>10.797460494563445</v>
      </c>
      <c r="Q247" s="99">
        <v>8.7069349838279546</v>
      </c>
      <c r="R247" s="99">
        <v>9.2370590090674849</v>
      </c>
      <c r="S247" s="99">
        <v>9.9186223481041598</v>
      </c>
      <c r="T247" s="99">
        <v>9.4328672747954982</v>
      </c>
      <c r="U247" s="99">
        <v>10.767979926751607</v>
      </c>
      <c r="V247" s="99">
        <v>10.020932049946303</v>
      </c>
      <c r="W247" s="99">
        <v>9.1564355649576008</v>
      </c>
      <c r="DA247" s="63" t="s">
        <v>2878</v>
      </c>
    </row>
    <row r="248" spans="1:105" ht="12" customHeight="1" x14ac:dyDescent="0.25">
      <c r="A248" s="109" t="s">
        <v>120</v>
      </c>
      <c r="B248" s="110">
        <v>9.6596756078698256</v>
      </c>
      <c r="C248" s="110">
        <v>11.561102906520102</v>
      </c>
      <c r="D248" s="110">
        <v>5.7967349961910779</v>
      </c>
      <c r="E248" s="110">
        <v>8.2062674158692239</v>
      </c>
      <c r="F248" s="110">
        <v>11.412600829750975</v>
      </c>
      <c r="G248" s="110">
        <v>8.5779818547934763</v>
      </c>
      <c r="H248" s="110">
        <v>10.86744229413325</v>
      </c>
      <c r="I248" s="110">
        <v>12.23057033501822</v>
      </c>
      <c r="J248" s="110">
        <v>12.825040310718178</v>
      </c>
      <c r="K248" s="110">
        <v>12.028508117439623</v>
      </c>
      <c r="L248" s="110">
        <v>8.8631403952640948</v>
      </c>
      <c r="M248" s="110">
        <v>10.264095563460602</v>
      </c>
      <c r="N248" s="110">
        <v>10.431811381142172</v>
      </c>
      <c r="O248" s="110">
        <v>9.3412976492378057</v>
      </c>
      <c r="P248" s="110">
        <v>9.159727633319326</v>
      </c>
      <c r="Q248" s="110">
        <v>6.7817554150720527</v>
      </c>
      <c r="R248" s="110">
        <v>6.2853950260559577</v>
      </c>
      <c r="S248" s="110">
        <v>3.982904126847401</v>
      </c>
      <c r="T248" s="110">
        <v>8.2697415488693036</v>
      </c>
      <c r="U248" s="110">
        <v>7.2398499215026799</v>
      </c>
      <c r="V248" s="110">
        <v>6.4668124991396496</v>
      </c>
      <c r="W248" s="110">
        <v>7.4196759988549728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94.681233305684344</v>
      </c>
      <c r="C250" s="118">
        <f t="shared" si="115"/>
        <v>100.39961600556805</v>
      </c>
      <c r="D250" s="118">
        <f t="shared" si="115"/>
        <v>105.6397445662961</v>
      </c>
      <c r="E250" s="118">
        <f t="shared" si="115"/>
        <v>107.42487607220423</v>
      </c>
      <c r="F250" s="118">
        <f t="shared" si="115"/>
        <v>108.46911719848872</v>
      </c>
      <c r="G250" s="118">
        <f t="shared" si="115"/>
        <v>111.07283323600511</v>
      </c>
      <c r="H250" s="118">
        <f t="shared" si="115"/>
        <v>122.98119609844417</v>
      </c>
      <c r="I250" s="118">
        <f t="shared" si="115"/>
        <v>117.95091277214304</v>
      </c>
      <c r="J250" s="118">
        <f t="shared" si="115"/>
        <v>118.63383975534754</v>
      </c>
      <c r="K250" s="118">
        <f t="shared" si="115"/>
        <v>124.50027393426834</v>
      </c>
      <c r="L250" s="118">
        <f t="shared" si="115"/>
        <v>127.56640677550546</v>
      </c>
      <c r="M250" s="118">
        <f t="shared" si="115"/>
        <v>122.80766618385417</v>
      </c>
      <c r="N250" s="118">
        <f t="shared" si="115"/>
        <v>126.88071747019235</v>
      </c>
      <c r="O250" s="118">
        <f t="shared" si="115"/>
        <v>119.19294262797318</v>
      </c>
      <c r="P250" s="118">
        <f t="shared" si="115"/>
        <v>113.96713862987835</v>
      </c>
      <c r="Q250" s="118">
        <f t="shared" si="115"/>
        <v>108.36071757038341</v>
      </c>
      <c r="R250" s="118">
        <f t="shared" ref="R250:V250" si="116">R251+R254+R256+R265</f>
        <v>115.24693238419843</v>
      </c>
      <c r="S250" s="118">
        <f t="shared" si="116"/>
        <v>117.98843941178249</v>
      </c>
      <c r="T250" s="118">
        <f t="shared" si="116"/>
        <v>123.29828916440574</v>
      </c>
      <c r="U250" s="118">
        <f t="shared" si="116"/>
        <v>119.31130767419985</v>
      </c>
      <c r="V250" s="118">
        <f t="shared" si="116"/>
        <v>115.57865139500245</v>
      </c>
      <c r="W250" s="118">
        <f t="shared" ref="W250" si="117">W251+W254+W256+W265</f>
        <v>133.93942599478689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82.605285515647552</v>
      </c>
      <c r="C251" s="123">
        <f t="shared" si="118"/>
        <v>87.98321527193302</v>
      </c>
      <c r="D251" s="123">
        <f t="shared" si="118"/>
        <v>93.758749841550298</v>
      </c>
      <c r="E251" s="123">
        <f t="shared" si="118"/>
        <v>94.900837564007006</v>
      </c>
      <c r="F251" s="123">
        <f t="shared" si="118"/>
        <v>94.924030810439945</v>
      </c>
      <c r="G251" s="123">
        <f t="shared" si="118"/>
        <v>97.279063674570736</v>
      </c>
      <c r="H251" s="123">
        <f t="shared" si="118"/>
        <v>107.31198650737863</v>
      </c>
      <c r="I251" s="123">
        <f t="shared" si="118"/>
        <v>103.06754575292688</v>
      </c>
      <c r="J251" s="123">
        <f t="shared" si="118"/>
        <v>102.59723327115121</v>
      </c>
      <c r="K251" s="123">
        <f t="shared" si="118"/>
        <v>108.4731450923918</v>
      </c>
      <c r="L251" s="123">
        <f t="shared" si="118"/>
        <v>113.19351902398728</v>
      </c>
      <c r="M251" s="123">
        <f t="shared" si="118"/>
        <v>107.16258180881492</v>
      </c>
      <c r="N251" s="123">
        <f t="shared" si="118"/>
        <v>110.71169456781037</v>
      </c>
      <c r="O251" s="123">
        <f t="shared" si="118"/>
        <v>104.75164267502539</v>
      </c>
      <c r="P251" s="123">
        <f t="shared" si="118"/>
        <v>99.529024461561676</v>
      </c>
      <c r="Q251" s="123">
        <f t="shared" si="118"/>
        <v>95.634624470690468</v>
      </c>
      <c r="R251" s="123">
        <f t="shared" ref="R251:V251" si="119">SUM(R252:R253)</f>
        <v>101.99687282722678</v>
      </c>
      <c r="S251" s="123">
        <f t="shared" si="119"/>
        <v>105.12212125572977</v>
      </c>
      <c r="T251" s="123">
        <f t="shared" si="119"/>
        <v>109.35747607122845</v>
      </c>
      <c r="U251" s="123">
        <f t="shared" si="119"/>
        <v>105.54702182240523</v>
      </c>
      <c r="V251" s="123">
        <f t="shared" si="119"/>
        <v>102.67696255525722</v>
      </c>
      <c r="W251" s="123">
        <f t="shared" ref="W251" si="120">SUM(W252:W253)</f>
        <v>116.68555157566109</v>
      </c>
      <c r="DA251" s="130" t="s">
        <v>3031</v>
      </c>
    </row>
    <row r="252" spans="1:105" ht="12" customHeight="1" x14ac:dyDescent="0.25">
      <c r="A252" s="97" t="s">
        <v>203</v>
      </c>
      <c r="B252" s="99">
        <v>82.225952978822335</v>
      </c>
      <c r="C252" s="99">
        <v>87.586684927236988</v>
      </c>
      <c r="D252" s="99">
        <v>93.344946343333064</v>
      </c>
      <c r="E252" s="99">
        <v>94.490368795081082</v>
      </c>
      <c r="F252" s="99">
        <v>94.519955655763468</v>
      </c>
      <c r="G252" s="99">
        <v>96.871499664676861</v>
      </c>
      <c r="H252" s="99">
        <v>106.86707928997188</v>
      </c>
      <c r="I252" s="99">
        <v>102.64861424671393</v>
      </c>
      <c r="J252" s="99">
        <v>102.1846081661527</v>
      </c>
      <c r="K252" s="99">
        <v>108.04284625950962</v>
      </c>
      <c r="L252" s="99">
        <v>112.75331133754979</v>
      </c>
      <c r="M252" s="99">
        <v>106.74978604286005</v>
      </c>
      <c r="N252" s="99">
        <v>110.28915951770948</v>
      </c>
      <c r="O252" s="99">
        <v>104.35519778960604</v>
      </c>
      <c r="P252" s="99">
        <v>99.158339119543669</v>
      </c>
      <c r="Q252" s="99">
        <v>95.284508667871577</v>
      </c>
      <c r="R252" s="99">
        <v>101.62979494881998</v>
      </c>
      <c r="S252" s="99">
        <v>104.74877464465915</v>
      </c>
      <c r="T252" s="99">
        <v>108.96980843761763</v>
      </c>
      <c r="U252" s="99">
        <v>105.17373960157926</v>
      </c>
      <c r="V252" s="99">
        <v>102.31885063950696</v>
      </c>
      <c r="W252" s="99">
        <v>116.28341124121886</v>
      </c>
      <c r="DA252" s="63" t="s">
        <v>3032</v>
      </c>
    </row>
    <row r="253" spans="1:105" ht="12" customHeight="1" x14ac:dyDescent="0.25">
      <c r="A253" s="97" t="s">
        <v>53</v>
      </c>
      <c r="B253" s="99">
        <v>0.37933253682521317</v>
      </c>
      <c r="C253" s="99">
        <v>0.39653034469603599</v>
      </c>
      <c r="D253" s="99">
        <v>0.41380349821722817</v>
      </c>
      <c r="E253" s="99">
        <v>0.41046876892592615</v>
      </c>
      <c r="F253" s="99">
        <v>0.40407515467647137</v>
      </c>
      <c r="G253" s="99">
        <v>0.40756400989387925</v>
      </c>
      <c r="H253" s="99">
        <v>0.4449072174067466</v>
      </c>
      <c r="I253" s="99">
        <v>0.41893150621293895</v>
      </c>
      <c r="J253" s="99">
        <v>0.41262510499851812</v>
      </c>
      <c r="K253" s="99">
        <v>0.43029883288218068</v>
      </c>
      <c r="L253" s="99">
        <v>0.44020768643749558</v>
      </c>
      <c r="M253" s="99">
        <v>0.4127957659548625</v>
      </c>
      <c r="N253" s="99">
        <v>0.42253505010089637</v>
      </c>
      <c r="O253" s="99">
        <v>0.39644488541935019</v>
      </c>
      <c r="P253" s="99">
        <v>0.37068534201800607</v>
      </c>
      <c r="Q253" s="99">
        <v>0.35011580281889393</v>
      </c>
      <c r="R253" s="99">
        <v>0.36707787840680473</v>
      </c>
      <c r="S253" s="99">
        <v>0.37334661107062156</v>
      </c>
      <c r="T253" s="99">
        <v>0.38766763361081935</v>
      </c>
      <c r="U253" s="99">
        <v>0.37328222082597701</v>
      </c>
      <c r="V253" s="99">
        <v>0.35811191575025814</v>
      </c>
      <c r="W253" s="99">
        <v>0.4021403344422419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3.1581436984085264E-4</v>
      </c>
      <c r="C254" s="123">
        <f t="shared" si="121"/>
        <v>3.9451995316136962E-4</v>
      </c>
      <c r="D254" s="123">
        <f t="shared" si="121"/>
        <v>5.7388586931377656E-4</v>
      </c>
      <c r="E254" s="123">
        <f t="shared" si="121"/>
        <v>1.2010236628557773E-3</v>
      </c>
      <c r="F254" s="123">
        <f t="shared" si="121"/>
        <v>2.2037951058555944E-3</v>
      </c>
      <c r="G254" s="123">
        <f t="shared" si="121"/>
        <v>3.9096458429220791E-3</v>
      </c>
      <c r="H254" s="123">
        <f t="shared" si="121"/>
        <v>9.080138565378747E-3</v>
      </c>
      <c r="I254" s="123">
        <f t="shared" si="121"/>
        <v>8.8654828685401053E-3</v>
      </c>
      <c r="J254" s="123">
        <f t="shared" si="121"/>
        <v>1.1386389669047493E-2</v>
      </c>
      <c r="K254" s="123">
        <f t="shared" si="121"/>
        <v>1.549241092996578E-2</v>
      </c>
      <c r="L254" s="123">
        <f t="shared" si="121"/>
        <v>5.1255919309292734E-2</v>
      </c>
      <c r="M254" s="123">
        <f t="shared" si="121"/>
        <v>2.3329094736061321E-2</v>
      </c>
      <c r="N254" s="123">
        <f t="shared" si="121"/>
        <v>4.2580883839758679E-2</v>
      </c>
      <c r="O254" s="123">
        <f t="shared" si="121"/>
        <v>3.3063042203599041E-2</v>
      </c>
      <c r="P254" s="123">
        <f t="shared" si="121"/>
        <v>5.8081285800355091E-2</v>
      </c>
      <c r="Q254" s="123">
        <f t="shared" si="121"/>
        <v>4.9560716340282918E-2</v>
      </c>
      <c r="R254" s="123">
        <f t="shared" si="121"/>
        <v>4.1897373582492334E-2</v>
      </c>
      <c r="S254" s="123">
        <f t="shared" si="121"/>
        <v>4.148757680599463E-2</v>
      </c>
      <c r="T254" s="123">
        <f t="shared" si="121"/>
        <v>5.6862319933347456E-2</v>
      </c>
      <c r="U254" s="123">
        <f t="shared" si="121"/>
        <v>4.7685868895846237E-2</v>
      </c>
      <c r="V254" s="123">
        <f t="shared" si="121"/>
        <v>3.9440520311854188E-2</v>
      </c>
      <c r="W254" s="123">
        <f t="shared" si="121"/>
        <v>7.103600338889024E-2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3.1581436984085264E-4</v>
      </c>
      <c r="C255" s="99">
        <f>RES_hhdet_tess!C129</f>
        <v>3.9451995316136962E-4</v>
      </c>
      <c r="D255" s="99">
        <f>RES_hhdet_tess!D129</f>
        <v>5.7388586931377656E-4</v>
      </c>
      <c r="E255" s="99">
        <f>RES_hhdet_tess!E129</f>
        <v>1.2010236628557773E-3</v>
      </c>
      <c r="F255" s="99">
        <f>RES_hhdet_tess!F129</f>
        <v>2.2037951058555944E-3</v>
      </c>
      <c r="G255" s="99">
        <f>RES_hhdet_tess!G129</f>
        <v>3.9096458429220791E-3</v>
      </c>
      <c r="H255" s="99">
        <f>RES_hhdet_tess!H129</f>
        <v>9.080138565378747E-3</v>
      </c>
      <c r="I255" s="99">
        <f>RES_hhdet_tess!I129</f>
        <v>8.8654828685401053E-3</v>
      </c>
      <c r="J255" s="99">
        <f>RES_hhdet_tess!J129</f>
        <v>1.1386389669047493E-2</v>
      </c>
      <c r="K255" s="99">
        <f>RES_hhdet_tess!K129</f>
        <v>1.549241092996578E-2</v>
      </c>
      <c r="L255" s="99">
        <f>RES_hhdet_tess!L129</f>
        <v>5.1255919309292734E-2</v>
      </c>
      <c r="M255" s="99">
        <f>RES_hhdet_tess!M129</f>
        <v>2.3329094736061321E-2</v>
      </c>
      <c r="N255" s="99">
        <f>RES_hhdet_tess!N129</f>
        <v>4.2580883839758679E-2</v>
      </c>
      <c r="O255" s="99">
        <f>RES_hhdet_tess!O129</f>
        <v>3.3063042203599041E-2</v>
      </c>
      <c r="P255" s="99">
        <f>RES_hhdet_tess!P129</f>
        <v>5.8081285800355091E-2</v>
      </c>
      <c r="Q255" s="99">
        <f>RES_hhdet_tess!Q129</f>
        <v>4.9560716340282918E-2</v>
      </c>
      <c r="R255" s="99">
        <f>RES_hhdet_tess!R129</f>
        <v>4.1897373582492334E-2</v>
      </c>
      <c r="S255" s="99">
        <f>RES_hhdet_tess!S129</f>
        <v>4.148757680599463E-2</v>
      </c>
      <c r="T255" s="99">
        <f>RES_hhdet_tess!T129</f>
        <v>5.6862319933347456E-2</v>
      </c>
      <c r="U255" s="99">
        <f>RES_hhdet_tess!U129</f>
        <v>4.7685868895846237E-2</v>
      </c>
      <c r="V255" s="99">
        <f>RES_hhdet_tess!V129</f>
        <v>3.9440520311854188E-2</v>
      </c>
      <c r="W255" s="99">
        <f>RES_hhdet_tess!W129</f>
        <v>7.103600338889024E-2</v>
      </c>
      <c r="DA255" s="63" t="s">
        <v>3035</v>
      </c>
    </row>
    <row r="256" spans="1:105" ht="12" customHeight="1" x14ac:dyDescent="0.25">
      <c r="A256" s="121" t="s">
        <v>55</v>
      </c>
      <c r="B256" s="123">
        <v>4.5923827275692197</v>
      </c>
      <c r="C256" s="123">
        <v>4.9409854323057543</v>
      </c>
      <c r="D256" s="123">
        <v>4.7180020620994991</v>
      </c>
      <c r="E256" s="123">
        <v>5.1142949957227133</v>
      </c>
      <c r="F256" s="123">
        <v>6.0082236527430801</v>
      </c>
      <c r="G256" s="123">
        <v>6.2100869128913248</v>
      </c>
      <c r="H256" s="123">
        <v>7.2117440674477766</v>
      </c>
      <c r="I256" s="123">
        <v>6.7087074990174882</v>
      </c>
      <c r="J256" s="123">
        <v>7.2284614423441074</v>
      </c>
      <c r="K256" s="123">
        <v>7.5610162481538392</v>
      </c>
      <c r="L256" s="123">
        <v>7.1714125631171903</v>
      </c>
      <c r="M256" s="123">
        <v>7.6027442706418658</v>
      </c>
      <c r="N256" s="123">
        <v>8.0179299533781663</v>
      </c>
      <c r="O256" s="123">
        <v>7.4325844652860136</v>
      </c>
      <c r="P256" s="123">
        <v>7.7651676134704912</v>
      </c>
      <c r="Q256" s="123">
        <v>7.542753319741264</v>
      </c>
      <c r="R256" s="123">
        <v>8.0093106145240647</v>
      </c>
      <c r="S256" s="123">
        <v>8.036814219165711</v>
      </c>
      <c r="T256" s="123">
        <v>7.9828970652650542</v>
      </c>
      <c r="U256" s="123">
        <v>7.587434030023168</v>
      </c>
      <c r="V256" s="123">
        <v>7.219196447609848</v>
      </c>
      <c r="W256" s="123">
        <v>11.331523316995051</v>
      </c>
      <c r="DA256" s="130" t="s">
        <v>3036</v>
      </c>
    </row>
    <row r="257" spans="1:105" ht="12" customHeight="1" x14ac:dyDescent="0.25">
      <c r="A257" s="97" t="s">
        <v>128</v>
      </c>
      <c r="B257" s="99">
        <v>4.594485350247643</v>
      </c>
      <c r="C257" s="99">
        <v>4.9305527218997458</v>
      </c>
      <c r="D257" s="99">
        <v>4.7355837525899949</v>
      </c>
      <c r="E257" s="99">
        <v>5.1285249974080607</v>
      </c>
      <c r="F257" s="99">
        <v>6.0003650447779364</v>
      </c>
      <c r="G257" s="99">
        <v>6.2073171051305787</v>
      </c>
      <c r="H257" s="99">
        <v>7.2039580191685531</v>
      </c>
      <c r="I257" s="99">
        <v>6.7217871362517387</v>
      </c>
      <c r="J257" s="99">
        <v>7.2196841674070127</v>
      </c>
      <c r="K257" s="99">
        <v>7.5540062343834302</v>
      </c>
      <c r="L257" s="99">
        <v>7.1753192596312614</v>
      </c>
      <c r="M257" s="99">
        <v>7.6066978570719979</v>
      </c>
      <c r="N257" s="99">
        <v>8.0201725343187906</v>
      </c>
      <c r="O257" s="99">
        <v>7.4421236846968872</v>
      </c>
      <c r="P257" s="99">
        <v>7.7628898799019543</v>
      </c>
      <c r="Q257" s="99">
        <v>7.5409515877829429</v>
      </c>
      <c r="R257" s="99">
        <v>8.0106886185980155</v>
      </c>
      <c r="S257" s="99">
        <v>8.0383433058570208</v>
      </c>
      <c r="T257" s="99">
        <v>7.9826559384003604</v>
      </c>
      <c r="U257" s="99">
        <v>7.5924334073457649</v>
      </c>
      <c r="V257" s="99">
        <v>7.2157884867236817</v>
      </c>
      <c r="W257" s="99">
        <v>11.33110085324857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4.5174446568291868</v>
      </c>
      <c r="C261" s="102">
        <v>5.3170033897763718</v>
      </c>
      <c r="D261" s="102">
        <v>4.0274435464455971</v>
      </c>
      <c r="E261" s="102">
        <v>4.4882528449127879</v>
      </c>
      <c r="F261" s="102">
        <v>6.3908142848254528</v>
      </c>
      <c r="G261" s="102">
        <v>6.3532879670880531</v>
      </c>
      <c r="H261" s="102">
        <v>7.5878269656641679</v>
      </c>
      <c r="I261" s="102">
        <v>6.2754554499859356</v>
      </c>
      <c r="J261" s="102">
        <v>7.639180593861453</v>
      </c>
      <c r="K261" s="102">
        <v>8.0969359076340073</v>
      </c>
      <c r="L261" s="102">
        <v>6.4575934221791291</v>
      </c>
      <c r="M261" s="102">
        <v>7.421963352898751</v>
      </c>
      <c r="N261" s="102">
        <v>7.9253976671219197</v>
      </c>
      <c r="O261" s="102">
        <v>6.9886264850617881</v>
      </c>
      <c r="P261" s="102">
        <v>7.8691593830280926</v>
      </c>
      <c r="Q261" s="102">
        <v>7.6260585664552636</v>
      </c>
      <c r="R261" s="102">
        <v>7.9434942056576743</v>
      </c>
      <c r="S261" s="102">
        <v>7.9619955710880257</v>
      </c>
      <c r="T261" s="102">
        <v>7.9947165378528187</v>
      </c>
      <c r="U261" s="102">
        <v>7.3329390403320405</v>
      </c>
      <c r="V261" s="102">
        <v>7.3409836169360787</v>
      </c>
      <c r="W261" s="102">
        <v>11.357522399406975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7.483249248097736</v>
      </c>
      <c r="C265" s="123">
        <v>7.4750207813761174</v>
      </c>
      <c r="D265" s="123">
        <v>7.1624187767769874</v>
      </c>
      <c r="E265" s="123">
        <v>7.4085424888116433</v>
      </c>
      <c r="F265" s="123">
        <v>7.5346589401998285</v>
      </c>
      <c r="G265" s="123">
        <v>7.5797730027001249</v>
      </c>
      <c r="H265" s="123">
        <v>8.4483853850523793</v>
      </c>
      <c r="I265" s="123">
        <v>8.1657940373301336</v>
      </c>
      <c r="J265" s="123">
        <v>8.7967586521831667</v>
      </c>
      <c r="K265" s="123">
        <v>8.4506201827927399</v>
      </c>
      <c r="L265" s="123">
        <v>7.1502192690916981</v>
      </c>
      <c r="M265" s="123">
        <v>8.0190110096613285</v>
      </c>
      <c r="N265" s="123">
        <v>8.1085120651640494</v>
      </c>
      <c r="O265" s="123">
        <v>6.9756524454581763</v>
      </c>
      <c r="P265" s="123">
        <v>6.6148652690458247</v>
      </c>
      <c r="Q265" s="123">
        <v>5.1337790636113994</v>
      </c>
      <c r="R265" s="123">
        <v>5.198851568865102</v>
      </c>
      <c r="S265" s="123">
        <v>4.788016360081027</v>
      </c>
      <c r="T265" s="123">
        <v>5.9010537079789067</v>
      </c>
      <c r="U265" s="123">
        <v>6.1291659528756188</v>
      </c>
      <c r="V265" s="123">
        <v>5.6430518718235367</v>
      </c>
      <c r="W265" s="123">
        <v>5.8513150987418543</v>
      </c>
      <c r="DA265" s="130" t="s">
        <v>3045</v>
      </c>
    </row>
    <row r="266" spans="1:105" ht="12" customHeight="1" x14ac:dyDescent="0.25">
      <c r="A266" s="97" t="s">
        <v>50</v>
      </c>
      <c r="B266" s="99">
        <v>7.5103899896069057</v>
      </c>
      <c r="C266" s="99">
        <v>7.4151668404255986</v>
      </c>
      <c r="D266" s="99">
        <v>7.405736055910193</v>
      </c>
      <c r="E266" s="99">
        <v>7.5862774663276733</v>
      </c>
      <c r="F266" s="99">
        <v>7.316874292331927</v>
      </c>
      <c r="G266" s="99">
        <v>7.9881374046834281</v>
      </c>
      <c r="H266" s="99">
        <v>8.6328801454177171</v>
      </c>
      <c r="I266" s="99">
        <v>7.2960363326558877</v>
      </c>
      <c r="J266" s="99">
        <v>7.7949997723122078</v>
      </c>
      <c r="K266" s="99">
        <v>7.7492077679159985</v>
      </c>
      <c r="L266" s="99">
        <v>7.6471151160407542</v>
      </c>
      <c r="M266" s="99">
        <v>8.2714066432211144</v>
      </c>
      <c r="N266" s="99">
        <v>8.2898800915659017</v>
      </c>
      <c r="O266" s="99">
        <v>6.8644948899190554</v>
      </c>
      <c r="P266" s="99">
        <v>6.3052858233012135</v>
      </c>
      <c r="Q266" s="99">
        <v>5.0855759472493611</v>
      </c>
      <c r="R266" s="99">
        <v>5.4005410140537942</v>
      </c>
      <c r="S266" s="99">
        <v>5.8112185295837113</v>
      </c>
      <c r="T266" s="99">
        <v>5.5424284555466574</v>
      </c>
      <c r="U266" s="99">
        <v>6.3440672101691247</v>
      </c>
      <c r="V266" s="99">
        <v>5.9154130448917464</v>
      </c>
      <c r="W266" s="99">
        <v>5.4218482464878681</v>
      </c>
      <c r="DA266" s="63" t="s">
        <v>3046</v>
      </c>
    </row>
    <row r="267" spans="1:105" ht="12" customHeight="1" x14ac:dyDescent="0.25">
      <c r="A267" s="109" t="s">
        <v>120</v>
      </c>
      <c r="B267" s="110">
        <v>7.0431372406778889</v>
      </c>
      <c r="C267" s="110">
        <v>8.454365558669263</v>
      </c>
      <c r="D267" s="110">
        <v>4.2691494095038935</v>
      </c>
      <c r="E267" s="110">
        <v>6.0816375082946408</v>
      </c>
      <c r="F267" s="110">
        <v>8.4956780909668996</v>
      </c>
      <c r="G267" s="110">
        <v>6.4039121690383647</v>
      </c>
      <c r="H267" s="110">
        <v>8.1336849502766366</v>
      </c>
      <c r="I267" s="110">
        <v>9.1683992658658262</v>
      </c>
      <c r="J267" s="110">
        <v>9.6311293935123956</v>
      </c>
      <c r="K267" s="110">
        <v>9.0399704659157294</v>
      </c>
      <c r="L267" s="110">
        <v>6.6686879337717224</v>
      </c>
      <c r="M267" s="110">
        <v>7.7375530308367404</v>
      </c>
      <c r="N267" s="110">
        <v>7.8947283731975233</v>
      </c>
      <c r="O267" s="110">
        <v>7.1106325300004407</v>
      </c>
      <c r="P267" s="110">
        <v>6.998447549908672</v>
      </c>
      <c r="Q267" s="110">
        <v>5.2063029076254201</v>
      </c>
      <c r="R267" s="110">
        <v>4.8661071892272041</v>
      </c>
      <c r="S267" s="110">
        <v>3.1064741873285544</v>
      </c>
      <c r="T267" s="110">
        <v>6.5050515391974502</v>
      </c>
      <c r="U267" s="110">
        <v>5.8097800892717277</v>
      </c>
      <c r="V267" s="110">
        <v>5.315505578090435</v>
      </c>
      <c r="W267" s="110">
        <v>6.2365460032986215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2.8166061926568449</v>
      </c>
      <c r="C269" s="118">
        <f t="shared" si="122"/>
        <v>2.7772094307936501</v>
      </c>
      <c r="D269" s="118">
        <f t="shared" si="122"/>
        <v>2.7101507706095651</v>
      </c>
      <c r="E269" s="118">
        <f t="shared" si="122"/>
        <v>2.6494814436748317</v>
      </c>
      <c r="F269" s="118">
        <f t="shared" si="122"/>
        <v>2.3579959712103093</v>
      </c>
      <c r="G269" s="118">
        <f t="shared" si="122"/>
        <v>2.3381559782436052</v>
      </c>
      <c r="H269" s="118">
        <f t="shared" si="122"/>
        <v>2.1398218960380668</v>
      </c>
      <c r="I269" s="118">
        <f t="shared" si="122"/>
        <v>1.5333010724197025</v>
      </c>
      <c r="J269" s="118">
        <f t="shared" si="122"/>
        <v>1.3890166094604213</v>
      </c>
      <c r="K269" s="118">
        <f t="shared" si="122"/>
        <v>1.3839267581340833</v>
      </c>
      <c r="L269" s="118">
        <f t="shared" si="122"/>
        <v>1.4685914300569574</v>
      </c>
      <c r="M269" s="118">
        <f t="shared" si="122"/>
        <v>1.6990585698690484</v>
      </c>
      <c r="N269" s="118">
        <f t="shared" si="122"/>
        <v>1.7458602646111012</v>
      </c>
      <c r="O269" s="118">
        <f t="shared" si="122"/>
        <v>1.4645761621309612</v>
      </c>
      <c r="P269" s="118">
        <f t="shared" si="122"/>
        <v>1.3573049912660762</v>
      </c>
      <c r="Q269" s="118">
        <f t="shared" si="122"/>
        <v>1.1881566701604245</v>
      </c>
      <c r="R269" s="118">
        <f t="shared" ref="R269:V269" si="123">R270+R273+R275+R284</f>
        <v>1.3064186432294491</v>
      </c>
      <c r="S269" s="118">
        <f t="shared" si="123"/>
        <v>1.4007633093373224</v>
      </c>
      <c r="T269" s="118">
        <f t="shared" si="123"/>
        <v>1.344481067810622</v>
      </c>
      <c r="U269" s="118">
        <f t="shared" si="123"/>
        <v>1.4622010168510913</v>
      </c>
      <c r="V269" s="118">
        <f t="shared" si="123"/>
        <v>1.2428777102999653</v>
      </c>
      <c r="W269" s="118">
        <f t="shared" ref="W269" si="124">W270+W273+W275+W284</f>
        <v>0.98351933811737846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2.8166061926568449</v>
      </c>
      <c r="C284" s="123">
        <v>2.7772094307936501</v>
      </c>
      <c r="D284" s="123">
        <v>2.7101507706095651</v>
      </c>
      <c r="E284" s="123">
        <v>2.6494814436748317</v>
      </c>
      <c r="F284" s="123">
        <v>2.3579959712103093</v>
      </c>
      <c r="G284" s="123">
        <v>2.3381559782436052</v>
      </c>
      <c r="H284" s="123">
        <v>2.1398218960380668</v>
      </c>
      <c r="I284" s="123">
        <v>1.5333010724197025</v>
      </c>
      <c r="J284" s="123">
        <v>1.3890166094604213</v>
      </c>
      <c r="K284" s="123">
        <v>1.3839267581340833</v>
      </c>
      <c r="L284" s="123">
        <v>1.4685914300569574</v>
      </c>
      <c r="M284" s="123">
        <v>1.6990585698690484</v>
      </c>
      <c r="N284" s="123">
        <v>1.7458602646111012</v>
      </c>
      <c r="O284" s="123">
        <v>1.4645761621309612</v>
      </c>
      <c r="P284" s="123">
        <v>1.3573049912660762</v>
      </c>
      <c r="Q284" s="123">
        <v>1.1881566701604245</v>
      </c>
      <c r="R284" s="123">
        <v>1.3064186432294491</v>
      </c>
      <c r="S284" s="123">
        <v>1.4007633093373224</v>
      </c>
      <c r="T284" s="123">
        <v>1.344481067810622</v>
      </c>
      <c r="U284" s="123">
        <v>1.4622010168510913</v>
      </c>
      <c r="V284" s="123">
        <v>1.2428777102999653</v>
      </c>
      <c r="W284" s="123">
        <v>0.98351933811737846</v>
      </c>
      <c r="DA284" s="130" t="s">
        <v>3213</v>
      </c>
    </row>
    <row r="285" spans="1:105" ht="12" customHeight="1" x14ac:dyDescent="0.25">
      <c r="A285" s="97" t="s">
        <v>50</v>
      </c>
      <c r="B285" s="99">
        <v>2.9903001144750263</v>
      </c>
      <c r="C285" s="99">
        <v>2.9469422288153884</v>
      </c>
      <c r="D285" s="99">
        <v>2.9380681982105035</v>
      </c>
      <c r="E285" s="99">
        <v>3.0043716066744541</v>
      </c>
      <c r="F285" s="99">
        <v>2.8923613081071542</v>
      </c>
      <c r="G285" s="99">
        <v>3.1501735575907452</v>
      </c>
      <c r="H285" s="99">
        <v>3.3943035691103383</v>
      </c>
      <c r="I285" s="99">
        <v>2.8634361877831518</v>
      </c>
      <c r="J285" s="99">
        <v>3.0566922048420531</v>
      </c>
      <c r="K285" s="99">
        <v>3.031000556574583</v>
      </c>
      <c r="L285" s="99">
        <v>2.984042095329591</v>
      </c>
      <c r="M285" s="99">
        <v>3.2226784224245124</v>
      </c>
      <c r="N285" s="99">
        <v>3.2269986416932488</v>
      </c>
      <c r="O285" s="99">
        <v>2.6706704288179282</v>
      </c>
      <c r="P285" s="99">
        <v>2.4527511259450323</v>
      </c>
      <c r="Q285" s="99">
        <v>1.9778673509263589</v>
      </c>
      <c r="R285" s="99">
        <v>2.0982903244997697</v>
      </c>
      <c r="S285" s="99">
        <v>2.2531142525953416</v>
      </c>
      <c r="T285" s="99">
        <v>2.1427701301425466</v>
      </c>
      <c r="U285" s="99">
        <v>2.4460543201608953</v>
      </c>
      <c r="V285" s="99">
        <v>2.2763549244658026</v>
      </c>
      <c r="W285" s="99">
        <v>2.0799759029357689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14.700656908999166</v>
      </c>
      <c r="D290" s="117">
        <f t="shared" si="129"/>
        <v>13.220481413913308</v>
      </c>
      <c r="E290" s="117">
        <f t="shared" si="129"/>
        <v>11.940164582769023</v>
      </c>
      <c r="F290" s="117">
        <f t="shared" si="129"/>
        <v>10.619865039169728</v>
      </c>
      <c r="G290" s="117">
        <f t="shared" si="129"/>
        <v>10.428110099856315</v>
      </c>
      <c r="H290" s="117">
        <f t="shared" si="129"/>
        <v>4.4892714487188483</v>
      </c>
      <c r="I290" s="117">
        <f t="shared" si="129"/>
        <v>9.0320438399502656</v>
      </c>
      <c r="J290" s="117">
        <f t="shared" si="129"/>
        <v>26.573139935561183</v>
      </c>
      <c r="K290" s="117">
        <f t="shared" si="129"/>
        <v>11.275407329380876</v>
      </c>
      <c r="L290" s="117">
        <f t="shared" si="129"/>
        <v>17.324689396456023</v>
      </c>
      <c r="M290" s="117">
        <f t="shared" si="129"/>
        <v>11.523809624295197</v>
      </c>
      <c r="N290" s="117">
        <f t="shared" si="129"/>
        <v>12.81683240161229</v>
      </c>
      <c r="O290" s="117">
        <f t="shared" si="129"/>
        <v>20.159609374562294</v>
      </c>
      <c r="P290" s="117">
        <f t="shared" si="129"/>
        <v>8.3760838970339542</v>
      </c>
      <c r="Q290" s="117">
        <f t="shared" si="129"/>
        <v>14.263438721140762</v>
      </c>
      <c r="R290" s="117">
        <f t="shared" ref="R290:V290" si="130">R291+R294+R296+R305</f>
        <v>16.154255182525219</v>
      </c>
      <c r="S290" s="117">
        <f t="shared" si="130"/>
        <v>10.196472873828055</v>
      </c>
      <c r="T290" s="117">
        <f t="shared" si="130"/>
        <v>5.1870027628116828</v>
      </c>
      <c r="U290" s="117">
        <f t="shared" si="130"/>
        <v>6.2235493139840514</v>
      </c>
      <c r="V290" s="117">
        <f t="shared" si="130"/>
        <v>4.7132489879862485</v>
      </c>
      <c r="W290" s="117">
        <f t="shared" ref="W290" si="131">W291+W294+W296+W305</f>
        <v>18.386821275625255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12.660098461201914</v>
      </c>
      <c r="D291" s="122">
        <f t="shared" si="132"/>
        <v>11.578156905584834</v>
      </c>
      <c r="E291" s="122">
        <f t="shared" si="132"/>
        <v>10.491007696528245</v>
      </c>
      <c r="F291" s="122">
        <f t="shared" si="132"/>
        <v>9.2714632234110379</v>
      </c>
      <c r="G291" s="122">
        <f t="shared" si="132"/>
        <v>9.287553046325435</v>
      </c>
      <c r="H291" s="122">
        <f t="shared" si="132"/>
        <v>3.9529327941476979</v>
      </c>
      <c r="I291" s="122">
        <f t="shared" si="132"/>
        <v>7.8545734857672675</v>
      </c>
      <c r="J291" s="122">
        <f t="shared" si="132"/>
        <v>22.971858159883922</v>
      </c>
      <c r="K291" s="122">
        <f t="shared" si="132"/>
        <v>9.7236218854686189</v>
      </c>
      <c r="L291" s="122">
        <f t="shared" si="132"/>
        <v>14.905359613368617</v>
      </c>
      <c r="M291" s="122">
        <f t="shared" si="132"/>
        <v>9.7092343788977828</v>
      </c>
      <c r="N291" s="122">
        <f t="shared" si="132"/>
        <v>11.153175212053981</v>
      </c>
      <c r="O291" s="122">
        <f t="shared" si="132"/>
        <v>17.887484281342193</v>
      </c>
      <c r="P291" s="122">
        <f t="shared" si="132"/>
        <v>7.3212887288221937</v>
      </c>
      <c r="Q291" s="122">
        <f t="shared" si="132"/>
        <v>12.497455686357929</v>
      </c>
      <c r="R291" s="122">
        <f t="shared" ref="R291:V291" si="133">SUM(R292:R293)</f>
        <v>14.150038588506009</v>
      </c>
      <c r="S291" s="122">
        <f t="shared" si="133"/>
        <v>8.9225997519286278</v>
      </c>
      <c r="T291" s="122">
        <f t="shared" si="133"/>
        <v>4.457461299435904</v>
      </c>
      <c r="U291" s="122">
        <f t="shared" si="133"/>
        <v>5.3002234176518783</v>
      </c>
      <c r="V291" s="122">
        <f t="shared" si="133"/>
        <v>3.9659102694962525</v>
      </c>
      <c r="W291" s="122">
        <f t="shared" ref="W291" si="134">SUM(W292:W293)</f>
        <v>14.958718685348856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12.618381034883793</v>
      </c>
      <c r="D292" s="98">
        <v>11.540565433557957</v>
      </c>
      <c r="E292" s="98">
        <v>10.457417343133164</v>
      </c>
      <c r="F292" s="98">
        <v>9.2420639640335693</v>
      </c>
      <c r="G292" s="98">
        <v>9.2583825964243758</v>
      </c>
      <c r="H292" s="98">
        <v>3.940567277041612</v>
      </c>
      <c r="I292" s="98">
        <v>7.8303257805747979</v>
      </c>
      <c r="J292" s="98">
        <v>22.901208645941612</v>
      </c>
      <c r="K292" s="98">
        <v>9.6939131191528887</v>
      </c>
      <c r="L292" s="98">
        <v>14.860375401848984</v>
      </c>
      <c r="M292" s="98">
        <v>9.679908094503002</v>
      </c>
      <c r="N292" s="98">
        <v>11.119332776056359</v>
      </c>
      <c r="O292" s="98">
        <v>17.83269224763708</v>
      </c>
      <c r="P292" s="98">
        <v>7.2987643845246115</v>
      </c>
      <c r="Q292" s="98">
        <v>12.458941076913195</v>
      </c>
      <c r="R292" s="98">
        <v>14.106556103582626</v>
      </c>
      <c r="S292" s="98">
        <v>8.8951699497926313</v>
      </c>
      <c r="T292" s="98">
        <v>4.4436045702804199</v>
      </c>
      <c r="U292" s="98">
        <v>5.2835821478431599</v>
      </c>
      <c r="V292" s="98">
        <v>3.9534883327660468</v>
      </c>
      <c r="W292" s="98">
        <v>14.911933204349827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4.1717426318120761E-2</v>
      </c>
      <c r="D293" s="98">
        <v>3.7591472026877473E-2</v>
      </c>
      <c r="E293" s="98">
        <v>3.3590353395080229E-2</v>
      </c>
      <c r="F293" s="98">
        <v>2.9399259377468154E-2</v>
      </c>
      <c r="G293" s="98">
        <v>2.9170449901059273E-2</v>
      </c>
      <c r="H293" s="98">
        <v>1.2365517106086021E-2</v>
      </c>
      <c r="I293" s="98">
        <v>2.4247705192469278E-2</v>
      </c>
      <c r="J293" s="98">
        <v>7.0649513942309311E-2</v>
      </c>
      <c r="K293" s="98">
        <v>2.970876631573019E-2</v>
      </c>
      <c r="L293" s="98">
        <v>4.4984211519634137E-2</v>
      </c>
      <c r="M293" s="98">
        <v>2.9326284394780012E-2</v>
      </c>
      <c r="N293" s="98">
        <v>3.3842435997622218E-2</v>
      </c>
      <c r="O293" s="98">
        <v>5.4792033705111425E-2</v>
      </c>
      <c r="P293" s="98">
        <v>2.2524344297582329E-2</v>
      </c>
      <c r="Q293" s="98">
        <v>3.8514609444733755E-2</v>
      </c>
      <c r="R293" s="98">
        <v>4.3482484923382296E-2</v>
      </c>
      <c r="S293" s="98">
        <v>2.7429802135996027E-2</v>
      </c>
      <c r="T293" s="98">
        <v>1.3856729155483869E-2</v>
      </c>
      <c r="U293" s="98">
        <v>1.6641269808718391E-2</v>
      </c>
      <c r="V293" s="98">
        <v>1.2421936730205731E-2</v>
      </c>
      <c r="W293" s="98">
        <v>4.6785480999028274E-2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1.4577819259904191E-5</v>
      </c>
      <c r="E294" s="122">
        <f t="shared" si="135"/>
        <v>1.9832688408502646E-4</v>
      </c>
      <c r="F294" s="122">
        <f t="shared" si="135"/>
        <v>3.0833579329553936E-4</v>
      </c>
      <c r="G294" s="122">
        <f t="shared" si="135"/>
        <v>5.291835929877363E-4</v>
      </c>
      <c r="H294" s="122">
        <f t="shared" si="135"/>
        <v>4.935219725033229E-4</v>
      </c>
      <c r="I294" s="122">
        <f t="shared" si="135"/>
        <v>1.0520862593912544E-3</v>
      </c>
      <c r="J294" s="122">
        <f t="shared" si="135"/>
        <v>2.9166576178844949E-3</v>
      </c>
      <c r="K294" s="122">
        <f t="shared" si="135"/>
        <v>1.9500641858241977E-3</v>
      </c>
      <c r="L294" s="122">
        <f t="shared" si="135"/>
        <v>5.9044687542376259E-3</v>
      </c>
      <c r="M294" s="122">
        <f t="shared" si="135"/>
        <v>1.3164755615635224E-3</v>
      </c>
      <c r="N294" s="122">
        <f t="shared" si="135"/>
        <v>3.2829119898124112E-3</v>
      </c>
      <c r="O294" s="122">
        <f t="shared" si="135"/>
        <v>1.5337863252092236E-3</v>
      </c>
      <c r="P294" s="122">
        <f t="shared" si="135"/>
        <v>1.4537957657340065E-3</v>
      </c>
      <c r="Q294" s="122">
        <f t="shared" si="135"/>
        <v>1.220399489206304E-3</v>
      </c>
      <c r="R294" s="122">
        <f t="shared" si="135"/>
        <v>1.2073985431572181E-3</v>
      </c>
      <c r="S294" s="122">
        <f t="shared" si="135"/>
        <v>6.139120487779579E-4</v>
      </c>
      <c r="T294" s="122">
        <f t="shared" si="135"/>
        <v>3.0109815861262409E-4</v>
      </c>
      <c r="U294" s="122">
        <f t="shared" si="135"/>
        <v>2.7004904625251274E-4</v>
      </c>
      <c r="V294" s="122">
        <f t="shared" si="135"/>
        <v>2.4069013717562511E-4</v>
      </c>
      <c r="W294" s="122">
        <f t="shared" si="135"/>
        <v>8.9538008925536491E-4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1.4577819259904191E-5</v>
      </c>
      <c r="E295" s="98">
        <v>1.9832688408502646E-4</v>
      </c>
      <c r="F295" s="98">
        <v>3.0833579329553936E-4</v>
      </c>
      <c r="G295" s="98">
        <v>5.291835929877363E-4</v>
      </c>
      <c r="H295" s="98">
        <v>4.935219725033229E-4</v>
      </c>
      <c r="I295" s="98">
        <v>1.0520862593912544E-3</v>
      </c>
      <c r="J295" s="98">
        <v>2.9166576178844949E-3</v>
      </c>
      <c r="K295" s="98">
        <v>1.9500641858241977E-3</v>
      </c>
      <c r="L295" s="98">
        <v>5.9044687542376259E-3</v>
      </c>
      <c r="M295" s="98">
        <v>1.3164755615635224E-3</v>
      </c>
      <c r="N295" s="98">
        <v>3.2829119898124112E-3</v>
      </c>
      <c r="O295" s="98">
        <v>1.5337863252092236E-3</v>
      </c>
      <c r="P295" s="98">
        <v>1.4537957657340065E-3</v>
      </c>
      <c r="Q295" s="98">
        <v>1.220399489206304E-3</v>
      </c>
      <c r="R295" s="98">
        <v>1.2073985431572181E-3</v>
      </c>
      <c r="S295" s="98">
        <v>6.139120487779579E-4</v>
      </c>
      <c r="T295" s="98">
        <v>3.0109815861262409E-4</v>
      </c>
      <c r="U295" s="98">
        <v>2.7004904625251274E-4</v>
      </c>
      <c r="V295" s="98">
        <v>2.4069013717562511E-4</v>
      </c>
      <c r="W295" s="98">
        <v>8.9538008925536491E-4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0.68409995998989859</v>
      </c>
      <c r="D296" s="122">
        <v>0.56665657693443217</v>
      </c>
      <c r="E296" s="122">
        <v>0.52394137072281399</v>
      </c>
      <c r="F296" s="122">
        <v>0.52388541451492243</v>
      </c>
      <c r="G296" s="122">
        <v>0.47381092527550905</v>
      </c>
      <c r="H296" s="122">
        <v>0.245618011902657</v>
      </c>
      <c r="I296" s="122">
        <v>0.486561538460341</v>
      </c>
      <c r="J296" s="122">
        <v>1.4542046415363323</v>
      </c>
      <c r="K296" s="122">
        <v>0.6354473149236336</v>
      </c>
      <c r="L296" s="122">
        <v>0.98564814844866488</v>
      </c>
      <c r="M296" s="122">
        <v>0.75714061205622807</v>
      </c>
      <c r="N296" s="122">
        <v>0.7217178718924272</v>
      </c>
      <c r="O296" s="122">
        <v>1.0259228366198561</v>
      </c>
      <c r="P296" s="122">
        <v>0.49531382512990418</v>
      </c>
      <c r="Q296" s="122">
        <v>0.89003409031299718</v>
      </c>
      <c r="R296" s="122">
        <v>1.025227151748044</v>
      </c>
      <c r="S296" s="122">
        <v>0.6519294593138304</v>
      </c>
      <c r="T296" s="122">
        <v>0.35548307729121992</v>
      </c>
      <c r="U296" s="122">
        <v>0.44953538365722923</v>
      </c>
      <c r="V296" s="122">
        <v>0.39439514581828183</v>
      </c>
      <c r="W296" s="122">
        <v>2.0548475924482177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0.6385158464740941</v>
      </c>
      <c r="D297" s="98">
        <v>0.55000273242564524</v>
      </c>
      <c r="E297" s="98">
        <v>0.51102234625978549</v>
      </c>
      <c r="F297" s="98">
        <v>0.4990906285545495</v>
      </c>
      <c r="G297" s="98">
        <v>0.43431417150096974</v>
      </c>
      <c r="H297" s="98">
        <v>0.13965501993049373</v>
      </c>
      <c r="I297" s="98">
        <v>0.35962989510278909</v>
      </c>
      <c r="J297" s="98">
        <v>1.4542046415363323</v>
      </c>
      <c r="K297" s="98">
        <v>0.6354473149236336</v>
      </c>
      <c r="L297" s="98">
        <v>0.98564814844866488</v>
      </c>
      <c r="M297" s="98">
        <v>0.60437252940983244</v>
      </c>
      <c r="N297" s="98">
        <v>0.70619231927243253</v>
      </c>
      <c r="O297" s="98">
        <v>1.0259228366198561</v>
      </c>
      <c r="P297" s="98">
        <v>0.47971893178348052</v>
      </c>
      <c r="Q297" s="98">
        <v>0.81096121600307336</v>
      </c>
      <c r="R297" s="98">
        <v>0.99922835153532819</v>
      </c>
      <c r="S297" s="98">
        <v>0.62459066022760312</v>
      </c>
      <c r="T297" s="98">
        <v>0.30859707167201944</v>
      </c>
      <c r="U297" s="98">
        <v>0.40017344612474853</v>
      </c>
      <c r="V297" s="98">
        <v>0.31437194199154544</v>
      </c>
      <c r="W297" s="98">
        <v>2.0548475924482177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4.5584113515804478E-2</v>
      </c>
      <c r="D301" s="101">
        <v>1.665384450878693E-2</v>
      </c>
      <c r="E301" s="101">
        <v>1.2919024463028539E-2</v>
      </c>
      <c r="F301" s="101">
        <v>2.4794785960372923E-2</v>
      </c>
      <c r="G301" s="101">
        <v>3.9496753774539289E-2</v>
      </c>
      <c r="H301" s="101">
        <v>0.10596299197216327</v>
      </c>
      <c r="I301" s="101">
        <v>0.12693164335755194</v>
      </c>
      <c r="J301" s="101">
        <v>0</v>
      </c>
      <c r="K301" s="101">
        <v>0</v>
      </c>
      <c r="L301" s="101">
        <v>0</v>
      </c>
      <c r="M301" s="101">
        <v>0.15276808264639569</v>
      </c>
      <c r="N301" s="101">
        <v>1.5525552619994656E-2</v>
      </c>
      <c r="O301" s="101">
        <v>0</v>
      </c>
      <c r="P301" s="101">
        <v>1.5594893346423673E-2</v>
      </c>
      <c r="Q301" s="101">
        <v>7.9072874309923852E-2</v>
      </c>
      <c r="R301" s="101">
        <v>2.5998800212715827E-2</v>
      </c>
      <c r="S301" s="101">
        <v>2.733879908622729E-2</v>
      </c>
      <c r="T301" s="101">
        <v>4.6886005619200491E-2</v>
      </c>
      <c r="U301" s="101">
        <v>4.93619375324807E-2</v>
      </c>
      <c r="V301" s="101">
        <v>8.0023203826736417E-2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1.3564584878073533</v>
      </c>
      <c r="D305" s="122">
        <v>1.0756533535747828</v>
      </c>
      <c r="E305" s="122">
        <v>0.92501718863387894</v>
      </c>
      <c r="F305" s="122">
        <v>0.82420806545047176</v>
      </c>
      <c r="G305" s="122">
        <v>0.66621694466238246</v>
      </c>
      <c r="H305" s="122">
        <v>0.29022712069598988</v>
      </c>
      <c r="I305" s="122">
        <v>0.68985672946326493</v>
      </c>
      <c r="J305" s="122">
        <v>2.1441604765230449</v>
      </c>
      <c r="K305" s="122">
        <v>0.91438806480279955</v>
      </c>
      <c r="L305" s="122">
        <v>1.4277771658845015</v>
      </c>
      <c r="M305" s="122">
        <v>1.0561181577796228</v>
      </c>
      <c r="N305" s="122">
        <v>0.93865640567607067</v>
      </c>
      <c r="O305" s="122">
        <v>1.2446684702750384</v>
      </c>
      <c r="P305" s="122">
        <v>0.55802754731612203</v>
      </c>
      <c r="Q305" s="122">
        <v>0.87472854498062802</v>
      </c>
      <c r="R305" s="122">
        <v>0.97778204372800992</v>
      </c>
      <c r="S305" s="122">
        <v>0.62132975053681971</v>
      </c>
      <c r="T305" s="122">
        <v>0.37375728792594642</v>
      </c>
      <c r="U305" s="122">
        <v>0.4735204636286906</v>
      </c>
      <c r="V305" s="122">
        <v>0.35270288253453874</v>
      </c>
      <c r="W305" s="122">
        <v>1.3723596177389259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1.2899386403415709</v>
      </c>
      <c r="D306" s="98">
        <v>0.97330208894627035</v>
      </c>
      <c r="E306" s="98">
        <v>0.70704874056414346</v>
      </c>
      <c r="F306" s="98">
        <v>0.42667715647889842</v>
      </c>
      <c r="G306" s="98">
        <v>0.4011517567721295</v>
      </c>
      <c r="H306" s="98">
        <v>9.409902403978207E-2</v>
      </c>
      <c r="I306" s="98">
        <v>6.6779626047527782E-2</v>
      </c>
      <c r="J306" s="98">
        <v>0.48431137100201943</v>
      </c>
      <c r="K306" s="98">
        <v>0.76478636398416022</v>
      </c>
      <c r="L306" s="98">
        <v>1.253911998648084</v>
      </c>
      <c r="M306" s="98">
        <v>0.82401493046941288</v>
      </c>
      <c r="N306" s="98">
        <v>0.51206297679840296</v>
      </c>
      <c r="O306" s="98">
        <v>0.57649691304014761</v>
      </c>
      <c r="P306" s="98">
        <v>0.2666027736902904</v>
      </c>
      <c r="Q306" s="98">
        <v>0.71007234142621856</v>
      </c>
      <c r="R306" s="98">
        <v>0.74601512093027256</v>
      </c>
      <c r="S306" s="98">
        <v>0.5379024399277238</v>
      </c>
      <c r="T306" s="98">
        <v>0.28238633960109422</v>
      </c>
      <c r="U306" s="98">
        <v>0.22892391651972344</v>
      </c>
      <c r="V306" s="98">
        <v>7.5396982104333668E-2</v>
      </c>
      <c r="W306" s="98">
        <v>0.26248879470284248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6.6519847465782433E-2</v>
      </c>
      <c r="D307" s="33">
        <v>0.10235126462851236</v>
      </c>
      <c r="E307" s="33">
        <v>0.2179684480697355</v>
      </c>
      <c r="F307" s="33">
        <v>0.39753090897157328</v>
      </c>
      <c r="G307" s="33">
        <v>0.26506518789025302</v>
      </c>
      <c r="H307" s="33">
        <v>0.19612809665620778</v>
      </c>
      <c r="I307" s="33">
        <v>0.62307710341573719</v>
      </c>
      <c r="J307" s="33">
        <v>1.6598491055210256</v>
      </c>
      <c r="K307" s="33">
        <v>0.14960170081863933</v>
      </c>
      <c r="L307" s="33">
        <v>0.17386516723641762</v>
      </c>
      <c r="M307" s="33">
        <v>0.23210322731020983</v>
      </c>
      <c r="N307" s="33">
        <v>0.42659342887766766</v>
      </c>
      <c r="O307" s="33">
        <v>0.66817155723489075</v>
      </c>
      <c r="P307" s="33">
        <v>0.29142477362583158</v>
      </c>
      <c r="Q307" s="33">
        <v>0.16465620355440946</v>
      </c>
      <c r="R307" s="33">
        <v>0.23176692279773739</v>
      </c>
      <c r="S307" s="33">
        <v>8.3427310609095945E-2</v>
      </c>
      <c r="T307" s="33">
        <v>9.1370948324852236E-2</v>
      </c>
      <c r="U307" s="33">
        <v>0.24459654710896719</v>
      </c>
      <c r="V307" s="33">
        <v>0.27730590043020509</v>
      </c>
      <c r="W307" s="33">
        <v>1.1098708230360834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10.575054971475037</v>
      </c>
      <c r="D309" s="117">
        <f t="shared" si="136"/>
        <v>9.5968092512295762</v>
      </c>
      <c r="E309" s="117">
        <f t="shared" si="136"/>
        <v>8.7486173851823459</v>
      </c>
      <c r="F309" s="117">
        <f t="shared" si="136"/>
        <v>7.8619718753772085</v>
      </c>
      <c r="G309" s="117">
        <f t="shared" si="136"/>
        <v>7.7654255313136868</v>
      </c>
      <c r="H309" s="117">
        <f t="shared" si="136"/>
        <v>3.3632195425528533</v>
      </c>
      <c r="I309" s="117">
        <f t="shared" si="136"/>
        <v>6.8449082107818979</v>
      </c>
      <c r="J309" s="117">
        <f t="shared" si="136"/>
        <v>20.288447091876119</v>
      </c>
      <c r="K309" s="117">
        <f t="shared" si="136"/>
        <v>8.5728289780138738</v>
      </c>
      <c r="L309" s="117">
        <f t="shared" si="136"/>
        <v>13.260368478463599</v>
      </c>
      <c r="M309" s="117">
        <f t="shared" si="136"/>
        <v>8.8732916832349176</v>
      </c>
      <c r="N309" s="117">
        <f t="shared" si="136"/>
        <v>10.10701929554371</v>
      </c>
      <c r="O309" s="117">
        <f t="shared" si="136"/>
        <v>16.2080381702322</v>
      </c>
      <c r="P309" s="117">
        <f t="shared" si="136"/>
        <v>6.8622148186114575</v>
      </c>
      <c r="Q309" s="117">
        <f t="shared" si="136"/>
        <v>11.839316088232202</v>
      </c>
      <c r="R309" s="117">
        <f t="shared" ref="R309:V309" si="137">R310+R313+R315+R324</f>
        <v>13.61935504447702</v>
      </c>
      <c r="S309" s="117">
        <f t="shared" si="137"/>
        <v>8.6949296118977166</v>
      </c>
      <c r="T309" s="117">
        <f t="shared" si="137"/>
        <v>4.4703777298147704</v>
      </c>
      <c r="U309" s="117">
        <f t="shared" si="137"/>
        <v>5.4566751701364069</v>
      </c>
      <c r="V309" s="117">
        <f t="shared" si="137"/>
        <v>4.2000404786045848</v>
      </c>
      <c r="W309" s="117">
        <f t="shared" ref="W309" si="138">W310+W313+W315+W324</f>
        <v>16.632544672597188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9.2563743214956933</v>
      </c>
      <c r="D310" s="122">
        <f t="shared" si="139"/>
        <v>8.5173988067481758</v>
      </c>
      <c r="E310" s="122">
        <f t="shared" si="139"/>
        <v>7.766127200384803</v>
      </c>
      <c r="F310" s="122">
        <f t="shared" si="139"/>
        <v>6.906379099663563</v>
      </c>
      <c r="G310" s="122">
        <f t="shared" si="139"/>
        <v>6.9625236391208549</v>
      </c>
      <c r="H310" s="122">
        <f t="shared" si="139"/>
        <v>2.9825728891961547</v>
      </c>
      <c r="I310" s="122">
        <f t="shared" si="139"/>
        <v>5.9655371516937574</v>
      </c>
      <c r="J310" s="122">
        <f t="shared" si="139"/>
        <v>17.566659358883637</v>
      </c>
      <c r="K310" s="122">
        <f t="shared" si="139"/>
        <v>7.4892216125636937</v>
      </c>
      <c r="L310" s="122">
        <f t="shared" si="139"/>
        <v>11.567088352396983</v>
      </c>
      <c r="M310" s="122">
        <f t="shared" si="139"/>
        <v>7.6131603320462009</v>
      </c>
      <c r="N310" s="122">
        <f t="shared" si="139"/>
        <v>8.8673198512282934</v>
      </c>
      <c r="O310" s="122">
        <f t="shared" si="139"/>
        <v>14.477562322552373</v>
      </c>
      <c r="P310" s="122">
        <f t="shared" si="139"/>
        <v>6.047787059424139</v>
      </c>
      <c r="Q310" s="122">
        <f t="shared" si="139"/>
        <v>10.520319794841459</v>
      </c>
      <c r="R310" s="122">
        <f t="shared" ref="R310:V310" si="140">SUM(R311:R312)</f>
        <v>12.082115937335166</v>
      </c>
      <c r="S310" s="122">
        <f t="shared" si="140"/>
        <v>7.7233297441540625</v>
      </c>
      <c r="T310" s="122">
        <f t="shared" si="140"/>
        <v>3.9088559262276994</v>
      </c>
      <c r="U310" s="122">
        <f t="shared" si="140"/>
        <v>4.7053847455332711</v>
      </c>
      <c r="V310" s="122">
        <f t="shared" si="140"/>
        <v>3.5615869688083333</v>
      </c>
      <c r="W310" s="122">
        <f t="shared" ref="W310" si="141">SUM(W311:W312)</f>
        <v>13.575334748940262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9.2146568951775727</v>
      </c>
      <c r="D311" s="98">
        <v>8.4798073347212988</v>
      </c>
      <c r="E311" s="98">
        <v>7.7325368469897224</v>
      </c>
      <c r="F311" s="98">
        <v>6.8769798402860944</v>
      </c>
      <c r="G311" s="98">
        <v>6.9333531892197957</v>
      </c>
      <c r="H311" s="98">
        <v>2.9702073720900688</v>
      </c>
      <c r="I311" s="98">
        <v>5.9412894465012878</v>
      </c>
      <c r="J311" s="98">
        <v>17.496009844941327</v>
      </c>
      <c r="K311" s="98">
        <v>7.4595128462479634</v>
      </c>
      <c r="L311" s="98">
        <v>11.522104140877349</v>
      </c>
      <c r="M311" s="98">
        <v>7.583834047651421</v>
      </c>
      <c r="N311" s="98">
        <v>8.8334774152306714</v>
      </c>
      <c r="O311" s="98">
        <v>14.422770288847262</v>
      </c>
      <c r="P311" s="98">
        <v>6.0252627151265568</v>
      </c>
      <c r="Q311" s="98">
        <v>10.481805185396725</v>
      </c>
      <c r="R311" s="98">
        <v>12.038633452411784</v>
      </c>
      <c r="S311" s="98">
        <v>7.695899942018066</v>
      </c>
      <c r="T311" s="98">
        <v>3.8949991970722153</v>
      </c>
      <c r="U311" s="98">
        <v>4.6887434757245527</v>
      </c>
      <c r="V311" s="98">
        <v>3.5491650320781276</v>
      </c>
      <c r="W311" s="98">
        <v>13.528549267941234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4.1717426318120761E-2</v>
      </c>
      <c r="D312" s="98">
        <v>3.7591472026877473E-2</v>
      </c>
      <c r="E312" s="98">
        <v>3.3590353395080229E-2</v>
      </c>
      <c r="F312" s="98">
        <v>2.9399259377468154E-2</v>
      </c>
      <c r="G312" s="98">
        <v>2.9170449901059273E-2</v>
      </c>
      <c r="H312" s="98">
        <v>1.2365517106086021E-2</v>
      </c>
      <c r="I312" s="98">
        <v>2.4247705192469278E-2</v>
      </c>
      <c r="J312" s="98">
        <v>7.0649513942309311E-2</v>
      </c>
      <c r="K312" s="98">
        <v>2.970876631573019E-2</v>
      </c>
      <c r="L312" s="98">
        <v>4.4984211519634137E-2</v>
      </c>
      <c r="M312" s="98">
        <v>2.9326284394780012E-2</v>
      </c>
      <c r="N312" s="98">
        <v>3.3842435997622218E-2</v>
      </c>
      <c r="O312" s="98">
        <v>5.4792033705111425E-2</v>
      </c>
      <c r="P312" s="98">
        <v>2.2524344297582329E-2</v>
      </c>
      <c r="Q312" s="98">
        <v>3.8514609444733755E-2</v>
      </c>
      <c r="R312" s="98">
        <v>4.3482484923382296E-2</v>
      </c>
      <c r="S312" s="98">
        <v>2.7429802135996027E-2</v>
      </c>
      <c r="T312" s="98">
        <v>1.3856729155483869E-2</v>
      </c>
      <c r="U312" s="98">
        <v>1.6641269808718391E-2</v>
      </c>
      <c r="V312" s="98">
        <v>1.2421936730205731E-2</v>
      </c>
      <c r="W312" s="98">
        <v>4.6785480999028274E-2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4.0001144938486267E-5</v>
      </c>
      <c r="E313" s="122">
        <f t="shared" si="142"/>
        <v>5.6356199519227166E-4</v>
      </c>
      <c r="F313" s="122">
        <f t="shared" si="142"/>
        <v>9.0628972022032111E-4</v>
      </c>
      <c r="G313" s="122">
        <f t="shared" si="142"/>
        <v>1.6076259865977485E-3</v>
      </c>
      <c r="H313" s="122">
        <f t="shared" si="142"/>
        <v>1.5483759189521705E-3</v>
      </c>
      <c r="I313" s="122">
        <f t="shared" si="142"/>
        <v>3.4065331549125778E-3</v>
      </c>
      <c r="J313" s="122">
        <f t="shared" si="142"/>
        <v>9.7422443746124875E-3</v>
      </c>
      <c r="K313" s="122">
        <f t="shared" si="142"/>
        <v>6.7180962256974276E-3</v>
      </c>
      <c r="L313" s="122">
        <f t="shared" si="142"/>
        <v>2.0976344092485985E-2</v>
      </c>
      <c r="M313" s="122">
        <f t="shared" si="142"/>
        <v>4.8460639099214128E-3</v>
      </c>
      <c r="N313" s="122">
        <f t="shared" si="142"/>
        <v>1.2594645991879419E-2</v>
      </c>
      <c r="O313" s="122">
        <f t="shared" si="142"/>
        <v>6.1687718623742544E-3</v>
      </c>
      <c r="P313" s="122">
        <f t="shared" si="142"/>
        <v>6.1395151882504212E-3</v>
      </c>
      <c r="Q313" s="122">
        <f t="shared" si="142"/>
        <v>5.3648456793766487E-3</v>
      </c>
      <c r="R313" s="122">
        <f t="shared" si="142"/>
        <v>5.4386467937080768E-3</v>
      </c>
      <c r="S313" s="122">
        <f t="shared" si="142"/>
        <v>2.8183238812668323E-3</v>
      </c>
      <c r="T313" s="122">
        <f t="shared" si="142"/>
        <v>1.4039881464151464E-3</v>
      </c>
      <c r="U313" s="122">
        <f t="shared" si="142"/>
        <v>1.2769423443537073E-3</v>
      </c>
      <c r="V313" s="122">
        <f t="shared" si="142"/>
        <v>1.1542319807129895E-3</v>
      </c>
      <c r="W313" s="122">
        <f t="shared" si="142"/>
        <v>4.3524945127838719E-3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4.0001144938486267E-5</v>
      </c>
      <c r="E314" s="98">
        <v>5.6356199519227166E-4</v>
      </c>
      <c r="F314" s="98">
        <v>9.0628972022032111E-4</v>
      </c>
      <c r="G314" s="98">
        <v>1.6076259865977485E-3</v>
      </c>
      <c r="H314" s="98">
        <v>1.5483759189521705E-3</v>
      </c>
      <c r="I314" s="98">
        <v>3.4065331549125778E-3</v>
      </c>
      <c r="J314" s="98">
        <v>9.7422443746124875E-3</v>
      </c>
      <c r="K314" s="98">
        <v>6.7180962256974276E-3</v>
      </c>
      <c r="L314" s="98">
        <v>2.0976344092485985E-2</v>
      </c>
      <c r="M314" s="98">
        <v>4.8460639099214128E-3</v>
      </c>
      <c r="N314" s="98">
        <v>1.2594645991879419E-2</v>
      </c>
      <c r="O314" s="98">
        <v>6.1687718623742544E-3</v>
      </c>
      <c r="P314" s="98">
        <v>6.1395151882504212E-3</v>
      </c>
      <c r="Q314" s="98">
        <v>5.3648456793766487E-3</v>
      </c>
      <c r="R314" s="98">
        <v>5.4386467937080768E-3</v>
      </c>
      <c r="S314" s="98">
        <v>2.8183238812668323E-3</v>
      </c>
      <c r="T314" s="98">
        <v>1.4039881464151464E-3</v>
      </c>
      <c r="U314" s="98">
        <v>1.2769423443537073E-3</v>
      </c>
      <c r="V314" s="98">
        <v>1.1542319807129895E-3</v>
      </c>
      <c r="W314" s="98">
        <v>4.3524945127838719E-3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0.52481324419613684</v>
      </c>
      <c r="D315" s="122">
        <v>0.44066277613290616</v>
      </c>
      <c r="E315" s="122">
        <v>0.41007794144902915</v>
      </c>
      <c r="F315" s="122">
        <v>0.41011486277055709</v>
      </c>
      <c r="G315" s="122">
        <v>0.36984265546605366</v>
      </c>
      <c r="H315" s="122">
        <v>0.17709390120316781</v>
      </c>
      <c r="I315" s="122">
        <v>0.36799560714319141</v>
      </c>
      <c r="J315" s="122">
        <v>1.1771815702370318</v>
      </c>
      <c r="K315" s="122">
        <v>0.51760986533931352</v>
      </c>
      <c r="L315" s="122">
        <v>0.80814821781326351</v>
      </c>
      <c r="M315" s="122">
        <v>0.59701199320217468</v>
      </c>
      <c r="N315" s="122">
        <v>0.60135746326743955</v>
      </c>
      <c r="O315" s="122">
        <v>0.87254932664072493</v>
      </c>
      <c r="P315" s="122">
        <v>0.425971090148343</v>
      </c>
      <c r="Q315" s="122">
        <v>0.7692983010951483</v>
      </c>
      <c r="R315" s="122">
        <v>0.90924789648689075</v>
      </c>
      <c r="S315" s="122">
        <v>0.58339235948578239</v>
      </c>
      <c r="T315" s="122">
        <v>0.31644413698945095</v>
      </c>
      <c r="U315" s="122">
        <v>0.40646710225882743</v>
      </c>
      <c r="V315" s="122">
        <v>0.35438477284093134</v>
      </c>
      <c r="W315" s="122">
        <v>1.9327659027703696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0.49717707674630357</v>
      </c>
      <c r="D316" s="98">
        <v>0.43053469748416784</v>
      </c>
      <c r="E316" s="98">
        <v>0.40219497692137968</v>
      </c>
      <c r="F316" s="98">
        <v>0.39493469632763761</v>
      </c>
      <c r="G316" s="98">
        <v>0.34557520025830324</v>
      </c>
      <c r="H316" s="98">
        <v>0.11174414286245932</v>
      </c>
      <c r="I316" s="98">
        <v>0.28940203773566875</v>
      </c>
      <c r="J316" s="98">
        <v>1.1771815702370318</v>
      </c>
      <c r="K316" s="98">
        <v>0.51760986533931352</v>
      </c>
      <c r="L316" s="98">
        <v>0.80814821781326351</v>
      </c>
      <c r="M316" s="98">
        <v>0.50001620869837737</v>
      </c>
      <c r="N316" s="98">
        <v>0.59133988062276921</v>
      </c>
      <c r="O316" s="98">
        <v>0.87254932664072493</v>
      </c>
      <c r="P316" s="98">
        <v>0.41534845220479938</v>
      </c>
      <c r="Q316" s="98">
        <v>0.71386077985149177</v>
      </c>
      <c r="R316" s="98">
        <v>0.89064879836092747</v>
      </c>
      <c r="S316" s="98">
        <v>0.56344785891391336</v>
      </c>
      <c r="T316" s="98">
        <v>0.28159651314096434</v>
      </c>
      <c r="U316" s="98">
        <v>0.36914351793942984</v>
      </c>
      <c r="V316" s="98">
        <v>0.29296178634045739</v>
      </c>
      <c r="W316" s="98">
        <v>1.9327659027703696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2.7636167449833243E-2</v>
      </c>
      <c r="D320" s="101">
        <v>1.0128078648738307E-2</v>
      </c>
      <c r="E320" s="101">
        <v>7.8829645276494616E-3</v>
      </c>
      <c r="F320" s="101">
        <v>1.5180166442919467E-2</v>
      </c>
      <c r="G320" s="101">
        <v>2.4267455207750421E-2</v>
      </c>
      <c r="H320" s="101">
        <v>6.5349758340708511E-2</v>
      </c>
      <c r="I320" s="101">
        <v>7.859356940752267E-2</v>
      </c>
      <c r="J320" s="101">
        <v>0</v>
      </c>
      <c r="K320" s="101">
        <v>0</v>
      </c>
      <c r="L320" s="101">
        <v>0</v>
      </c>
      <c r="M320" s="101">
        <v>9.6995784503797325E-2</v>
      </c>
      <c r="N320" s="101">
        <v>1.001758264467038E-2</v>
      </c>
      <c r="O320" s="101">
        <v>0</v>
      </c>
      <c r="P320" s="101">
        <v>1.0622637943543595E-2</v>
      </c>
      <c r="Q320" s="101">
        <v>5.5437521243656501E-2</v>
      </c>
      <c r="R320" s="101">
        <v>1.8599098125963321E-2</v>
      </c>
      <c r="S320" s="101">
        <v>1.9944500571869E-2</v>
      </c>
      <c r="T320" s="101">
        <v>3.4847623848486609E-2</v>
      </c>
      <c r="U320" s="101">
        <v>3.7323584319397578E-2</v>
      </c>
      <c r="V320" s="101">
        <v>6.142298650047396E-2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0.79386740578320591</v>
      </c>
      <c r="D324" s="122">
        <v>0.63870766720355521</v>
      </c>
      <c r="E324" s="122">
        <v>0.57184868135332101</v>
      </c>
      <c r="F324" s="122">
        <v>0.54457162322286867</v>
      </c>
      <c r="G324" s="122">
        <v>0.43145161074018151</v>
      </c>
      <c r="H324" s="122">
        <v>0.20200437623457868</v>
      </c>
      <c r="I324" s="122">
        <v>0.50796891879003681</v>
      </c>
      <c r="J324" s="122">
        <v>1.5348639183808364</v>
      </c>
      <c r="K324" s="122">
        <v>0.55927940388516872</v>
      </c>
      <c r="L324" s="122">
        <v>0.86415556416086803</v>
      </c>
      <c r="M324" s="122">
        <v>0.65827329407662116</v>
      </c>
      <c r="N324" s="122">
        <v>0.62574733505609847</v>
      </c>
      <c r="O324" s="122">
        <v>0.85175774917672953</v>
      </c>
      <c r="P324" s="122">
        <v>0.38231715385072518</v>
      </c>
      <c r="Q324" s="122">
        <v>0.54433314661621812</v>
      </c>
      <c r="R324" s="122">
        <v>0.62255256386125457</v>
      </c>
      <c r="S324" s="122">
        <v>0.38538918437660447</v>
      </c>
      <c r="T324" s="122">
        <v>0.24367367845120491</v>
      </c>
      <c r="U324" s="122">
        <v>0.3435463799999553</v>
      </c>
      <c r="V324" s="122">
        <v>0.28291450497460768</v>
      </c>
      <c r="W324" s="122">
        <v>1.1200915263737719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0.74442508213429759</v>
      </c>
      <c r="D325" s="98">
        <v>0.56247900940027906</v>
      </c>
      <c r="E325" s="98">
        <v>0.40917147702164491</v>
      </c>
      <c r="F325" s="98">
        <v>0.24725822195770727</v>
      </c>
      <c r="G325" s="98">
        <v>0.23278057777291225</v>
      </c>
      <c r="H325" s="98">
        <v>5.4676669064149488E-2</v>
      </c>
      <c r="I325" s="98">
        <v>3.885352093988325E-2</v>
      </c>
      <c r="J325" s="98">
        <v>0.28213985063116137</v>
      </c>
      <c r="K325" s="98">
        <v>0.44607874025881261</v>
      </c>
      <c r="L325" s="98">
        <v>0.73222892585007904</v>
      </c>
      <c r="M325" s="98">
        <v>0.48149109804987511</v>
      </c>
      <c r="N325" s="98">
        <v>0.29921031264433229</v>
      </c>
      <c r="O325" s="98">
        <v>0.33686056091718797</v>
      </c>
      <c r="P325" s="98">
        <v>0.15578220430320858</v>
      </c>
      <c r="Q325" s="98">
        <v>0.41491179191788535</v>
      </c>
      <c r="R325" s="98">
        <v>0.43764688440025951</v>
      </c>
      <c r="S325" s="98">
        <v>0.31760155680649366</v>
      </c>
      <c r="T325" s="98">
        <v>0.16798485882406985</v>
      </c>
      <c r="U325" s="98">
        <v>0.13723204715376594</v>
      </c>
      <c r="V325" s="98">
        <v>4.5520095216679338E-2</v>
      </c>
      <c r="W325" s="98">
        <v>0.15951329286485635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4.9442323648908278E-2</v>
      </c>
      <c r="D326" s="33">
        <v>7.6228657803276118E-2</v>
      </c>
      <c r="E326" s="33">
        <v>0.16267720433167612</v>
      </c>
      <c r="F326" s="33">
        <v>0.29731340126516143</v>
      </c>
      <c r="G326" s="33">
        <v>0.19867103296726926</v>
      </c>
      <c r="H326" s="33">
        <v>0.14732770717042917</v>
      </c>
      <c r="I326" s="33">
        <v>0.46911539785015355</v>
      </c>
      <c r="J326" s="33">
        <v>1.2527240677496749</v>
      </c>
      <c r="K326" s="33">
        <v>0.11320066362635609</v>
      </c>
      <c r="L326" s="33">
        <v>0.13192663831078896</v>
      </c>
      <c r="M326" s="33">
        <v>0.17678219602674602</v>
      </c>
      <c r="N326" s="33">
        <v>0.32653702241176619</v>
      </c>
      <c r="O326" s="33">
        <v>0.51489718825954156</v>
      </c>
      <c r="P326" s="33">
        <v>0.2265349495475166</v>
      </c>
      <c r="Q326" s="33">
        <v>0.1294213546983328</v>
      </c>
      <c r="R326" s="33">
        <v>0.18490567946099506</v>
      </c>
      <c r="S326" s="33">
        <v>6.7787627570110795E-2</v>
      </c>
      <c r="T326" s="33">
        <v>7.5688819627135071E-2</v>
      </c>
      <c r="U326" s="33">
        <v>0.20631433284618939</v>
      </c>
      <c r="V326" s="33">
        <v>0.23739440975792836</v>
      </c>
      <c r="W326" s="33">
        <v>0.96057823350891558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0.71935934815276203</v>
      </c>
      <c r="D328" s="119">
        <f t="shared" si="143"/>
        <v>0.7259046740257008</v>
      </c>
      <c r="E328" s="119">
        <f t="shared" si="143"/>
        <v>0.73270492416893207</v>
      </c>
      <c r="F328" s="119">
        <f t="shared" si="143"/>
        <v>0.74030807796328324</v>
      </c>
      <c r="G328" s="119">
        <f t="shared" si="143"/>
        <v>0.74466278711620848</v>
      </c>
      <c r="H328" s="119">
        <f t="shared" si="143"/>
        <v>0.74916822940449534</v>
      </c>
      <c r="I328" s="119">
        <f t="shared" si="143"/>
        <v>0.75784709774167669</v>
      </c>
      <c r="J328" s="119">
        <f t="shared" si="143"/>
        <v>0.76349453399465783</v>
      </c>
      <c r="K328" s="119">
        <f t="shared" si="143"/>
        <v>0.76031213131212005</v>
      </c>
      <c r="L328" s="119">
        <f t="shared" si="143"/>
        <v>0.76540295615205489</v>
      </c>
      <c r="M328" s="119">
        <f t="shared" si="143"/>
        <v>0.76999637902102303</v>
      </c>
      <c r="N328" s="119">
        <f t="shared" si="143"/>
        <v>0.78857388306585796</v>
      </c>
      <c r="O328" s="119">
        <f t="shared" si="143"/>
        <v>0.80398572557084136</v>
      </c>
      <c r="P328" s="119">
        <f t="shared" si="143"/>
        <v>0.81926290411697389</v>
      </c>
      <c r="Q328" s="119">
        <f t="shared" si="143"/>
        <v>0.83004640884279812</v>
      </c>
      <c r="R328" s="119">
        <f t="shared" ref="R328:V328" si="144">IF(R309=0,"",R309/R290)</f>
        <v>0.84308158380521847</v>
      </c>
      <c r="S328" s="119">
        <f t="shared" si="144"/>
        <v>0.85273895389998566</v>
      </c>
      <c r="T328" s="119">
        <f t="shared" si="144"/>
        <v>0.8618421724902926</v>
      </c>
      <c r="U328" s="119">
        <f t="shared" si="144"/>
        <v>0.876778650709088</v>
      </c>
      <c r="V328" s="119">
        <f t="shared" si="144"/>
        <v>0.89111364354189704</v>
      </c>
      <c r="W328" s="119">
        <f t="shared" ref="W328" si="145">IF(W309=0,"",W309/W290)</f>
        <v>0.90459054467703737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0.73114552385692266</v>
      </c>
      <c r="D329" s="124">
        <f t="shared" si="146"/>
        <v>0.73564375368239554</v>
      </c>
      <c r="E329" s="124">
        <f t="shared" si="146"/>
        <v>0.74026513229561564</v>
      </c>
      <c r="F329" s="124">
        <f t="shared" si="146"/>
        <v>0.74490713420773902</v>
      </c>
      <c r="G329" s="124">
        <f t="shared" si="146"/>
        <v>0.74966178975155739</v>
      </c>
      <c r="H329" s="124">
        <f t="shared" si="146"/>
        <v>0.75452152731051803</v>
      </c>
      <c r="I329" s="124">
        <f t="shared" si="146"/>
        <v>0.75949854724810928</v>
      </c>
      <c r="J329" s="124">
        <f t="shared" si="146"/>
        <v>0.76470345744866819</v>
      </c>
      <c r="K329" s="124">
        <f t="shared" si="146"/>
        <v>0.7702090538666353</v>
      </c>
      <c r="L329" s="124">
        <f t="shared" si="146"/>
        <v>0.77603551020818451</v>
      </c>
      <c r="M329" s="124">
        <f t="shared" si="146"/>
        <v>0.78411541373362814</v>
      </c>
      <c r="N329" s="124">
        <f t="shared" si="146"/>
        <v>0.79504891500716224</v>
      </c>
      <c r="O329" s="124">
        <f t="shared" si="146"/>
        <v>0.80936827643523968</v>
      </c>
      <c r="P329" s="124">
        <f t="shared" si="146"/>
        <v>0.82605498614136363</v>
      </c>
      <c r="Q329" s="124">
        <f t="shared" si="146"/>
        <v>0.84179692721977906</v>
      </c>
      <c r="R329" s="124">
        <f t="shared" ref="R329:V329" si="147">IF(R310=0,"",R310/R291)</f>
        <v>0.85385745500011545</v>
      </c>
      <c r="S329" s="124">
        <f t="shared" si="147"/>
        <v>0.86559186323298409</v>
      </c>
      <c r="T329" s="124">
        <f t="shared" si="147"/>
        <v>0.87692425433337329</v>
      </c>
      <c r="U329" s="124">
        <f t="shared" si="147"/>
        <v>0.88777101921070822</v>
      </c>
      <c r="V329" s="124">
        <f t="shared" si="147"/>
        <v>0.89805031551072478</v>
      </c>
      <c r="W329" s="124">
        <f t="shared" ref="W329" si="148">IF(W310=0,"",W310/W291)</f>
        <v>0.90751989087383977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0.73025666840329595</v>
      </c>
      <c r="D330" s="111">
        <f t="shared" si="149"/>
        <v>0.73478265718796532</v>
      </c>
      <c r="E330" s="111">
        <f t="shared" si="149"/>
        <v>0.73943083586190361</v>
      </c>
      <c r="F330" s="111">
        <f t="shared" si="149"/>
        <v>0.74409567679346955</v>
      </c>
      <c r="G330" s="111">
        <f t="shared" si="149"/>
        <v>0.74887304742596017</v>
      </c>
      <c r="H330" s="111">
        <f t="shared" si="149"/>
        <v>0.75375121480477736</v>
      </c>
      <c r="I330" s="111">
        <f t="shared" si="149"/>
        <v>0.75875380067075038</v>
      </c>
      <c r="J330" s="111">
        <f t="shared" si="149"/>
        <v>0.76397757495833496</v>
      </c>
      <c r="K330" s="111">
        <f t="shared" si="149"/>
        <v>0.76950481756533629</v>
      </c>
      <c r="L330" s="111">
        <f t="shared" si="149"/>
        <v>0.77535754173772253</v>
      </c>
      <c r="M330" s="111">
        <f t="shared" si="149"/>
        <v>0.78346136901424779</v>
      </c>
      <c r="N330" s="111">
        <f t="shared" si="149"/>
        <v>0.79442513261695902</v>
      </c>
      <c r="O330" s="111">
        <f t="shared" si="149"/>
        <v>0.80878254884695555</v>
      </c>
      <c r="P330" s="111">
        <f t="shared" si="149"/>
        <v>0.82551818331083149</v>
      </c>
      <c r="Q330" s="111">
        <f t="shared" si="149"/>
        <v>0.84130787044332644</v>
      </c>
      <c r="R330" s="111">
        <f t="shared" ref="R330:V330" si="150">IF(R311=0,"",R311/R292)</f>
        <v>0.853406980698453</v>
      </c>
      <c r="S330" s="111">
        <f t="shared" si="150"/>
        <v>0.86517739238894209</v>
      </c>
      <c r="T330" s="111">
        <f t="shared" si="150"/>
        <v>0.87654046067074232</v>
      </c>
      <c r="U330" s="111">
        <f t="shared" si="150"/>
        <v>0.88741754069983947</v>
      </c>
      <c r="V330" s="111">
        <f t="shared" si="150"/>
        <v>0.89772998763220435</v>
      </c>
      <c r="W330" s="111">
        <f t="shared" ref="W330" si="151">IF(W311=0,"",W311/W292)</f>
        <v>0.90722973893116288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2.7439731708368815</v>
      </c>
      <c r="E332" s="124">
        <f t="shared" si="155"/>
        <v>2.8415814517141409</v>
      </c>
      <c r="F332" s="124">
        <f t="shared" si="155"/>
        <v>2.9392945610814762</v>
      </c>
      <c r="G332" s="124">
        <f t="shared" si="155"/>
        <v>3.0379361867989827</v>
      </c>
      <c r="H332" s="124">
        <f t="shared" si="155"/>
        <v>3.137400167004206</v>
      </c>
      <c r="I332" s="124">
        <f t="shared" si="155"/>
        <v>3.2378838945046438</v>
      </c>
      <c r="J332" s="124">
        <f t="shared" si="155"/>
        <v>3.3402084340906342</v>
      </c>
      <c r="K332" s="124">
        <f t="shared" si="155"/>
        <v>3.4450641545719245</v>
      </c>
      <c r="L332" s="124">
        <f t="shared" si="155"/>
        <v>3.5526217455941831</v>
      </c>
      <c r="M332" s="124">
        <f t="shared" si="155"/>
        <v>3.6810891530458396</v>
      </c>
      <c r="N332" s="124">
        <f t="shared" si="155"/>
        <v>3.8364251100740256</v>
      </c>
      <c r="O332" s="124">
        <f t="shared" si="155"/>
        <v>4.0219238892567208</v>
      </c>
      <c r="P332" s="124">
        <f t="shared" si="155"/>
        <v>4.2230933209181849</v>
      </c>
      <c r="Q332" s="124">
        <f t="shared" si="155"/>
        <v>4.3959750285258776</v>
      </c>
      <c r="R332" s="124">
        <f t="shared" ref="R332:V332" si="156">IF(R313=0,"",R313/R294)</f>
        <v>4.5044337882722605</v>
      </c>
      <c r="S332" s="124">
        <f t="shared" si="156"/>
        <v>4.5907616357700363</v>
      </c>
      <c r="T332" s="124">
        <f t="shared" si="156"/>
        <v>4.6628918386094762</v>
      </c>
      <c r="U332" s="124">
        <f t="shared" si="156"/>
        <v>4.7285571346165263</v>
      </c>
      <c r="V332" s="124">
        <f t="shared" si="156"/>
        <v>4.7955100871905589</v>
      </c>
      <c r="W332" s="124">
        <f t="shared" ref="W332" si="157">IF(W313=0,"",W313/W294)</f>
        <v>4.8610579629971289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2.7439731708368815</v>
      </c>
      <c r="E333" s="111">
        <f t="shared" si="158"/>
        <v>2.8415814517141409</v>
      </c>
      <c r="F333" s="111">
        <f t="shared" si="158"/>
        <v>2.9392945610814762</v>
      </c>
      <c r="G333" s="111">
        <f t="shared" si="158"/>
        <v>3.0379361867989827</v>
      </c>
      <c r="H333" s="111">
        <f t="shared" si="158"/>
        <v>3.137400167004206</v>
      </c>
      <c r="I333" s="111">
        <f t="shared" si="158"/>
        <v>3.2378838945046438</v>
      </c>
      <c r="J333" s="111">
        <f t="shared" si="158"/>
        <v>3.3402084340906342</v>
      </c>
      <c r="K333" s="111">
        <f t="shared" si="158"/>
        <v>3.4450641545719245</v>
      </c>
      <c r="L333" s="111">
        <f t="shared" si="158"/>
        <v>3.5526217455941831</v>
      </c>
      <c r="M333" s="111">
        <f t="shared" si="158"/>
        <v>3.6810891530458396</v>
      </c>
      <c r="N333" s="111">
        <f t="shared" si="158"/>
        <v>3.8364251100740256</v>
      </c>
      <c r="O333" s="111">
        <f t="shared" si="158"/>
        <v>4.0219238892567208</v>
      </c>
      <c r="P333" s="111">
        <f t="shared" si="158"/>
        <v>4.2230933209181849</v>
      </c>
      <c r="Q333" s="111">
        <f t="shared" si="158"/>
        <v>4.3959750285258776</v>
      </c>
      <c r="R333" s="111">
        <f t="shared" ref="R333:V333" si="159">IF(R314=0,"",R314/R295)</f>
        <v>4.5044337882722605</v>
      </c>
      <c r="S333" s="111">
        <f t="shared" si="159"/>
        <v>4.5907616357700363</v>
      </c>
      <c r="T333" s="111">
        <f t="shared" si="159"/>
        <v>4.6628918386094762</v>
      </c>
      <c r="U333" s="111">
        <f t="shared" si="159"/>
        <v>4.7285571346165263</v>
      </c>
      <c r="V333" s="111">
        <f t="shared" si="159"/>
        <v>4.7955100871905589</v>
      </c>
      <c r="W333" s="111">
        <f t="shared" ref="W333" si="160">IF(W314=0,"",W314/W295)</f>
        <v>4.8610579629971289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0.76715871201613028</v>
      </c>
      <c r="D334" s="124">
        <f t="shared" si="161"/>
        <v>0.77765403962459478</v>
      </c>
      <c r="E334" s="124">
        <f t="shared" si="161"/>
        <v>0.78267906365801532</v>
      </c>
      <c r="F334" s="124">
        <f t="shared" si="161"/>
        <v>0.78283313756748096</v>
      </c>
      <c r="G334" s="124">
        <f t="shared" si="161"/>
        <v>0.78057012984873564</v>
      </c>
      <c r="H334" s="124">
        <f t="shared" si="161"/>
        <v>0.72101349502557421</v>
      </c>
      <c r="I334" s="124">
        <f t="shared" si="161"/>
        <v>0.75631873474353184</v>
      </c>
      <c r="J334" s="124">
        <f t="shared" si="161"/>
        <v>0.80950200309728604</v>
      </c>
      <c r="K334" s="124">
        <f t="shared" si="161"/>
        <v>0.81455984340970666</v>
      </c>
      <c r="L334" s="124">
        <f t="shared" si="161"/>
        <v>0.81991552369395437</v>
      </c>
      <c r="M334" s="124">
        <f t="shared" si="161"/>
        <v>0.78850874420911177</v>
      </c>
      <c r="N334" s="124">
        <f t="shared" si="161"/>
        <v>0.83323066628599785</v>
      </c>
      <c r="O334" s="124">
        <f t="shared" si="161"/>
        <v>0.85050190471979725</v>
      </c>
      <c r="P334" s="124">
        <f t="shared" si="161"/>
        <v>0.86000242378985703</v>
      </c>
      <c r="Q334" s="124">
        <f t="shared" si="161"/>
        <v>0.86434700588222424</v>
      </c>
      <c r="R334" s="124">
        <f t="shared" ref="R334:V334" si="162">IF(R315=0,"",R315/R296)</f>
        <v>0.8868745769526245</v>
      </c>
      <c r="S334" s="124">
        <f t="shared" si="162"/>
        <v>0.8948703746258303</v>
      </c>
      <c r="T334" s="124">
        <f t="shared" si="162"/>
        <v>0.89018059425150253</v>
      </c>
      <c r="U334" s="124">
        <f t="shared" si="162"/>
        <v>0.90419378993480659</v>
      </c>
      <c r="V334" s="124">
        <f t="shared" si="162"/>
        <v>0.89855257246044973</v>
      </c>
      <c r="W334" s="124">
        <f t="shared" ref="W334" si="163">IF(W315=0,"",W315/W296)</f>
        <v>0.94058844552437315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0.77864485195118027</v>
      </c>
      <c r="D335" s="111">
        <f t="shared" si="164"/>
        <v>0.78278647014244018</v>
      </c>
      <c r="E335" s="111">
        <f t="shared" si="164"/>
        <v>0.78703990121973677</v>
      </c>
      <c r="F335" s="111">
        <f t="shared" si="164"/>
        <v>0.79130857950876576</v>
      </c>
      <c r="G335" s="111">
        <f t="shared" si="164"/>
        <v>0.795680230889108</v>
      </c>
      <c r="H335" s="111">
        <f t="shared" si="164"/>
        <v>0.80014411882991643</v>
      </c>
      <c r="I335" s="111">
        <f t="shared" si="164"/>
        <v>0.80472185899048276</v>
      </c>
      <c r="J335" s="111">
        <f t="shared" si="164"/>
        <v>0.80950200309728604</v>
      </c>
      <c r="K335" s="111">
        <f t="shared" si="164"/>
        <v>0.81455984340970666</v>
      </c>
      <c r="L335" s="111">
        <f t="shared" si="164"/>
        <v>0.81991552369395437</v>
      </c>
      <c r="M335" s="111">
        <f t="shared" si="164"/>
        <v>0.82733113165590333</v>
      </c>
      <c r="N335" s="111">
        <f t="shared" si="164"/>
        <v>0.83736379522225313</v>
      </c>
      <c r="O335" s="111">
        <f t="shared" si="164"/>
        <v>0.85050190471979725</v>
      </c>
      <c r="P335" s="111">
        <f t="shared" si="164"/>
        <v>0.86581626174441972</v>
      </c>
      <c r="Q335" s="111">
        <f t="shared" si="164"/>
        <v>0.88026500622291959</v>
      </c>
      <c r="R335" s="111">
        <f t="shared" ref="R335:V335" si="165">IF(R316=0,"",R316/R297)</f>
        <v>0.89133659687741373</v>
      </c>
      <c r="S335" s="111">
        <f t="shared" si="165"/>
        <v>0.90210740376519705</v>
      </c>
      <c r="T335" s="111">
        <f t="shared" si="165"/>
        <v>0.91250546097290386</v>
      </c>
      <c r="U335" s="111">
        <f t="shared" si="165"/>
        <v>0.92245880258720225</v>
      </c>
      <c r="V335" s="111">
        <f t="shared" si="165"/>
        <v>0.93189546269474699</v>
      </c>
      <c r="W335" s="111">
        <f t="shared" ref="W335" si="166">IF(W316=0,"",W316/W297)</f>
        <v>0.94058844552437315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0.60626751993875017</v>
      </c>
      <c r="D339" s="112">
        <f t="shared" si="176"/>
        <v>0.60815258863468502</v>
      </c>
      <c r="E339" s="112">
        <f t="shared" si="176"/>
        <v>0.61018264577242698</v>
      </c>
      <c r="F339" s="112">
        <f t="shared" si="176"/>
        <v>0.61223220346327811</v>
      </c>
      <c r="G339" s="112">
        <f t="shared" si="176"/>
        <v>0.61441644916635907</v>
      </c>
      <c r="H339" s="112">
        <f t="shared" si="176"/>
        <v>0.61672247191619545</v>
      </c>
      <c r="I339" s="112">
        <f t="shared" si="176"/>
        <v>0.61918027159022559</v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>
        <f t="shared" si="176"/>
        <v>0.63492179009871064</v>
      </c>
      <c r="N339" s="112">
        <f t="shared" si="176"/>
        <v>0.64523195340365469</v>
      </c>
      <c r="O339" s="112" t="str">
        <f t="shared" si="176"/>
        <v/>
      </c>
      <c r="P339" s="112">
        <f t="shared" si="176"/>
        <v>0.6811613075878874</v>
      </c>
      <c r="Q339" s="112">
        <f t="shared" si="176"/>
        <v>0.70109404429097566</v>
      </c>
      <c r="R339" s="112">
        <f t="shared" ref="R339:V339" si="177">IF(R320=0,"",R320/R301)</f>
        <v>0.71538293974298994</v>
      </c>
      <c r="S339" s="112">
        <f t="shared" si="177"/>
        <v>0.72953096838538967</v>
      </c>
      <c r="T339" s="112">
        <f t="shared" si="177"/>
        <v>0.74324147233851812</v>
      </c>
      <c r="U339" s="112">
        <f t="shared" si="177"/>
        <v>0.75612073158267434</v>
      </c>
      <c r="V339" s="112">
        <f t="shared" si="177"/>
        <v>0.76756470077685179</v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0.58525005587635237</v>
      </c>
      <c r="D343" s="124">
        <f t="shared" si="188"/>
        <v>0.59378578152608374</v>
      </c>
      <c r="E343" s="124">
        <f t="shared" si="188"/>
        <v>0.61820330300873816</v>
      </c>
      <c r="F343" s="124">
        <f t="shared" si="188"/>
        <v>0.66072105582372875</v>
      </c>
      <c r="G343" s="124">
        <f t="shared" si="188"/>
        <v>0.64761428570212587</v>
      </c>
      <c r="H343" s="124">
        <f t="shared" si="188"/>
        <v>0.69602170793051532</v>
      </c>
      <c r="I343" s="124">
        <f t="shared" si="188"/>
        <v>0.73633973127326913</v>
      </c>
      <c r="J343" s="124">
        <f t="shared" si="188"/>
        <v>0.71583444205153923</v>
      </c>
      <c r="K343" s="124">
        <f t="shared" si="188"/>
        <v>0.61164337704449923</v>
      </c>
      <c r="L343" s="124">
        <f t="shared" si="188"/>
        <v>0.60524540159985507</v>
      </c>
      <c r="M343" s="124">
        <f t="shared" si="188"/>
        <v>0.62329512017913924</v>
      </c>
      <c r="N343" s="124">
        <f t="shared" si="188"/>
        <v>0.66664152215037797</v>
      </c>
      <c r="O343" s="124">
        <f t="shared" si="188"/>
        <v>0.68432499859863394</v>
      </c>
      <c r="P343" s="124">
        <f t="shared" si="188"/>
        <v>0.68512236660987436</v>
      </c>
      <c r="Q343" s="124">
        <f t="shared" si="188"/>
        <v>0.62228807981597656</v>
      </c>
      <c r="R343" s="124">
        <f t="shared" ref="R343:V343" si="189">IF(R324=0,"",R324/R305)</f>
        <v>0.63669870791207772</v>
      </c>
      <c r="S343" s="124">
        <f t="shared" si="189"/>
        <v>0.6202651394748665</v>
      </c>
      <c r="T343" s="124">
        <f t="shared" si="189"/>
        <v>0.65195699541646035</v>
      </c>
      <c r="U343" s="124">
        <f t="shared" si="189"/>
        <v>0.72551538188504983</v>
      </c>
      <c r="V343" s="124">
        <f t="shared" si="189"/>
        <v>0.80213267025653823</v>
      </c>
      <c r="W343" s="124">
        <f t="shared" ref="W343" si="190">IF(W324=0,"",W324/W305)</f>
        <v>0.81617931036124025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0.57710115725905897</v>
      </c>
      <c r="D344" s="111">
        <f t="shared" si="191"/>
        <v>0.57790794429429182</v>
      </c>
      <c r="E344" s="111">
        <f t="shared" si="191"/>
        <v>0.57870335317360611</v>
      </c>
      <c r="F344" s="111">
        <f t="shared" si="191"/>
        <v>0.57949721048620417</v>
      </c>
      <c r="G344" s="111">
        <f t="shared" si="191"/>
        <v>0.58028058918645364</v>
      </c>
      <c r="H344" s="111">
        <f t="shared" si="191"/>
        <v>0.58105458183109249</v>
      </c>
      <c r="I344" s="111">
        <f t="shared" si="191"/>
        <v>0.58181698879581589</v>
      </c>
      <c r="J344" s="111">
        <f t="shared" si="191"/>
        <v>0.58255879899624519</v>
      </c>
      <c r="K344" s="111">
        <f t="shared" si="191"/>
        <v>0.58327235064046135</v>
      </c>
      <c r="L344" s="111">
        <f t="shared" si="191"/>
        <v>0.58395559388500784</v>
      </c>
      <c r="M344" s="111">
        <f t="shared" si="191"/>
        <v>0.5843232692101662</v>
      </c>
      <c r="N344" s="111">
        <f t="shared" si="191"/>
        <v>0.5843232692101662</v>
      </c>
      <c r="O344" s="111">
        <f t="shared" si="191"/>
        <v>0.5843232692101662</v>
      </c>
      <c r="P344" s="111">
        <f t="shared" si="191"/>
        <v>0.5843232692101662</v>
      </c>
      <c r="Q344" s="111">
        <f t="shared" si="191"/>
        <v>0.5843232692101662</v>
      </c>
      <c r="R344" s="111">
        <f t="shared" ref="R344:V344" si="192">IF(R325=0,"",R325/R306)</f>
        <v>0.5866461310523019</v>
      </c>
      <c r="S344" s="111">
        <f t="shared" si="192"/>
        <v>0.59044453646495587</v>
      </c>
      <c r="T344" s="111">
        <f t="shared" si="192"/>
        <v>0.5948760094463823</v>
      </c>
      <c r="U344" s="111">
        <f t="shared" si="192"/>
        <v>0.59946574932000352</v>
      </c>
      <c r="V344" s="111">
        <f t="shared" si="192"/>
        <v>0.60373895540923694</v>
      </c>
      <c r="W344" s="111">
        <f t="shared" ref="W344" si="193">IF(W325=0,"",W325/W306)</f>
        <v>0.60769562771408081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0.74327175320630778</v>
      </c>
      <c r="D345" s="45">
        <f t="shared" si="194"/>
        <v>0.74477494811569556</v>
      </c>
      <c r="E345" s="45">
        <f t="shared" si="194"/>
        <v>0.74633372752936322</v>
      </c>
      <c r="F345" s="45">
        <f t="shared" si="194"/>
        <v>0.74790008664815988</v>
      </c>
      <c r="G345" s="45">
        <f t="shared" si="194"/>
        <v>0.74951763582597108</v>
      </c>
      <c r="H345" s="45">
        <f t="shared" si="194"/>
        <v>0.75118103771067213</v>
      </c>
      <c r="I345" s="45">
        <f t="shared" si="194"/>
        <v>0.75290103789473484</v>
      </c>
      <c r="J345" s="45">
        <f t="shared" si="194"/>
        <v>0.75472165727766294</v>
      </c>
      <c r="K345" s="45">
        <f t="shared" si="194"/>
        <v>0.75668032520290751</v>
      </c>
      <c r="L345" s="45">
        <f t="shared" si="194"/>
        <v>0.75878705555436721</v>
      </c>
      <c r="M345" s="45">
        <f t="shared" si="194"/>
        <v>0.76165333018171988</v>
      </c>
      <c r="N345" s="45">
        <f t="shared" si="194"/>
        <v>0.76545253702303462</v>
      </c>
      <c r="O345" s="45">
        <f t="shared" si="194"/>
        <v>0.77060626523875408</v>
      </c>
      <c r="P345" s="45">
        <f t="shared" si="194"/>
        <v>0.77733593726102079</v>
      </c>
      <c r="Q345" s="45">
        <f t="shared" si="194"/>
        <v>0.7860095878839235</v>
      </c>
      <c r="R345" s="45">
        <f t="shared" ref="R345:V345" si="195">IF(R326=0,"",R326/R307)</f>
        <v>0.79780875212448643</v>
      </c>
      <c r="S345" s="45">
        <f t="shared" si="195"/>
        <v>0.81253521269232931</v>
      </c>
      <c r="T345" s="45">
        <f t="shared" si="195"/>
        <v>0.82836854618207201</v>
      </c>
      <c r="U345" s="45">
        <f t="shared" si="195"/>
        <v>0.84348832918837902</v>
      </c>
      <c r="V345" s="45">
        <f t="shared" si="195"/>
        <v>0.85607413830589585</v>
      </c>
      <c r="W345" s="45">
        <f t="shared" ref="W345" si="196">IF(W326=0,"",W326/W307)</f>
        <v>0.86548651750410588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3.4078512277100987</v>
      </c>
      <c r="D347" s="117">
        <f t="shared" si="197"/>
        <v>2.5713383683661548</v>
      </c>
      <c r="E347" s="117">
        <f t="shared" si="197"/>
        <v>1.8679314218731864</v>
      </c>
      <c r="F347" s="117">
        <f t="shared" si="197"/>
        <v>1.1272259207286328</v>
      </c>
      <c r="G347" s="117">
        <f t="shared" si="197"/>
        <v>1.0597911125849913</v>
      </c>
      <c r="H347" s="117">
        <f t="shared" si="197"/>
        <v>0.24859746391919832</v>
      </c>
      <c r="I347" s="117">
        <f t="shared" si="197"/>
        <v>0.17642314408988308</v>
      </c>
      <c r="J347" s="117">
        <f t="shared" si="197"/>
        <v>1.279488069158202</v>
      </c>
      <c r="K347" s="117">
        <f t="shared" si="197"/>
        <v>2.0204667632479247</v>
      </c>
      <c r="L347" s="117">
        <f t="shared" si="197"/>
        <v>3.312673494998013</v>
      </c>
      <c r="M347" s="117">
        <f t="shared" si="197"/>
        <v>2.1769409835711726</v>
      </c>
      <c r="N347" s="117">
        <f t="shared" si="197"/>
        <v>1.3528042261647786</v>
      </c>
      <c r="O347" s="117">
        <f t="shared" si="197"/>
        <v>1.5230303608509055</v>
      </c>
      <c r="P347" s="117">
        <f t="shared" si="197"/>
        <v>0.70433008301138655</v>
      </c>
      <c r="Q347" s="117">
        <f t="shared" si="197"/>
        <v>1.8759193847015574</v>
      </c>
      <c r="R347" s="117">
        <f t="shared" ref="R347:V347" si="198">R348+R351+R353+R362</f>
        <v>1.9708755643441562</v>
      </c>
      <c r="S347" s="117">
        <f t="shared" si="198"/>
        <v>1.4210687492938079</v>
      </c>
      <c r="T347" s="117">
        <f t="shared" si="198"/>
        <v>0.74602822491101461</v>
      </c>
      <c r="U347" s="117">
        <f t="shared" si="198"/>
        <v>0.6047874104750951</v>
      </c>
      <c r="V347" s="117">
        <f t="shared" si="198"/>
        <v>0.19918908542956171</v>
      </c>
      <c r="W347" s="117">
        <f t="shared" ref="W347" si="199">W348+W351+W353+W362</f>
        <v>0.69346148205263436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3.4078512277100987</v>
      </c>
      <c r="D362" s="122">
        <v>2.5713383683661548</v>
      </c>
      <c r="E362" s="122">
        <v>1.8679314218731864</v>
      </c>
      <c r="F362" s="122">
        <v>1.1272259207286328</v>
      </c>
      <c r="G362" s="122">
        <v>1.0597911125849913</v>
      </c>
      <c r="H362" s="122">
        <v>0.24859746391919832</v>
      </c>
      <c r="I362" s="122">
        <v>0.17642314408988308</v>
      </c>
      <c r="J362" s="122">
        <v>1.279488069158202</v>
      </c>
      <c r="K362" s="122">
        <v>2.0204667632479247</v>
      </c>
      <c r="L362" s="122">
        <v>3.312673494998013</v>
      </c>
      <c r="M362" s="122">
        <v>2.1769409835711726</v>
      </c>
      <c r="N362" s="122">
        <v>1.3528042261647786</v>
      </c>
      <c r="O362" s="122">
        <v>1.5230303608509055</v>
      </c>
      <c r="P362" s="122">
        <v>0.70433008301138655</v>
      </c>
      <c r="Q362" s="122">
        <v>1.8759193847015574</v>
      </c>
      <c r="R362" s="122">
        <v>1.9708755643441562</v>
      </c>
      <c r="S362" s="122">
        <v>1.4210687492938079</v>
      </c>
      <c r="T362" s="122">
        <v>0.74602822491101461</v>
      </c>
      <c r="U362" s="122">
        <v>0.6047874104750951</v>
      </c>
      <c r="V362" s="122">
        <v>0.19918908542956171</v>
      </c>
      <c r="W362" s="122">
        <v>0.69346148205263436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3.4078512277100987</v>
      </c>
      <c r="D363" s="98">
        <v>2.5713383683661548</v>
      </c>
      <c r="E363" s="98">
        <v>1.8679314218731864</v>
      </c>
      <c r="F363" s="98">
        <v>1.1272259207286328</v>
      </c>
      <c r="G363" s="98">
        <v>1.0597911125849913</v>
      </c>
      <c r="H363" s="98">
        <v>0.24859746391919832</v>
      </c>
      <c r="I363" s="98">
        <v>0.17642314408988308</v>
      </c>
      <c r="J363" s="98">
        <v>1.279488069158202</v>
      </c>
      <c r="K363" s="98">
        <v>2.0204667632479247</v>
      </c>
      <c r="L363" s="98">
        <v>3.312673494998013</v>
      </c>
      <c r="M363" s="98">
        <v>2.1769409835711726</v>
      </c>
      <c r="N363" s="98">
        <v>1.3528042261647786</v>
      </c>
      <c r="O363" s="98">
        <v>1.5230303608509055</v>
      </c>
      <c r="P363" s="98">
        <v>0.70433008301138655</v>
      </c>
      <c r="Q363" s="98">
        <v>1.8759193847015574</v>
      </c>
      <c r="R363" s="98">
        <v>1.9708755643441562</v>
      </c>
      <c r="S363" s="98">
        <v>1.4210687492938079</v>
      </c>
      <c r="T363" s="98">
        <v>0.74602822491101461</v>
      </c>
      <c r="U363" s="98">
        <v>0.6047874104750951</v>
      </c>
      <c r="V363" s="98">
        <v>0.19918908542956171</v>
      </c>
      <c r="W363" s="98">
        <v>0.69346148205263436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8380.4048748424248</v>
      </c>
      <c r="D366" s="117">
        <f t="shared" si="204"/>
        <v>8532.4194696898885</v>
      </c>
      <c r="E366" s="117">
        <f t="shared" si="204"/>
        <v>8972.2888219683227</v>
      </c>
      <c r="F366" s="117">
        <f t="shared" si="204"/>
        <v>9390.8934310784607</v>
      </c>
      <c r="G366" s="117">
        <f t="shared" si="204"/>
        <v>10630.109603061524</v>
      </c>
      <c r="H366" s="117">
        <f t="shared" si="204"/>
        <v>11347.582470897674</v>
      </c>
      <c r="I366" s="117">
        <f t="shared" si="204"/>
        <v>9921.8541474092344</v>
      </c>
      <c r="J366" s="117">
        <f t="shared" si="204"/>
        <v>10011.520212853558</v>
      </c>
      <c r="K366" s="117">
        <f t="shared" si="204"/>
        <v>10120.628790669105</v>
      </c>
      <c r="L366" s="117">
        <f t="shared" si="204"/>
        <v>9444.3675673002508</v>
      </c>
      <c r="M366" s="117">
        <f t="shared" si="204"/>
        <v>8970.6764344413095</v>
      </c>
      <c r="N366" s="117">
        <f t="shared" si="204"/>
        <v>10527.562739653291</v>
      </c>
      <c r="O366" s="117">
        <f t="shared" si="204"/>
        <v>10745.016362335447</v>
      </c>
      <c r="P366" s="117">
        <f t="shared" si="204"/>
        <v>9616.372726802063</v>
      </c>
      <c r="Q366" s="117">
        <f t="shared" si="204"/>
        <v>8903.6440516809107</v>
      </c>
      <c r="R366" s="117">
        <f t="shared" ref="R366:V366" si="205">R367+R370+R372+R381</f>
        <v>9143.6213448565868</v>
      </c>
      <c r="S366" s="117">
        <f t="shared" si="205"/>
        <v>9091.151450676196</v>
      </c>
      <c r="T366" s="117">
        <f t="shared" si="205"/>
        <v>8520.4579281779479</v>
      </c>
      <c r="U366" s="117">
        <f t="shared" si="205"/>
        <v>7558.4668464530614</v>
      </c>
      <c r="V366" s="117">
        <f t="shared" si="205"/>
        <v>6274.6206193086155</v>
      </c>
      <c r="W366" s="117">
        <f t="shared" ref="W366" si="206">W367+W370+W372+W381</f>
        <v>7016.1667903248808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7217.143527463274</v>
      </c>
      <c r="D367" s="122">
        <f t="shared" si="207"/>
        <v>7472.4730750250628</v>
      </c>
      <c r="E367" s="122">
        <f t="shared" si="207"/>
        <v>7883.3378245540789</v>
      </c>
      <c r="F367" s="122">
        <f t="shared" si="207"/>
        <v>8198.533857076518</v>
      </c>
      <c r="G367" s="122">
        <f t="shared" si="207"/>
        <v>9467.4591926343073</v>
      </c>
      <c r="H367" s="122">
        <f t="shared" si="207"/>
        <v>9991.873157126216</v>
      </c>
      <c r="I367" s="122">
        <f t="shared" si="207"/>
        <v>8628.3828883983479</v>
      </c>
      <c r="J367" s="122">
        <f t="shared" si="207"/>
        <v>8654.7251417101288</v>
      </c>
      <c r="K367" s="122">
        <f t="shared" si="207"/>
        <v>8727.7705123099513</v>
      </c>
      <c r="L367" s="122">
        <f t="shared" si="207"/>
        <v>8125.496029974548</v>
      </c>
      <c r="M367" s="122">
        <f t="shared" si="207"/>
        <v>7558.1255573347535</v>
      </c>
      <c r="N367" s="122">
        <f t="shared" si="207"/>
        <v>9161.0585292879296</v>
      </c>
      <c r="O367" s="122">
        <f t="shared" si="207"/>
        <v>9533.9799354724873</v>
      </c>
      <c r="P367" s="122">
        <f t="shared" si="207"/>
        <v>8405.3887380258748</v>
      </c>
      <c r="Q367" s="122">
        <f t="shared" si="207"/>
        <v>7801.2672230337994</v>
      </c>
      <c r="R367" s="122">
        <f t="shared" ref="R367:V367" si="208">SUM(R368:R369)</f>
        <v>8009.1959305166138</v>
      </c>
      <c r="S367" s="122">
        <f t="shared" si="208"/>
        <v>7955.3691440455341</v>
      </c>
      <c r="T367" s="122">
        <f t="shared" si="208"/>
        <v>7322.0727277457008</v>
      </c>
      <c r="U367" s="122">
        <f t="shared" si="208"/>
        <v>6437.0925592409512</v>
      </c>
      <c r="V367" s="122">
        <f t="shared" si="208"/>
        <v>5279.7088409159132</v>
      </c>
      <c r="W367" s="122">
        <f t="shared" ref="W367" si="209">SUM(W368:W369)</f>
        <v>5708.0483729446551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7193.3616702955005</v>
      </c>
      <c r="D368" s="98">
        <v>7448.2117642774165</v>
      </c>
      <c r="E368" s="98">
        <v>7858.0967694410219</v>
      </c>
      <c r="F368" s="98">
        <v>8172.5367930132606</v>
      </c>
      <c r="G368" s="98">
        <v>9437.723691508063</v>
      </c>
      <c r="H368" s="98">
        <v>9960.6166989771664</v>
      </c>
      <c r="I368" s="98">
        <v>8601.7463708401719</v>
      </c>
      <c r="J368" s="98">
        <v>8628.1076987366268</v>
      </c>
      <c r="K368" s="98">
        <v>8701.1043895769162</v>
      </c>
      <c r="L368" s="98">
        <v>8100.9733722463516</v>
      </c>
      <c r="M368" s="98">
        <v>7535.2965956539438</v>
      </c>
      <c r="N368" s="98">
        <v>9133.2608366081968</v>
      </c>
      <c r="O368" s="98">
        <v>9504.775932173201</v>
      </c>
      <c r="P368" s="98">
        <v>8379.529100890546</v>
      </c>
      <c r="Q368" s="98">
        <v>7777.2253085985967</v>
      </c>
      <c r="R368" s="98">
        <v>7984.5840017844903</v>
      </c>
      <c r="S368" s="98">
        <v>7930.9127963882484</v>
      </c>
      <c r="T368" s="98">
        <v>7299.3108972261698</v>
      </c>
      <c r="U368" s="98">
        <v>6416.8818274243895</v>
      </c>
      <c r="V368" s="98">
        <v>5263.1718532588284</v>
      </c>
      <c r="W368" s="98">
        <v>5690.1956547866821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23.781857167773367</v>
      </c>
      <c r="D369" s="98">
        <v>24.261310747646228</v>
      </c>
      <c r="E369" s="98">
        <v>25.241055113056991</v>
      </c>
      <c r="F369" s="98">
        <v>25.997064063256889</v>
      </c>
      <c r="G369" s="98">
        <v>29.735501126244138</v>
      </c>
      <c r="H369" s="98">
        <v>31.2564581490503</v>
      </c>
      <c r="I369" s="98">
        <v>26.636517558176795</v>
      </c>
      <c r="J369" s="98">
        <v>26.617442973502779</v>
      </c>
      <c r="K369" s="98">
        <v>26.666122733035589</v>
      </c>
      <c r="L369" s="98">
        <v>24.522657728196542</v>
      </c>
      <c r="M369" s="98">
        <v>22.828961680809339</v>
      </c>
      <c r="N369" s="98">
        <v>27.797692679733483</v>
      </c>
      <c r="O369" s="98">
        <v>29.204003299287162</v>
      </c>
      <c r="P369" s="98">
        <v>25.85963713532897</v>
      </c>
      <c r="Q369" s="98">
        <v>24.041914435202273</v>
      </c>
      <c r="R369" s="98">
        <v>24.611928732123236</v>
      </c>
      <c r="S369" s="98">
        <v>24.45634765728563</v>
      </c>
      <c r="T369" s="98">
        <v>22.761830519530704</v>
      </c>
      <c r="U369" s="98">
        <v>20.210731816561704</v>
      </c>
      <c r="V369" s="98">
        <v>16.536987657084783</v>
      </c>
      <c r="W369" s="98">
        <v>17.852718157972927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9.4084371805042023E-3</v>
      </c>
      <c r="E370" s="122">
        <f t="shared" si="210"/>
        <v>0.1490302811855565</v>
      </c>
      <c r="F370" s="122">
        <f t="shared" si="210"/>
        <v>0.27265398996556589</v>
      </c>
      <c r="G370" s="122">
        <f t="shared" si="210"/>
        <v>0.53943423494148246</v>
      </c>
      <c r="H370" s="122">
        <f t="shared" si="210"/>
        <v>1.2474810998073562</v>
      </c>
      <c r="I370" s="122">
        <f t="shared" si="210"/>
        <v>1.1557346931822319</v>
      </c>
      <c r="J370" s="122">
        <f t="shared" si="210"/>
        <v>1.0988606075997498</v>
      </c>
      <c r="K370" s="122">
        <f t="shared" si="210"/>
        <v>1.7503470310361517</v>
      </c>
      <c r="L370" s="122">
        <f t="shared" si="210"/>
        <v>3.2187574581317895</v>
      </c>
      <c r="M370" s="122">
        <f t="shared" si="210"/>
        <v>1.0248066118463028</v>
      </c>
      <c r="N370" s="122">
        <f t="shared" si="210"/>
        <v>2.6965369335064864</v>
      </c>
      <c r="O370" s="122">
        <f t="shared" si="210"/>
        <v>0.81750389377558519</v>
      </c>
      <c r="P370" s="122">
        <f t="shared" si="210"/>
        <v>1.6690666096235436</v>
      </c>
      <c r="Q370" s="122">
        <f t="shared" si="210"/>
        <v>0.76180806502438492</v>
      </c>
      <c r="R370" s="122">
        <f t="shared" si="210"/>
        <v>0.6834109630076628</v>
      </c>
      <c r="S370" s="122">
        <f t="shared" si="210"/>
        <v>0.54736255192330963</v>
      </c>
      <c r="T370" s="122">
        <f t="shared" si="210"/>
        <v>0.49460050630859009</v>
      </c>
      <c r="U370" s="122">
        <f t="shared" si="210"/>
        <v>0.32797310024193016</v>
      </c>
      <c r="V370" s="122">
        <f t="shared" si="210"/>
        <v>0.32042425542038921</v>
      </c>
      <c r="W370" s="122">
        <f t="shared" si="210"/>
        <v>0.34166514987990987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9.4084371805042023E-3</v>
      </c>
      <c r="E371" s="98">
        <f>RES_hhdet_in_fech!E129</f>
        <v>0.1490302811855565</v>
      </c>
      <c r="F371" s="98">
        <f>RES_hhdet_in_fech!F129</f>
        <v>0.27265398996556589</v>
      </c>
      <c r="G371" s="98">
        <f>RES_hhdet_in_fech!G129</f>
        <v>0.53943423494148246</v>
      </c>
      <c r="H371" s="98">
        <f>RES_hhdet_in_fech!H129</f>
        <v>1.2474810998073562</v>
      </c>
      <c r="I371" s="98">
        <f>RES_hhdet_in_fech!I129</f>
        <v>1.1557346931822319</v>
      </c>
      <c r="J371" s="98">
        <f>RES_hhdet_in_fech!J129</f>
        <v>1.0988606075997498</v>
      </c>
      <c r="K371" s="98">
        <f>RES_hhdet_in_fech!K129</f>
        <v>1.7503470310361517</v>
      </c>
      <c r="L371" s="98">
        <f>RES_hhdet_in_fech!L129</f>
        <v>3.2187574581317895</v>
      </c>
      <c r="M371" s="98">
        <f>RES_hhdet_in_fech!M129</f>
        <v>1.0248066118463028</v>
      </c>
      <c r="N371" s="98">
        <f>RES_hhdet_in_fech!N129</f>
        <v>2.6965369335064864</v>
      </c>
      <c r="O371" s="98">
        <f>RES_hhdet_in_fech!O129</f>
        <v>0.81750389377558519</v>
      </c>
      <c r="P371" s="98">
        <f>RES_hhdet_in_fech!P129</f>
        <v>1.6690666096235436</v>
      </c>
      <c r="Q371" s="98">
        <f>RES_hhdet_in_fech!Q129</f>
        <v>0.76180806502438492</v>
      </c>
      <c r="R371" s="98">
        <f>RES_hhdet_in_fech!R129</f>
        <v>0.6834109630076628</v>
      </c>
      <c r="S371" s="98">
        <f>RES_hhdet_in_fech!S129</f>
        <v>0.54736255192330963</v>
      </c>
      <c r="T371" s="98">
        <f>RES_hhdet_in_fech!T129</f>
        <v>0.49460050630859009</v>
      </c>
      <c r="U371" s="98">
        <f>RES_hhdet_in_fech!U129</f>
        <v>0.32797310024193016</v>
      </c>
      <c r="V371" s="98">
        <f>RES_hhdet_in_fech!V129</f>
        <v>0.32042425542038921</v>
      </c>
      <c r="W371" s="98">
        <f>RES_hhdet_in_fech!W129</f>
        <v>0.34166514987990987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389.98492890949075</v>
      </c>
      <c r="D372" s="122">
        <v>365.71675858753861</v>
      </c>
      <c r="E372" s="122">
        <v>393.7092551209102</v>
      </c>
      <c r="F372" s="122">
        <v>463.25938038386164</v>
      </c>
      <c r="G372" s="122">
        <v>482.98896142993868</v>
      </c>
      <c r="H372" s="122">
        <v>620.85144064940255</v>
      </c>
      <c r="I372" s="122">
        <v>534.4961454891627</v>
      </c>
      <c r="J372" s="122">
        <v>547.87650980166336</v>
      </c>
      <c r="K372" s="122">
        <v>570.36754438233072</v>
      </c>
      <c r="L372" s="122">
        <v>537.31545731967628</v>
      </c>
      <c r="M372" s="122">
        <v>589.39393026867015</v>
      </c>
      <c r="N372" s="122">
        <v>592.80873296906054</v>
      </c>
      <c r="O372" s="122">
        <v>546.81405086567031</v>
      </c>
      <c r="P372" s="122">
        <v>568.65743200994928</v>
      </c>
      <c r="Q372" s="122">
        <v>555.58458860716848</v>
      </c>
      <c r="R372" s="122">
        <v>580.29842676934595</v>
      </c>
      <c r="S372" s="122">
        <v>581.25878655472616</v>
      </c>
      <c r="T372" s="122">
        <v>583.93618487244169</v>
      </c>
      <c r="U372" s="122">
        <v>545.95828236566172</v>
      </c>
      <c r="V372" s="122">
        <v>525.04756706348644</v>
      </c>
      <c r="W372" s="122">
        <v>784.10254938554931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382.76064607462058</v>
      </c>
      <c r="D373" s="98">
        <v>364.78652854920182</v>
      </c>
      <c r="E373" s="98">
        <v>392.60073239538286</v>
      </c>
      <c r="F373" s="98">
        <v>457.25728770201755</v>
      </c>
      <c r="G373" s="98">
        <v>473.07987398672645</v>
      </c>
      <c r="H373" s="98">
        <v>548.52680911571827</v>
      </c>
      <c r="I373" s="98">
        <v>509.56331384569171</v>
      </c>
      <c r="J373" s="98">
        <v>547.87650980166336</v>
      </c>
      <c r="K373" s="98">
        <v>570.36754438233072</v>
      </c>
      <c r="L373" s="98">
        <v>537.31545731967628</v>
      </c>
      <c r="M373" s="98">
        <v>563.66098773346846</v>
      </c>
      <c r="N373" s="98">
        <v>589.97318246809789</v>
      </c>
      <c r="O373" s="98">
        <v>546.81405086567031</v>
      </c>
      <c r="P373" s="98">
        <v>564.6322413360873</v>
      </c>
      <c r="Q373" s="98">
        <v>544.92020696300813</v>
      </c>
      <c r="R373" s="98">
        <v>577.44227221644064</v>
      </c>
      <c r="S373" s="98">
        <v>576.69016977191359</v>
      </c>
      <c r="T373" s="98">
        <v>569.04771579920498</v>
      </c>
      <c r="U373" s="98">
        <v>536.23887296126577</v>
      </c>
      <c r="V373" s="98">
        <v>503.60133407185589</v>
      </c>
      <c r="W373" s="98">
        <v>784.10254938554931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530.14324018880609</v>
      </c>
      <c r="D377" s="101">
        <v>399.34888997359172</v>
      </c>
      <c r="E377" s="101">
        <v>443.21019028030054</v>
      </c>
      <c r="F377" s="101">
        <v>629.61432471427315</v>
      </c>
      <c r="G377" s="101">
        <v>627.52356065285778</v>
      </c>
      <c r="H377" s="101">
        <v>751.43268087576757</v>
      </c>
      <c r="I377" s="101">
        <v>620.51913083158001</v>
      </c>
      <c r="J377" s="101">
        <v>0</v>
      </c>
      <c r="K377" s="101">
        <v>0</v>
      </c>
      <c r="L377" s="101">
        <v>0</v>
      </c>
      <c r="M377" s="101">
        <v>719.30882638768503</v>
      </c>
      <c r="N377" s="101">
        <v>758.66460911990691</v>
      </c>
      <c r="O377" s="101">
        <v>0</v>
      </c>
      <c r="P377" s="101">
        <v>728.38799043737879</v>
      </c>
      <c r="Q377" s="101">
        <v>695.1001725052264</v>
      </c>
      <c r="R377" s="101">
        <v>716.50721913242899</v>
      </c>
      <c r="S377" s="101">
        <v>709.7103423500522</v>
      </c>
      <c r="T377" s="101">
        <v>705.41299527982119</v>
      </c>
      <c r="U377" s="101">
        <v>639.99925697073638</v>
      </c>
      <c r="V377" s="101">
        <v>630.53513584345831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773.27641846965935</v>
      </c>
      <c r="D381" s="122">
        <v>694.22022764010671</v>
      </c>
      <c r="E381" s="122">
        <v>695.09271201214779</v>
      </c>
      <c r="F381" s="122">
        <v>728.82753962811637</v>
      </c>
      <c r="G381" s="122">
        <v>679.12201476233736</v>
      </c>
      <c r="H381" s="122">
        <v>733.61039202224788</v>
      </c>
      <c r="I381" s="122">
        <v>757.81937882854174</v>
      </c>
      <c r="J381" s="122">
        <v>807.81970073416733</v>
      </c>
      <c r="K381" s="122">
        <v>820.74038694578678</v>
      </c>
      <c r="L381" s="122">
        <v>778.33732254789322</v>
      </c>
      <c r="M381" s="122">
        <v>822.13214022603836</v>
      </c>
      <c r="N381" s="122">
        <v>770.99894046279405</v>
      </c>
      <c r="O381" s="122">
        <v>663.40487210351489</v>
      </c>
      <c r="P381" s="122">
        <v>640.6574901566139</v>
      </c>
      <c r="Q381" s="122">
        <v>546.03043197491832</v>
      </c>
      <c r="R381" s="122">
        <v>553.44357660761943</v>
      </c>
      <c r="S381" s="122">
        <v>553.97615752401214</v>
      </c>
      <c r="T381" s="122">
        <v>613.95441505349675</v>
      </c>
      <c r="U381" s="122">
        <v>575.0880317462063</v>
      </c>
      <c r="V381" s="122">
        <v>469.54378707379641</v>
      </c>
      <c r="W381" s="122">
        <v>523.67420284479647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778.19205245214596</v>
      </c>
      <c r="D382" s="98">
        <v>775.83984197704763</v>
      </c>
      <c r="E382" s="98">
        <v>794.79768536255449</v>
      </c>
      <c r="F382" s="98">
        <v>768.03208943655602</v>
      </c>
      <c r="G382" s="98">
        <v>844.26256446975492</v>
      </c>
      <c r="H382" s="98">
        <v>918.09702146196764</v>
      </c>
      <c r="I382" s="98">
        <v>778.20345784844505</v>
      </c>
      <c r="J382" s="98">
        <v>838.17578046926883</v>
      </c>
      <c r="K382" s="98">
        <v>835.78889429954745</v>
      </c>
      <c r="L382" s="98">
        <v>824.7834706338565</v>
      </c>
      <c r="M382" s="98">
        <v>893.21405921887163</v>
      </c>
      <c r="N382" s="98">
        <v>902.59054564495716</v>
      </c>
      <c r="O382" s="98">
        <v>760.6829020486631</v>
      </c>
      <c r="P382" s="98">
        <v>707.09013865862653</v>
      </c>
      <c r="Q382" s="98">
        <v>578.30121364054082</v>
      </c>
      <c r="R382" s="98">
        <v>620.25706723041674</v>
      </c>
      <c r="S382" s="98">
        <v>671.07974429944522</v>
      </c>
      <c r="T382" s="98">
        <v>641.93767192351947</v>
      </c>
      <c r="U382" s="98">
        <v>734.45107562051953</v>
      </c>
      <c r="V382" s="98">
        <v>682.91814787648013</v>
      </c>
      <c r="W382" s="98">
        <v>624.53860114444717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688.89209797600154</v>
      </c>
      <c r="D383" s="33">
        <v>347.03941913399376</v>
      </c>
      <c r="E383" s="33">
        <v>494.05048743929524</v>
      </c>
      <c r="F383" s="33">
        <v>690.97062790904158</v>
      </c>
      <c r="G383" s="33">
        <v>524.00274267612485</v>
      </c>
      <c r="H383" s="33">
        <v>669.10230686761406</v>
      </c>
      <c r="I383" s="33">
        <v>755.69785303212257</v>
      </c>
      <c r="J383" s="33">
        <v>799.37244180750872</v>
      </c>
      <c r="K383" s="33">
        <v>751.56275616448181</v>
      </c>
      <c r="L383" s="33">
        <v>553.53186284137337</v>
      </c>
      <c r="M383" s="33">
        <v>641.02601130794108</v>
      </c>
      <c r="N383" s="33">
        <v>656.16738233663204</v>
      </c>
      <c r="O383" s="33">
        <v>597.48079429815311</v>
      </c>
      <c r="P383" s="33">
        <v>589.95128237918573</v>
      </c>
      <c r="Q383" s="33">
        <v>440.1175930447672</v>
      </c>
      <c r="R383" s="33">
        <v>410.95430890954196</v>
      </c>
      <c r="S383" s="33">
        <v>260.68232734653031</v>
      </c>
      <c r="T383" s="33">
        <v>541.06116548779607</v>
      </c>
      <c r="U383" s="33">
        <v>478.01341671606264</v>
      </c>
      <c r="V383" s="33">
        <v>432.77880059088636</v>
      </c>
      <c r="W383" s="33">
        <v>504.40788088744233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6028.5225880228754</v>
      </c>
      <c r="D385" s="117">
        <f t="shared" si="211"/>
        <v>6193.7231737957809</v>
      </c>
      <c r="E385" s="117">
        <f t="shared" si="211"/>
        <v>6574.040200922057</v>
      </c>
      <c r="F385" s="117">
        <f t="shared" si="211"/>
        <v>6952.1542663197188</v>
      </c>
      <c r="G385" s="117">
        <f t="shared" si="211"/>
        <v>7915.8470443665692</v>
      </c>
      <c r="H385" s="117">
        <f t="shared" si="211"/>
        <v>8501.2482677439002</v>
      </c>
      <c r="I385" s="117">
        <f t="shared" si="211"/>
        <v>7519.2483698303076</v>
      </c>
      <c r="J385" s="117">
        <f t="shared" si="211"/>
        <v>7643.7409594907267</v>
      </c>
      <c r="K385" s="117">
        <f t="shared" si="211"/>
        <v>7694.8368460524316</v>
      </c>
      <c r="L385" s="117">
        <f t="shared" si="211"/>
        <v>7228.7468549982041</v>
      </c>
      <c r="M385" s="117">
        <f t="shared" si="211"/>
        <v>6907.3883718890302</v>
      </c>
      <c r="N385" s="117">
        <f t="shared" si="211"/>
        <v>8301.7610288278393</v>
      </c>
      <c r="O385" s="117">
        <f t="shared" si="211"/>
        <v>8638.8397763428293</v>
      </c>
      <c r="P385" s="117">
        <f t="shared" si="211"/>
        <v>7878.3374472311216</v>
      </c>
      <c r="Q385" s="117">
        <f t="shared" si="211"/>
        <v>7390.4377707122803</v>
      </c>
      <c r="R385" s="117">
        <f t="shared" ref="R385:V385" si="212">R386+R389+R391+R400</f>
        <v>7708.8187651368926</v>
      </c>
      <c r="S385" s="117">
        <f t="shared" si="212"/>
        <v>7752.3789777959555</v>
      </c>
      <c r="T385" s="117">
        <f t="shared" si="212"/>
        <v>7343.2899714330206</v>
      </c>
      <c r="U385" s="117">
        <f t="shared" si="212"/>
        <v>6627.1023630624923</v>
      </c>
      <c r="V385" s="117">
        <f t="shared" si="212"/>
        <v>5591.4000419152162</v>
      </c>
      <c r="W385" s="117">
        <f t="shared" ref="W385" si="213">W386+W389+W391+W400</f>
        <v>6346.7581384049245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5276.7821851377339</v>
      </c>
      <c r="D386" s="122">
        <f t="shared" si="214"/>
        <v>5497.0781422020691</v>
      </c>
      <c r="E386" s="122">
        <f t="shared" si="214"/>
        <v>5835.7601176245562</v>
      </c>
      <c r="F386" s="122">
        <f t="shared" si="214"/>
        <v>6107.1463601799906</v>
      </c>
      <c r="G386" s="122">
        <f t="shared" si="214"/>
        <v>7097.3924027500698</v>
      </c>
      <c r="H386" s="122">
        <f t="shared" si="214"/>
        <v>7539.0833952078419</v>
      </c>
      <c r="I386" s="122">
        <f t="shared" si="214"/>
        <v>6553.244268838991</v>
      </c>
      <c r="J386" s="122">
        <f t="shared" si="214"/>
        <v>6618.2982391336518</v>
      </c>
      <c r="K386" s="122">
        <f t="shared" si="214"/>
        <v>6722.2078686513669</v>
      </c>
      <c r="L386" s="122">
        <f t="shared" si="214"/>
        <v>6305.6734573158774</v>
      </c>
      <c r="M386" s="122">
        <f t="shared" si="214"/>
        <v>5926.4427484402495</v>
      </c>
      <c r="N386" s="122">
        <f t="shared" si="214"/>
        <v>7283.4896440274779</v>
      </c>
      <c r="O386" s="122">
        <f t="shared" si="214"/>
        <v>7716.5009079415267</v>
      </c>
      <c r="P386" s="122">
        <f t="shared" si="214"/>
        <v>6943.3132775027389</v>
      </c>
      <c r="Q386" s="122">
        <f t="shared" si="214"/>
        <v>6567.0827767702303</v>
      </c>
      <c r="R386" s="122">
        <f t="shared" ref="R386:V386" si="215">SUM(R387:R388)</f>
        <v>6838.711653828198</v>
      </c>
      <c r="S386" s="122">
        <f t="shared" si="215"/>
        <v>6886.1028001005634</v>
      </c>
      <c r="T386" s="122">
        <f t="shared" si="215"/>
        <v>6420.9031669531278</v>
      </c>
      <c r="U386" s="122">
        <f t="shared" si="215"/>
        <v>5714.6642220710055</v>
      </c>
      <c r="V386" s="122">
        <f t="shared" si="215"/>
        <v>4741.4441903892994</v>
      </c>
      <c r="W386" s="122">
        <f t="shared" ref="W386" si="216">SUM(W387:W388)</f>
        <v>5180.1674365173321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5253.0003279699604</v>
      </c>
      <c r="D387" s="98">
        <v>5472.8168314544228</v>
      </c>
      <c r="E387" s="98">
        <v>5810.5190625114992</v>
      </c>
      <c r="F387" s="98">
        <v>6081.1492961167332</v>
      </c>
      <c r="G387" s="98">
        <v>7067.6569016238254</v>
      </c>
      <c r="H387" s="98">
        <v>7507.8269370587914</v>
      </c>
      <c r="I387" s="98">
        <v>6526.6077512808142</v>
      </c>
      <c r="J387" s="98">
        <v>6591.6807961601489</v>
      </c>
      <c r="K387" s="98">
        <v>6695.5417459183309</v>
      </c>
      <c r="L387" s="98">
        <v>6281.1507995876809</v>
      </c>
      <c r="M387" s="98">
        <v>5903.6137867594398</v>
      </c>
      <c r="N387" s="98">
        <v>7255.6919513477442</v>
      </c>
      <c r="O387" s="98">
        <v>7687.2969046422395</v>
      </c>
      <c r="P387" s="98">
        <v>6917.4536403674101</v>
      </c>
      <c r="Q387" s="98">
        <v>6543.0408623350277</v>
      </c>
      <c r="R387" s="98">
        <v>6814.0997250960745</v>
      </c>
      <c r="S387" s="98">
        <v>6861.6464524432777</v>
      </c>
      <c r="T387" s="98">
        <v>6398.1413364335967</v>
      </c>
      <c r="U387" s="98">
        <v>5694.4534902544438</v>
      </c>
      <c r="V387" s="98">
        <v>4724.9072027322145</v>
      </c>
      <c r="W387" s="98">
        <v>5162.3147183593592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23.781857167773367</v>
      </c>
      <c r="D388" s="98">
        <v>24.261310747646228</v>
      </c>
      <c r="E388" s="98">
        <v>25.241055113056991</v>
      </c>
      <c r="F388" s="98">
        <v>25.997064063256889</v>
      </c>
      <c r="G388" s="98">
        <v>29.735501126244138</v>
      </c>
      <c r="H388" s="98">
        <v>31.2564581490503</v>
      </c>
      <c r="I388" s="98">
        <v>26.636517558176795</v>
      </c>
      <c r="J388" s="98">
        <v>26.617442973502779</v>
      </c>
      <c r="K388" s="98">
        <v>26.666122733035589</v>
      </c>
      <c r="L388" s="98">
        <v>24.522657728196542</v>
      </c>
      <c r="M388" s="98">
        <v>22.828961680809339</v>
      </c>
      <c r="N388" s="98">
        <v>27.797692679733483</v>
      </c>
      <c r="O388" s="98">
        <v>29.204003299287162</v>
      </c>
      <c r="P388" s="98">
        <v>25.85963713532897</v>
      </c>
      <c r="Q388" s="98">
        <v>24.041914435202273</v>
      </c>
      <c r="R388" s="98">
        <v>24.611928732123236</v>
      </c>
      <c r="S388" s="98">
        <v>24.45634765728563</v>
      </c>
      <c r="T388" s="98">
        <v>22.761830519530704</v>
      </c>
      <c r="U388" s="98">
        <v>20.210731816561704</v>
      </c>
      <c r="V388" s="98">
        <v>16.536987657084783</v>
      </c>
      <c r="W388" s="98">
        <v>17.852718157972927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2.5816499202807732E-2</v>
      </c>
      <c r="E389" s="122">
        <f t="shared" si="217"/>
        <v>0.4234816827606202</v>
      </c>
      <c r="F389" s="122">
        <f t="shared" si="217"/>
        <v>0.80141038976295109</v>
      </c>
      <c r="G389" s="122">
        <f t="shared" si="217"/>
        <v>1.6387667827269536</v>
      </c>
      <c r="H389" s="122">
        <f t="shared" si="217"/>
        <v>3.9138474108701895</v>
      </c>
      <c r="I389" s="122">
        <f t="shared" si="217"/>
        <v>3.742134749375015</v>
      </c>
      <c r="J389" s="122">
        <f t="shared" si="217"/>
        <v>3.6704234693946427</v>
      </c>
      <c r="K389" s="122">
        <f t="shared" si="217"/>
        <v>6.0300578146840387</v>
      </c>
      <c r="L389" s="122">
        <f t="shared" si="217"/>
        <v>11.435027739552451</v>
      </c>
      <c r="M389" s="122">
        <f t="shared" si="217"/>
        <v>3.7724045028370834</v>
      </c>
      <c r="N389" s="122">
        <f t="shared" si="217"/>
        <v>10.345062001946298</v>
      </c>
      <c r="O389" s="122">
        <f t="shared" si="217"/>
        <v>3.2879384399364149</v>
      </c>
      <c r="P389" s="122">
        <f t="shared" si="217"/>
        <v>7.0486240512687459</v>
      </c>
      <c r="Q389" s="122">
        <f t="shared" si="217"/>
        <v>3.3488892303768143</v>
      </c>
      <c r="R389" s="122">
        <f t="shared" si="217"/>
        <v>3.0783794330474001</v>
      </c>
      <c r="S389" s="122">
        <f t="shared" si="217"/>
        <v>2.5128110042267142</v>
      </c>
      <c r="T389" s="122">
        <f t="shared" si="217"/>
        <v>2.30626866423844</v>
      </c>
      <c r="U389" s="122">
        <f t="shared" si="217"/>
        <v>1.5508395431112798</v>
      </c>
      <c r="V389" s="122">
        <f t="shared" si="217"/>
        <v>1.5365977490490004</v>
      </c>
      <c r="W389" s="122">
        <f t="shared" si="217"/>
        <v>1.6608540975023438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2.5816499202807732E-2</v>
      </c>
      <c r="E390" s="98">
        <f>RES_hhdet_in_tesh!E129</f>
        <v>0.4234816827606202</v>
      </c>
      <c r="F390" s="98">
        <f>RES_hhdet_in_tesh!F129</f>
        <v>0.80141038976295109</v>
      </c>
      <c r="G390" s="98">
        <f>RES_hhdet_in_tesh!G129</f>
        <v>1.6387667827269536</v>
      </c>
      <c r="H390" s="98">
        <f>RES_hhdet_in_tesh!H129</f>
        <v>3.9138474108701895</v>
      </c>
      <c r="I390" s="98">
        <f>RES_hhdet_in_tesh!I129</f>
        <v>3.742134749375015</v>
      </c>
      <c r="J390" s="98">
        <f>RES_hhdet_in_tesh!J129</f>
        <v>3.6704234693946427</v>
      </c>
      <c r="K390" s="98">
        <f>RES_hhdet_in_tesh!K129</f>
        <v>6.0300578146840387</v>
      </c>
      <c r="L390" s="98">
        <f>RES_hhdet_in_tesh!L129</f>
        <v>11.435027739552451</v>
      </c>
      <c r="M390" s="98">
        <f>RES_hhdet_in_tesh!M129</f>
        <v>3.7724045028370834</v>
      </c>
      <c r="N390" s="98">
        <f>RES_hhdet_in_tesh!N129</f>
        <v>10.345062001946298</v>
      </c>
      <c r="O390" s="98">
        <f>RES_hhdet_in_tesh!O129</f>
        <v>3.2879384399364149</v>
      </c>
      <c r="P390" s="98">
        <f>RES_hhdet_in_tesh!P129</f>
        <v>7.0486240512687459</v>
      </c>
      <c r="Q390" s="98">
        <f>RES_hhdet_in_tesh!Q129</f>
        <v>3.3488892303768143</v>
      </c>
      <c r="R390" s="98">
        <f>RES_hhdet_in_tesh!R129</f>
        <v>3.0783794330474001</v>
      </c>
      <c r="S390" s="98">
        <f>RES_hhdet_in_tesh!S129</f>
        <v>2.5128110042267142</v>
      </c>
      <c r="T390" s="98">
        <f>RES_hhdet_in_tesh!T129</f>
        <v>2.30626866423844</v>
      </c>
      <c r="U390" s="98">
        <f>RES_hhdet_in_tesh!U129</f>
        <v>1.5508395431112798</v>
      </c>
      <c r="V390" s="98">
        <f>RES_hhdet_in_tesh!V129</f>
        <v>1.5365977490490004</v>
      </c>
      <c r="W390" s="98">
        <f>RES_hhdet_in_tesh!W129</f>
        <v>1.6608540975023438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299.18033576790702</v>
      </c>
      <c r="D391" s="122">
        <v>284.40111467401209</v>
      </c>
      <c r="E391" s="122">
        <v>308.14799115152863</v>
      </c>
      <c r="F391" s="122">
        <v>362.65479425346558</v>
      </c>
      <c r="G391" s="122">
        <v>377.00675633887323</v>
      </c>
      <c r="H391" s="122">
        <v>447.64226711428853</v>
      </c>
      <c r="I391" s="122">
        <v>404.24944848165819</v>
      </c>
      <c r="J391" s="122">
        <v>443.50713213439627</v>
      </c>
      <c r="K391" s="122">
        <v>464.59849763805022</v>
      </c>
      <c r="L391" s="122">
        <v>440.55328457711892</v>
      </c>
      <c r="M391" s="122">
        <v>464.74226780062196</v>
      </c>
      <c r="N391" s="122">
        <v>493.94641555196841</v>
      </c>
      <c r="O391" s="122">
        <v>465.06639178880073</v>
      </c>
      <c r="P391" s="122">
        <v>489.04676983467215</v>
      </c>
      <c r="Q391" s="122">
        <v>480.21787567691342</v>
      </c>
      <c r="R391" s="122">
        <v>514.65192174733727</v>
      </c>
      <c r="S391" s="122">
        <v>520.15126807878323</v>
      </c>
      <c r="T391" s="122">
        <v>519.80866005470534</v>
      </c>
      <c r="U391" s="122">
        <v>493.65208847850488</v>
      </c>
      <c r="V391" s="122">
        <v>471.78284204899632</v>
      </c>
      <c r="W391" s="122">
        <v>737.51779805825174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298.03460659551109</v>
      </c>
      <c r="D392" s="98">
        <v>285.54995903854416</v>
      </c>
      <c r="E392" s="98">
        <v>308.99244164325836</v>
      </c>
      <c r="F392" s="98">
        <v>361.83161480151455</v>
      </c>
      <c r="G392" s="98">
        <v>376.4203033627486</v>
      </c>
      <c r="H392" s="98">
        <v>438.90050033448222</v>
      </c>
      <c r="I392" s="98">
        <v>410.05673719125582</v>
      </c>
      <c r="J392" s="98">
        <v>443.50713213439627</v>
      </c>
      <c r="K392" s="98">
        <v>464.59849763805022</v>
      </c>
      <c r="L392" s="98">
        <v>440.55328457711892</v>
      </c>
      <c r="M392" s="98">
        <v>466.33428285181469</v>
      </c>
      <c r="N392" s="98">
        <v>494.02218315083729</v>
      </c>
      <c r="O392" s="98">
        <v>465.06639178880073</v>
      </c>
      <c r="P392" s="98">
        <v>488.86777645398411</v>
      </c>
      <c r="Q392" s="98">
        <v>479.67418937328688</v>
      </c>
      <c r="R392" s="98">
        <v>514.69542981056327</v>
      </c>
      <c r="S392" s="98">
        <v>520.23647182985167</v>
      </c>
      <c r="T392" s="98">
        <v>519.25914822093159</v>
      </c>
      <c r="U392" s="98">
        <v>494.65826865256008</v>
      </c>
      <c r="V392" s="98">
        <v>469.3037982285839</v>
      </c>
      <c r="W392" s="98">
        <v>737.51779805825174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321.40862744156061</v>
      </c>
      <c r="D396" s="101">
        <v>242.86506120582783</v>
      </c>
      <c r="E396" s="101">
        <v>270.43916653853466</v>
      </c>
      <c r="F396" s="101">
        <v>385.47016535186327</v>
      </c>
      <c r="G396" s="101">
        <v>385.56079790455931</v>
      </c>
      <c r="H396" s="101">
        <v>463.42542042831712</v>
      </c>
      <c r="I396" s="101">
        <v>384.21320395522849</v>
      </c>
      <c r="J396" s="101">
        <v>0</v>
      </c>
      <c r="K396" s="101">
        <v>0</v>
      </c>
      <c r="L396" s="101">
        <v>0</v>
      </c>
      <c r="M396" s="101">
        <v>456.70484768387161</v>
      </c>
      <c r="N396" s="101">
        <v>489.51464772065765</v>
      </c>
      <c r="O396" s="101">
        <v>0</v>
      </c>
      <c r="P396" s="101">
        <v>496.14971599763857</v>
      </c>
      <c r="Q396" s="101">
        <v>487.33059112904397</v>
      </c>
      <c r="R396" s="101">
        <v>512.57704077003177</v>
      </c>
      <c r="S396" s="101">
        <v>517.75567332776006</v>
      </c>
      <c r="T396" s="101">
        <v>524.29219321849837</v>
      </c>
      <c r="U396" s="101">
        <v>483.91670639308126</v>
      </c>
      <c r="V396" s="101">
        <v>483.97651287297577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452.56006711723376</v>
      </c>
      <c r="D400" s="122">
        <v>412.21810042049651</v>
      </c>
      <c r="E400" s="122">
        <v>429.70861046321141</v>
      </c>
      <c r="F400" s="122">
        <v>481.55170149649962</v>
      </c>
      <c r="G400" s="122">
        <v>439.80911849489974</v>
      </c>
      <c r="H400" s="122">
        <v>510.60875801089981</v>
      </c>
      <c r="I400" s="122">
        <v>558.01251776028414</v>
      </c>
      <c r="J400" s="122">
        <v>578.26516475328401</v>
      </c>
      <c r="K400" s="122">
        <v>502.00042194833009</v>
      </c>
      <c r="L400" s="122">
        <v>471.08508536565552</v>
      </c>
      <c r="M400" s="122">
        <v>512.43095114532161</v>
      </c>
      <c r="N400" s="122">
        <v>513.9799072464458</v>
      </c>
      <c r="O400" s="122">
        <v>453.98453817256478</v>
      </c>
      <c r="P400" s="122">
        <v>438.92877584244167</v>
      </c>
      <c r="Q400" s="122">
        <v>339.78822903476021</v>
      </c>
      <c r="R400" s="122">
        <v>352.3768101283103</v>
      </c>
      <c r="S400" s="122">
        <v>343.61209861238194</v>
      </c>
      <c r="T400" s="122">
        <v>400.27187576094815</v>
      </c>
      <c r="U400" s="122">
        <v>417.23521296987047</v>
      </c>
      <c r="V400" s="122">
        <v>376.63641172787169</v>
      </c>
      <c r="W400" s="122">
        <v>427.41204973183829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449.09553403993579</v>
      </c>
      <c r="D401" s="98">
        <v>448.36400817856378</v>
      </c>
      <c r="E401" s="98">
        <v>459.95208561393105</v>
      </c>
      <c r="F401" s="98">
        <v>445.07245339237517</v>
      </c>
      <c r="G401" s="98">
        <v>489.90917833857571</v>
      </c>
      <c r="H401" s="98">
        <v>533.46448088595514</v>
      </c>
      <c r="I401" s="98">
        <v>452.77199251587393</v>
      </c>
      <c r="J401" s="98">
        <v>488.28667601791767</v>
      </c>
      <c r="K401" s="98">
        <v>487.49255301728914</v>
      </c>
      <c r="L401" s="98">
        <v>481.63692142053156</v>
      </c>
      <c r="M401" s="98">
        <v>521.92575918725402</v>
      </c>
      <c r="N401" s="98">
        <v>527.40465838944908</v>
      </c>
      <c r="O401" s="98">
        <v>444.48472015735149</v>
      </c>
      <c r="P401" s="98">
        <v>413.1692214472784</v>
      </c>
      <c r="Q401" s="98">
        <v>337.91485574264749</v>
      </c>
      <c r="R401" s="98">
        <v>363.87140874857147</v>
      </c>
      <c r="S401" s="98">
        <v>396.23536855390699</v>
      </c>
      <c r="T401" s="98">
        <v>381.8733205871643</v>
      </c>
      <c r="U401" s="98">
        <v>440.27826438573737</v>
      </c>
      <c r="V401" s="98">
        <v>412.30428922895686</v>
      </c>
      <c r="W401" s="98">
        <v>379.52937725414881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512.03403743259412</v>
      </c>
      <c r="D402" s="33">
        <v>258.46626537962135</v>
      </c>
      <c r="E402" s="33">
        <v>368.72654187826805</v>
      </c>
      <c r="F402" s="33">
        <v>516.77699248450563</v>
      </c>
      <c r="G402" s="33">
        <v>392.74929685693382</v>
      </c>
      <c r="H402" s="33">
        <v>502.61696520741896</v>
      </c>
      <c r="I402" s="33">
        <v>568.9656978827079</v>
      </c>
      <c r="J402" s="33">
        <v>603.30369406305522</v>
      </c>
      <c r="K402" s="33">
        <v>568.69275074493362</v>
      </c>
      <c r="L402" s="33">
        <v>420.01281236092956</v>
      </c>
      <c r="M402" s="33">
        <v>488.23959624579823</v>
      </c>
      <c r="N402" s="33">
        <v>502.26498752133858</v>
      </c>
      <c r="O402" s="33">
        <v>460.42244344598402</v>
      </c>
      <c r="P402" s="33">
        <v>458.59033302656536</v>
      </c>
      <c r="Q402" s="33">
        <v>345.9366479295818</v>
      </c>
      <c r="R402" s="33">
        <v>327.86294437130243</v>
      </c>
      <c r="S402" s="33">
        <v>211.81357029564444</v>
      </c>
      <c r="T402" s="33">
        <v>448.1980510507031</v>
      </c>
      <c r="U402" s="33">
        <v>403.19873819546001</v>
      </c>
      <c r="V402" s="33">
        <v>370.49073879290211</v>
      </c>
      <c r="W402" s="33">
        <v>436.55822023089831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167.04334237096705</v>
      </c>
      <c r="D404" s="117">
        <f t="shared" si="218"/>
        <v>142.69358315017507</v>
      </c>
      <c r="E404" s="117">
        <f t="shared" si="218"/>
        <v>120.69079420257069</v>
      </c>
      <c r="F404" s="117">
        <f t="shared" si="218"/>
        <v>85.707566965376571</v>
      </c>
      <c r="G404" s="117">
        <f t="shared" si="218"/>
        <v>92.890797842491992</v>
      </c>
      <c r="H404" s="117">
        <f t="shared" si="218"/>
        <v>54.031181030036585</v>
      </c>
      <c r="I404" s="117">
        <f t="shared" si="218"/>
        <v>16.664129979208752</v>
      </c>
      <c r="J404" s="117">
        <f t="shared" si="218"/>
        <v>41.448963981930156</v>
      </c>
      <c r="K404" s="117">
        <f t="shared" si="218"/>
        <v>155.93630958153312</v>
      </c>
      <c r="L404" s="117">
        <f t="shared" si="218"/>
        <v>155.27671768060435</v>
      </c>
      <c r="M404" s="117">
        <f t="shared" si="218"/>
        <v>145.71224789633015</v>
      </c>
      <c r="N404" s="117">
        <f t="shared" si="218"/>
        <v>95.543769063124415</v>
      </c>
      <c r="O404" s="117">
        <f t="shared" si="218"/>
        <v>69.799741560536461</v>
      </c>
      <c r="P404" s="117">
        <f t="shared" si="218"/>
        <v>69.529129616128984</v>
      </c>
      <c r="Q404" s="117">
        <f t="shared" si="218"/>
        <v>100.68806745217957</v>
      </c>
      <c r="R404" s="117">
        <f t="shared" ref="R404:V404" si="219">R405+R408+R410+R419</f>
        <v>95.920356467813122</v>
      </c>
      <c r="S404" s="117">
        <f t="shared" si="219"/>
        <v>108.94424634267156</v>
      </c>
      <c r="T404" s="117">
        <f t="shared" si="219"/>
        <v>105.37121820777044</v>
      </c>
      <c r="U404" s="117">
        <f t="shared" si="219"/>
        <v>63.156580041258891</v>
      </c>
      <c r="V404" s="117">
        <f t="shared" si="219"/>
        <v>22.800948423713564</v>
      </c>
      <c r="W404" s="117">
        <f t="shared" ref="W404" si="220">W405+W408+W410+W419</f>
        <v>22.752853929150021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167.04334237096705</v>
      </c>
      <c r="D419" s="122">
        <v>142.69358315017507</v>
      </c>
      <c r="E419" s="122">
        <v>120.69079420257069</v>
      </c>
      <c r="F419" s="122">
        <v>85.707566965376571</v>
      </c>
      <c r="G419" s="122">
        <v>92.890797842491992</v>
      </c>
      <c r="H419" s="122">
        <v>54.031181030036585</v>
      </c>
      <c r="I419" s="122">
        <v>16.664129979208752</v>
      </c>
      <c r="J419" s="122">
        <v>41.448963981930156</v>
      </c>
      <c r="K419" s="122">
        <v>155.93630958153312</v>
      </c>
      <c r="L419" s="122">
        <v>155.27671768060435</v>
      </c>
      <c r="M419" s="122">
        <v>145.71224789633015</v>
      </c>
      <c r="N419" s="122">
        <v>95.543769063124415</v>
      </c>
      <c r="O419" s="122">
        <v>69.799741560536461</v>
      </c>
      <c r="P419" s="122">
        <v>69.529129616128984</v>
      </c>
      <c r="Q419" s="122">
        <v>100.68806745217957</v>
      </c>
      <c r="R419" s="122">
        <v>95.920356467813122</v>
      </c>
      <c r="S419" s="122">
        <v>108.94424634267156</v>
      </c>
      <c r="T419" s="122">
        <v>105.37121820777044</v>
      </c>
      <c r="U419" s="122">
        <v>63.156580041258891</v>
      </c>
      <c r="V419" s="122">
        <v>22.800948423713564</v>
      </c>
      <c r="W419" s="122">
        <v>22.752853929150021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176.77410663502951</v>
      </c>
      <c r="D420" s="98">
        <v>176.23977850350616</v>
      </c>
      <c r="E420" s="98">
        <v>180.54624220695791</v>
      </c>
      <c r="F420" s="98">
        <v>174.46616943640811</v>
      </c>
      <c r="G420" s="98">
        <v>191.78268414494954</v>
      </c>
      <c r="H420" s="98">
        <v>208.5549193953006</v>
      </c>
      <c r="I420" s="98">
        <v>176.77669748485278</v>
      </c>
      <c r="J420" s="98">
        <v>190.4000102913991</v>
      </c>
      <c r="K420" s="98">
        <v>189.85780522908519</v>
      </c>
      <c r="L420" s="98">
        <v>187.35781318918688</v>
      </c>
      <c r="M420" s="98">
        <v>202.90250569215888</v>
      </c>
      <c r="N420" s="98">
        <v>205.03246834870851</v>
      </c>
      <c r="O420" s="98">
        <v>172.79672802937435</v>
      </c>
      <c r="P420" s="98">
        <v>160.62259589769363</v>
      </c>
      <c r="Q420" s="98">
        <v>131.36690369058525</v>
      </c>
      <c r="R420" s="98">
        <v>140.8975953920615</v>
      </c>
      <c r="S420" s="98">
        <v>152.44247471506199</v>
      </c>
      <c r="T420" s="98">
        <v>145.82256155414672</v>
      </c>
      <c r="U420" s="98">
        <v>166.83790633795729</v>
      </c>
      <c r="V420" s="98">
        <v>155.13168647162126</v>
      </c>
      <c r="W420" s="98">
        <v>141.87018863597265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138.37167290055186</v>
      </c>
      <c r="D423" s="118">
        <f t="shared" si="225"/>
        <v>143.01698683349363</v>
      </c>
      <c r="E423" s="118">
        <f t="shared" si="225"/>
        <v>139.76228485159731</v>
      </c>
      <c r="F423" s="118">
        <f t="shared" si="225"/>
        <v>136.40298275969363</v>
      </c>
      <c r="G423" s="118">
        <f t="shared" si="225"/>
        <v>130.70924887795033</v>
      </c>
      <c r="H423" s="118">
        <f t="shared" si="225"/>
        <v>144.43420478394268</v>
      </c>
      <c r="I423" s="118">
        <f t="shared" si="225"/>
        <v>140.39540266957653</v>
      </c>
      <c r="J423" s="118">
        <f t="shared" si="225"/>
        <v>137.23296381343133</v>
      </c>
      <c r="K423" s="118">
        <f t="shared" si="225"/>
        <v>142.85268876008124</v>
      </c>
      <c r="L423" s="118">
        <f t="shared" si="225"/>
        <v>148.91980289559893</v>
      </c>
      <c r="M423" s="118">
        <f t="shared" si="225"/>
        <v>139.29994018107928</v>
      </c>
      <c r="N423" s="118">
        <f t="shared" si="225"/>
        <v>128.82391381350746</v>
      </c>
      <c r="O423" s="118">
        <f t="shared" si="225"/>
        <v>112.21845994198495</v>
      </c>
      <c r="P423" s="118">
        <f t="shared" si="225"/>
        <v>104.53748919402713</v>
      </c>
      <c r="Q423" s="118">
        <f t="shared" si="225"/>
        <v>95.999641996988174</v>
      </c>
      <c r="R423" s="118">
        <f t="shared" ref="R423:V423" si="226">R424+R427+R429+R438</f>
        <v>98.4760185907747</v>
      </c>
      <c r="S423" s="118">
        <f t="shared" si="226"/>
        <v>97.108066313493765</v>
      </c>
      <c r="T423" s="118">
        <f t="shared" si="226"/>
        <v>99.654194756922877</v>
      </c>
      <c r="U423" s="118">
        <f t="shared" si="226"/>
        <v>92.833269383075816</v>
      </c>
      <c r="V423" s="118">
        <f t="shared" si="226"/>
        <v>88.335646652911322</v>
      </c>
      <c r="W423" s="118">
        <f t="shared" ref="W423" si="227">W424+W427+W429+W438</f>
        <v>98.469367854758161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119.16467502141543</v>
      </c>
      <c r="D424" s="123">
        <f t="shared" si="228"/>
        <v>125.25059125150311</v>
      </c>
      <c r="E424" s="123">
        <f t="shared" si="228"/>
        <v>122.79958085154347</v>
      </c>
      <c r="F424" s="123">
        <f t="shared" si="228"/>
        <v>119.08392748453811</v>
      </c>
      <c r="G424" s="123">
        <f t="shared" si="228"/>
        <v>116.41314399011227</v>
      </c>
      <c r="H424" s="123">
        <f t="shared" si="228"/>
        <v>127.17847677712298</v>
      </c>
      <c r="I424" s="123">
        <f t="shared" si="228"/>
        <v>122.09263228489236</v>
      </c>
      <c r="J424" s="123">
        <f t="shared" si="228"/>
        <v>118.63468853237917</v>
      </c>
      <c r="K424" s="123">
        <f t="shared" si="228"/>
        <v>123.19249231963973</v>
      </c>
      <c r="L424" s="123">
        <f t="shared" si="228"/>
        <v>128.12369474080978</v>
      </c>
      <c r="M424" s="123">
        <f t="shared" si="228"/>
        <v>117.36533423227729</v>
      </c>
      <c r="N424" s="123">
        <f t="shared" si="228"/>
        <v>112.10224470781473</v>
      </c>
      <c r="O424" s="123">
        <f t="shared" si="228"/>
        <v>99.570676246412475</v>
      </c>
      <c r="P424" s="123">
        <f t="shared" si="228"/>
        <v>91.37314654245759</v>
      </c>
      <c r="Q424" s="123">
        <f t="shared" si="228"/>
        <v>84.11374670719178</v>
      </c>
      <c r="R424" s="123">
        <f t="shared" ref="R424:V424" si="229">SUM(R425:R426)</f>
        <v>86.258354059507681</v>
      </c>
      <c r="S424" s="123">
        <f t="shared" si="229"/>
        <v>84.976091156289712</v>
      </c>
      <c r="T424" s="123">
        <f t="shared" si="229"/>
        <v>85.638033517191559</v>
      </c>
      <c r="U424" s="123">
        <f t="shared" si="229"/>
        <v>79.060523745795223</v>
      </c>
      <c r="V424" s="123">
        <f t="shared" si="229"/>
        <v>74.329034836976319</v>
      </c>
      <c r="W424" s="123">
        <f t="shared" ref="W424" si="230">SUM(W425:W426)</f>
        <v>80.110398136959731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118.77200480916048</v>
      </c>
      <c r="D425" s="99">
        <v>124.843932908921</v>
      </c>
      <c r="E425" s="99">
        <v>122.40639828635136</v>
      </c>
      <c r="F425" s="99">
        <v>118.70631942123205</v>
      </c>
      <c r="G425" s="99">
        <v>116.04751229275881</v>
      </c>
      <c r="H425" s="99">
        <v>126.7806385865922</v>
      </c>
      <c r="I425" s="99">
        <v>121.71572242986572</v>
      </c>
      <c r="J425" s="99">
        <v>118.2698297985678</v>
      </c>
      <c r="K425" s="99">
        <v>122.81609996200949</v>
      </c>
      <c r="L425" s="99">
        <v>127.73701883802053</v>
      </c>
      <c r="M425" s="99">
        <v>117.01083777710213</v>
      </c>
      <c r="N425" s="99">
        <v>111.7620892839482</v>
      </c>
      <c r="O425" s="99">
        <v>99.265676406126119</v>
      </c>
      <c r="P425" s="99">
        <v>91.092032070879185</v>
      </c>
      <c r="Q425" s="99">
        <v>83.854525295677036</v>
      </c>
      <c r="R425" s="99">
        <v>85.993285695457075</v>
      </c>
      <c r="S425" s="99">
        <v>84.714858171340055</v>
      </c>
      <c r="T425" s="99">
        <v>85.371814035710884</v>
      </c>
      <c r="U425" s="99">
        <v>78.812295057455287</v>
      </c>
      <c r="V425" s="99">
        <v>74.09622307240771</v>
      </c>
      <c r="W425" s="99">
        <v>79.85984168298134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0.39267021225494864</v>
      </c>
      <c r="D426" s="99">
        <v>0.40665834258211031</v>
      </c>
      <c r="E426" s="99">
        <v>0.39318256519210315</v>
      </c>
      <c r="F426" s="99">
        <v>0.37760806330605379</v>
      </c>
      <c r="G426" s="99">
        <v>0.36563169735347106</v>
      </c>
      <c r="H426" s="99">
        <v>0.3978381905307744</v>
      </c>
      <c r="I426" s="99">
        <v>0.37690985502663948</v>
      </c>
      <c r="J426" s="99">
        <v>0.36485873381137912</v>
      </c>
      <c r="K426" s="99">
        <v>0.37639235763024309</v>
      </c>
      <c r="L426" s="99">
        <v>0.38667590278924241</v>
      </c>
      <c r="M426" s="99">
        <v>0.3544964551751717</v>
      </c>
      <c r="N426" s="99">
        <v>0.34015542386653957</v>
      </c>
      <c r="O426" s="99">
        <v>0.30499984028636151</v>
      </c>
      <c r="P426" s="99">
        <v>0.28111447157840169</v>
      </c>
      <c r="Q426" s="99">
        <v>0.25922141151475081</v>
      </c>
      <c r="R426" s="99">
        <v>0.26506836405061179</v>
      </c>
      <c r="S426" s="99">
        <v>0.26123298494965741</v>
      </c>
      <c r="T426" s="99">
        <v>0.26621948148066843</v>
      </c>
      <c r="U426" s="99">
        <v>0.24822868833994108</v>
      </c>
      <c r="V426" s="99">
        <v>0.23281176456860581</v>
      </c>
      <c r="W426" s="99">
        <v>0.25055645397839177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1.5770044371913965E-4</v>
      </c>
      <c r="E427" s="123">
        <f t="shared" si="231"/>
        <v>2.3214603345771486E-3</v>
      </c>
      <c r="F427" s="123">
        <f t="shared" si="231"/>
        <v>3.9603066274348855E-3</v>
      </c>
      <c r="G427" s="123">
        <f t="shared" si="231"/>
        <v>6.6329554728152586E-3</v>
      </c>
      <c r="H427" s="123">
        <f t="shared" si="231"/>
        <v>1.5878178554398315E-2</v>
      </c>
      <c r="I427" s="123">
        <f t="shared" si="231"/>
        <v>1.6353781784918468E-2</v>
      </c>
      <c r="J427" s="123">
        <f t="shared" si="231"/>
        <v>1.5062637321066696E-2</v>
      </c>
      <c r="K427" s="123">
        <f t="shared" si="231"/>
        <v>2.4706150657088637E-2</v>
      </c>
      <c r="L427" s="123">
        <f t="shared" si="231"/>
        <v>5.0753713556570892E-2</v>
      </c>
      <c r="M427" s="123">
        <f t="shared" si="231"/>
        <v>1.5913571375652379E-2</v>
      </c>
      <c r="N427" s="123">
        <f t="shared" si="231"/>
        <v>3.299704310557447E-2</v>
      </c>
      <c r="O427" s="123">
        <f t="shared" si="231"/>
        <v>8.5378211500584996E-3</v>
      </c>
      <c r="P427" s="123">
        <f t="shared" si="231"/>
        <v>1.8144058848856233E-2</v>
      </c>
      <c r="Q427" s="123">
        <f t="shared" si="231"/>
        <v>8.2138617725797877E-3</v>
      </c>
      <c r="R427" s="123">
        <f t="shared" si="231"/>
        <v>7.3602775268180598E-3</v>
      </c>
      <c r="S427" s="123">
        <f t="shared" si="231"/>
        <v>5.8467092180868249E-3</v>
      </c>
      <c r="T427" s="123">
        <f t="shared" si="231"/>
        <v>5.7847847613384171E-3</v>
      </c>
      <c r="U427" s="123">
        <f t="shared" si="231"/>
        <v>4.0281734091946594E-3</v>
      </c>
      <c r="V427" s="123">
        <f t="shared" si="231"/>
        <v>4.5110111866741905E-3</v>
      </c>
      <c r="W427" s="123">
        <f t="shared" si="231"/>
        <v>4.7951470271586968E-3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1.5770044371913965E-4</v>
      </c>
      <c r="E428" s="99">
        <f>RES_hhdet_in_fecs!E129</f>
        <v>2.3214603345771486E-3</v>
      </c>
      <c r="F428" s="99">
        <f>RES_hhdet_in_fecs!F129</f>
        <v>3.9603066274348855E-3</v>
      </c>
      <c r="G428" s="99">
        <f>RES_hhdet_in_fecs!G129</f>
        <v>6.6329554728152586E-3</v>
      </c>
      <c r="H428" s="99">
        <f>RES_hhdet_in_fecs!H129</f>
        <v>1.5878178554398315E-2</v>
      </c>
      <c r="I428" s="99">
        <f>RES_hhdet_in_fecs!I129</f>
        <v>1.6353781784918468E-2</v>
      </c>
      <c r="J428" s="99">
        <f>RES_hhdet_in_fecs!J129</f>
        <v>1.5062637321066696E-2</v>
      </c>
      <c r="K428" s="99">
        <f>RES_hhdet_in_fecs!K129</f>
        <v>2.4706150657088637E-2</v>
      </c>
      <c r="L428" s="99">
        <f>RES_hhdet_in_fecs!L129</f>
        <v>5.0753713556570892E-2</v>
      </c>
      <c r="M428" s="99">
        <f>RES_hhdet_in_fecs!M129</f>
        <v>1.5913571375652379E-2</v>
      </c>
      <c r="N428" s="99">
        <f>RES_hhdet_in_fecs!N129</f>
        <v>3.299704310557447E-2</v>
      </c>
      <c r="O428" s="99">
        <f>RES_hhdet_in_fecs!O129</f>
        <v>8.5378211500584996E-3</v>
      </c>
      <c r="P428" s="99">
        <f>RES_hhdet_in_fecs!P129</f>
        <v>1.8144058848856233E-2</v>
      </c>
      <c r="Q428" s="99">
        <f>RES_hhdet_in_fecs!Q129</f>
        <v>8.2138617725797877E-3</v>
      </c>
      <c r="R428" s="99">
        <f>RES_hhdet_in_fecs!R129</f>
        <v>7.3602775268180598E-3</v>
      </c>
      <c r="S428" s="99">
        <f>RES_hhdet_in_fecs!S129</f>
        <v>5.8467092180868249E-3</v>
      </c>
      <c r="T428" s="99">
        <f>RES_hhdet_in_fecs!T129</f>
        <v>5.7847847613384171E-3</v>
      </c>
      <c r="U428" s="99">
        <f>RES_hhdet_in_fecs!U129</f>
        <v>4.0281734091946594E-3</v>
      </c>
      <c r="V428" s="99">
        <f>RES_hhdet_in_fecs!V129</f>
        <v>4.5110111866741905E-3</v>
      </c>
      <c r="W428" s="99">
        <f>RES_hhdet_in_fecs!W129</f>
        <v>4.7951470271586968E-3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6.439171832998543</v>
      </c>
      <c r="D429" s="123">
        <v>6.1299973628233921</v>
      </c>
      <c r="E429" s="123">
        <v>6.1328503969010022</v>
      </c>
      <c r="F429" s="123">
        <v>6.7288551126183336</v>
      </c>
      <c r="G429" s="123">
        <v>5.9388968432335387</v>
      </c>
      <c r="H429" s="123">
        <v>7.9023161408288871</v>
      </c>
      <c r="I429" s="123">
        <v>7.5631832978397471</v>
      </c>
      <c r="J429" s="123">
        <v>7.5100200214658939</v>
      </c>
      <c r="K429" s="123">
        <v>8.0507386430002761</v>
      </c>
      <c r="L429" s="123">
        <v>8.4724478824661311</v>
      </c>
      <c r="M429" s="123">
        <v>9.1523242232100745</v>
      </c>
      <c r="N429" s="123">
        <v>7.2540950847295429</v>
      </c>
      <c r="O429" s="123">
        <v>5.7107991829475884</v>
      </c>
      <c r="P429" s="123">
        <v>6.1817508371071792</v>
      </c>
      <c r="Q429" s="123">
        <v>5.9903474684910503</v>
      </c>
      <c r="R429" s="123">
        <v>6.2497643447232818</v>
      </c>
      <c r="S429" s="123">
        <v>6.2087753235987417</v>
      </c>
      <c r="T429" s="123">
        <v>6.8296435219106577</v>
      </c>
      <c r="U429" s="123">
        <v>6.705472594955781</v>
      </c>
      <c r="V429" s="123">
        <v>7.3917483102271495</v>
      </c>
      <c r="W429" s="123">
        <v>11.00459619599838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6.3198892784803737</v>
      </c>
      <c r="D430" s="99">
        <v>6.1144052206862725</v>
      </c>
      <c r="E430" s="99">
        <v>6.1155828220375756</v>
      </c>
      <c r="F430" s="99">
        <v>6.6416745530036092</v>
      </c>
      <c r="G430" s="99">
        <v>5.8170533792305736</v>
      </c>
      <c r="H430" s="99">
        <v>6.981754367548116</v>
      </c>
      <c r="I430" s="99">
        <v>7.2103807988036275</v>
      </c>
      <c r="J430" s="99">
        <v>7.5100200214658939</v>
      </c>
      <c r="K430" s="99">
        <v>8.0507386430002761</v>
      </c>
      <c r="L430" s="99">
        <v>8.4724478824661311</v>
      </c>
      <c r="M430" s="99">
        <v>8.7527336926594099</v>
      </c>
      <c r="N430" s="99">
        <v>7.2193969573107468</v>
      </c>
      <c r="O430" s="99">
        <v>5.7107991829475884</v>
      </c>
      <c r="P430" s="99">
        <v>6.1379938677667578</v>
      </c>
      <c r="Q430" s="99">
        <v>5.8753634446446155</v>
      </c>
      <c r="R430" s="99">
        <v>6.2190038048625356</v>
      </c>
      <c r="S430" s="99">
        <v>6.1599751750242389</v>
      </c>
      <c r="T430" s="99">
        <v>6.65550987684564</v>
      </c>
      <c r="U430" s="99">
        <v>6.5860985777361254</v>
      </c>
      <c r="V430" s="99">
        <v>7.0898229868450597</v>
      </c>
      <c r="W430" s="99">
        <v>11.00459619599838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8.7533726732055399</v>
      </c>
      <c r="D434" s="102">
        <v>6.6937256357602957</v>
      </c>
      <c r="E434" s="102">
        <v>6.9039316602713701</v>
      </c>
      <c r="F434" s="102">
        <v>9.1451652081408437</v>
      </c>
      <c r="G434" s="102">
        <v>7.7161135989161282</v>
      </c>
      <c r="H434" s="102">
        <v>9.564379196124225</v>
      </c>
      <c r="I434" s="102">
        <v>8.7804186539088871</v>
      </c>
      <c r="J434" s="102">
        <v>0</v>
      </c>
      <c r="K434" s="102">
        <v>0</v>
      </c>
      <c r="L434" s="102">
        <v>0</v>
      </c>
      <c r="M434" s="102">
        <v>11.169690181091376</v>
      </c>
      <c r="N434" s="102">
        <v>9.2836439578264578</v>
      </c>
      <c r="O434" s="102">
        <v>0</v>
      </c>
      <c r="P434" s="102">
        <v>7.9181468774794848</v>
      </c>
      <c r="Q434" s="102">
        <v>7.4946131410036205</v>
      </c>
      <c r="R434" s="102">
        <v>7.7167213700728832</v>
      </c>
      <c r="S434" s="102">
        <v>7.5808437866443308</v>
      </c>
      <c r="T434" s="102">
        <v>8.2504208820983305</v>
      </c>
      <c r="U434" s="102">
        <v>7.8604860792917819</v>
      </c>
      <c r="V434" s="102">
        <v>8.8768281528789004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12.767826046137879</v>
      </c>
      <c r="D438" s="123">
        <v>11.636240518723424</v>
      </c>
      <c r="E438" s="123">
        <v>10.827532142818272</v>
      </c>
      <c r="F438" s="123">
        <v>10.586239855909751</v>
      </c>
      <c r="G438" s="123">
        <v>8.3505750891317181</v>
      </c>
      <c r="H438" s="123">
        <v>9.3375336874363999</v>
      </c>
      <c r="I438" s="123">
        <v>10.723233305059503</v>
      </c>
      <c r="J438" s="123">
        <v>11.073192622265195</v>
      </c>
      <c r="K438" s="123">
        <v>11.584751646784163</v>
      </c>
      <c r="L438" s="123">
        <v>12.272906558766461</v>
      </c>
      <c r="M438" s="123">
        <v>12.766368154216266</v>
      </c>
      <c r="N438" s="123">
        <v>9.4345769778576134</v>
      </c>
      <c r="O438" s="123">
        <v>6.9284466914748286</v>
      </c>
      <c r="P438" s="123">
        <v>6.9644477556135085</v>
      </c>
      <c r="Q438" s="123">
        <v>5.8873339595327705</v>
      </c>
      <c r="R438" s="123">
        <v>5.9605399090169353</v>
      </c>
      <c r="S438" s="123">
        <v>5.9173531243872244</v>
      </c>
      <c r="T438" s="123">
        <v>7.1807329330593257</v>
      </c>
      <c r="U438" s="123">
        <v>7.0632448689156222</v>
      </c>
      <c r="V438" s="123">
        <v>6.610352494521174</v>
      </c>
      <c r="W438" s="123">
        <v>7.3495783747728973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12.848989725898193</v>
      </c>
      <c r="D439" s="99">
        <v>13.004315699561358</v>
      </c>
      <c r="E439" s="99">
        <v>12.38064697929134</v>
      </c>
      <c r="F439" s="99">
        <v>11.155687009247112</v>
      </c>
      <c r="G439" s="99">
        <v>10.381165366896274</v>
      </c>
      <c r="H439" s="99">
        <v>11.685714869175627</v>
      </c>
      <c r="I439" s="99">
        <v>11.011670419688432</v>
      </c>
      <c r="J439" s="99">
        <v>11.489298738342988</v>
      </c>
      <c r="K439" s="99">
        <v>11.797161347977092</v>
      </c>
      <c r="L439" s="99">
        <v>13.005274413885706</v>
      </c>
      <c r="M439" s="99">
        <v>13.870154154750423</v>
      </c>
      <c r="N439" s="99">
        <v>11.044840058097055</v>
      </c>
      <c r="O439" s="99">
        <v>7.9443958848981255</v>
      </c>
      <c r="P439" s="99">
        <v>7.6866225789285378</v>
      </c>
      <c r="Q439" s="99">
        <v>6.2352795275362292</v>
      </c>
      <c r="R439" s="99">
        <v>6.6801154794101931</v>
      </c>
      <c r="S439" s="99">
        <v>7.1682070928678518</v>
      </c>
      <c r="T439" s="99">
        <v>7.5080215545823457</v>
      </c>
      <c r="U439" s="99">
        <v>9.0205455599457718</v>
      </c>
      <c r="V439" s="99">
        <v>9.6142890325574051</v>
      </c>
      <c r="W439" s="99">
        <v>8.765173789823919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11.374528255915864</v>
      </c>
      <c r="D440" s="110">
        <v>5.8169353034390339</v>
      </c>
      <c r="E440" s="110">
        <v>7.6958763061099633</v>
      </c>
      <c r="F440" s="110">
        <v>10.036367182510753</v>
      </c>
      <c r="G440" s="110">
        <v>6.4432077807980583</v>
      </c>
      <c r="H440" s="110">
        <v>8.5164624147367327</v>
      </c>
      <c r="I440" s="110">
        <v>10.693213465618511</v>
      </c>
      <c r="J440" s="110">
        <v>10.957401777922044</v>
      </c>
      <c r="K440" s="110">
        <v>10.608309296851059</v>
      </c>
      <c r="L440" s="110">
        <v>8.7281499076951814</v>
      </c>
      <c r="M440" s="110">
        <v>9.9540860360184542</v>
      </c>
      <c r="N440" s="110">
        <v>8.0294036140935852</v>
      </c>
      <c r="O440" s="110">
        <v>6.2399509056196134</v>
      </c>
      <c r="P440" s="110">
        <v>6.4132316372085647</v>
      </c>
      <c r="Q440" s="110">
        <v>4.7453751659015655</v>
      </c>
      <c r="R440" s="110">
        <v>4.4259427023298041</v>
      </c>
      <c r="S440" s="110">
        <v>2.7845050066611621</v>
      </c>
      <c r="T440" s="110">
        <v>6.3281827356500759</v>
      </c>
      <c r="U440" s="110">
        <v>5.8709721408053408</v>
      </c>
      <c r="V440" s="110">
        <v>6.0927660056807937</v>
      </c>
      <c r="W440" s="110">
        <v>7.0791825018237216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99.538956420548175</v>
      </c>
      <c r="D442" s="118">
        <f t="shared" si="232"/>
        <v>103.81669920750514</v>
      </c>
      <c r="E442" s="118">
        <f t="shared" si="232"/>
        <v>102.40451432386629</v>
      </c>
      <c r="F442" s="118">
        <f t="shared" si="232"/>
        <v>100.98022999528766</v>
      </c>
      <c r="G442" s="118">
        <f t="shared" si="232"/>
        <v>97.334313571320678</v>
      </c>
      <c r="H442" s="118">
        <f t="shared" si="232"/>
        <v>108.20551746343266</v>
      </c>
      <c r="I442" s="118">
        <f t="shared" si="232"/>
        <v>106.39824844941265</v>
      </c>
      <c r="J442" s="118">
        <f t="shared" si="232"/>
        <v>104.77661775544148</v>
      </c>
      <c r="K442" s="118">
        <f t="shared" si="232"/>
        <v>108.61263225484431</v>
      </c>
      <c r="L442" s="118">
        <f t="shared" si="232"/>
        <v>113.9836573658728</v>
      </c>
      <c r="M442" s="118">
        <f t="shared" si="232"/>
        <v>107.26044953727617</v>
      </c>
      <c r="N442" s="118">
        <f t="shared" si="232"/>
        <v>101.58717394765901</v>
      </c>
      <c r="O442" s="118">
        <f t="shared" si="232"/>
        <v>90.222039938899172</v>
      </c>
      <c r="P442" s="118">
        <f t="shared" si="232"/>
        <v>85.643686986195462</v>
      </c>
      <c r="Q442" s="118">
        <f t="shared" si="232"/>
        <v>79.684158089794295</v>
      </c>
      <c r="R442" s="118">
        <f t="shared" ref="R442:V442" si="233">R443+R446+R448+R457</f>
        <v>83.02331772034249</v>
      </c>
      <c r="S442" s="118">
        <f t="shared" si="233"/>
        <v>82.807830883419101</v>
      </c>
      <c r="T442" s="118">
        <f t="shared" si="233"/>
        <v>85.886187707077127</v>
      </c>
      <c r="U442" s="118">
        <f t="shared" si="233"/>
        <v>81.394228670606537</v>
      </c>
      <c r="V442" s="118">
        <f t="shared" si="233"/>
        <v>78.717099943505389</v>
      </c>
      <c r="W442" s="118">
        <f t="shared" ref="W442" si="234">W443+W446+W448+W457</f>
        <v>89.074459101739222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87.126718743772727</v>
      </c>
      <c r="D443" s="123">
        <f t="shared" si="235"/>
        <v>92.139815099195147</v>
      </c>
      <c r="E443" s="123">
        <f t="shared" si="235"/>
        <v>90.904247964913978</v>
      </c>
      <c r="F443" s="123">
        <f t="shared" si="235"/>
        <v>88.706467152709493</v>
      </c>
      <c r="G443" s="123">
        <f t="shared" si="235"/>
        <v>87.27048587423333</v>
      </c>
      <c r="H443" s="123">
        <f t="shared" si="235"/>
        <v>95.958898538900101</v>
      </c>
      <c r="I443" s="123">
        <f t="shared" si="235"/>
        <v>92.729176850073358</v>
      </c>
      <c r="J443" s="123">
        <f t="shared" si="235"/>
        <v>90.720356494056219</v>
      </c>
      <c r="K443" s="123">
        <f t="shared" si="235"/>
        <v>94.883972952982447</v>
      </c>
      <c r="L443" s="123">
        <f t="shared" si="235"/>
        <v>99.428536817942017</v>
      </c>
      <c r="M443" s="123">
        <f t="shared" si="235"/>
        <v>92.027967609527664</v>
      </c>
      <c r="N443" s="123">
        <f t="shared" si="235"/>
        <v>89.12676802481549</v>
      </c>
      <c r="O443" s="123">
        <f t="shared" si="235"/>
        <v>80.58934661705014</v>
      </c>
      <c r="P443" s="123">
        <f t="shared" si="235"/>
        <v>75.479243300822603</v>
      </c>
      <c r="Q443" s="123">
        <f t="shared" si="235"/>
        <v>70.806693515056836</v>
      </c>
      <c r="R443" s="123">
        <f t="shared" ref="R443:V443" si="236">SUM(R444:R445)</f>
        <v>73.652338669750122</v>
      </c>
      <c r="S443" s="123">
        <f t="shared" si="236"/>
        <v>73.554613074228712</v>
      </c>
      <c r="T443" s="123">
        <f t="shared" si="236"/>
        <v>75.098068684639642</v>
      </c>
      <c r="U443" s="123">
        <f t="shared" si="236"/>
        <v>70.187641745137014</v>
      </c>
      <c r="V443" s="123">
        <f t="shared" si="236"/>
        <v>66.751213186954246</v>
      </c>
      <c r="W443" s="123">
        <f t="shared" ref="W443" si="237">SUM(W444:W445)</f>
        <v>72.70177977511355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86.734048531517772</v>
      </c>
      <c r="D444" s="99">
        <v>91.733156756613042</v>
      </c>
      <c r="E444" s="99">
        <v>90.511065399721872</v>
      </c>
      <c r="F444" s="99">
        <v>88.328859089403437</v>
      </c>
      <c r="G444" s="99">
        <v>86.904854176879866</v>
      </c>
      <c r="H444" s="99">
        <v>95.561060348369324</v>
      </c>
      <c r="I444" s="99">
        <v>92.352266995046719</v>
      </c>
      <c r="J444" s="99">
        <v>90.355497760244845</v>
      </c>
      <c r="K444" s="99">
        <v>94.507580595352209</v>
      </c>
      <c r="L444" s="99">
        <v>99.041860915152782</v>
      </c>
      <c r="M444" s="99">
        <v>91.673471154352498</v>
      </c>
      <c r="N444" s="99">
        <v>88.786612600948956</v>
      </c>
      <c r="O444" s="99">
        <v>80.284346776763783</v>
      </c>
      <c r="P444" s="99">
        <v>75.198128829244197</v>
      </c>
      <c r="Q444" s="99">
        <v>70.547472103542091</v>
      </c>
      <c r="R444" s="99">
        <v>73.387270305699516</v>
      </c>
      <c r="S444" s="99">
        <v>73.293380089279054</v>
      </c>
      <c r="T444" s="99">
        <v>74.831849203158967</v>
      </c>
      <c r="U444" s="99">
        <v>69.939413056797079</v>
      </c>
      <c r="V444" s="99">
        <v>66.518401422385637</v>
      </c>
      <c r="W444" s="99">
        <v>72.45122332113516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0.39267021225494864</v>
      </c>
      <c r="D445" s="99">
        <v>0.40665834258211031</v>
      </c>
      <c r="E445" s="99">
        <v>0.39318256519210315</v>
      </c>
      <c r="F445" s="99">
        <v>0.37760806330605379</v>
      </c>
      <c r="G445" s="99">
        <v>0.36563169735347106</v>
      </c>
      <c r="H445" s="99">
        <v>0.3978381905307744</v>
      </c>
      <c r="I445" s="99">
        <v>0.37690985502663948</v>
      </c>
      <c r="J445" s="99">
        <v>0.36485873381137912</v>
      </c>
      <c r="K445" s="99">
        <v>0.37639235763024309</v>
      </c>
      <c r="L445" s="99">
        <v>0.38667590278924241</v>
      </c>
      <c r="M445" s="99">
        <v>0.3544964551751717</v>
      </c>
      <c r="N445" s="99">
        <v>0.34015542386653957</v>
      </c>
      <c r="O445" s="99">
        <v>0.30499984028636151</v>
      </c>
      <c r="P445" s="99">
        <v>0.28111447157840169</v>
      </c>
      <c r="Q445" s="99">
        <v>0.25922141151475081</v>
      </c>
      <c r="R445" s="99">
        <v>0.26506836405061179</v>
      </c>
      <c r="S445" s="99">
        <v>0.26123298494965741</v>
      </c>
      <c r="T445" s="99">
        <v>0.26621948148066843</v>
      </c>
      <c r="U445" s="99">
        <v>0.24822868833994108</v>
      </c>
      <c r="V445" s="99">
        <v>0.23281176456860581</v>
      </c>
      <c r="W445" s="99">
        <v>0.25055645397839177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4.3272578659439093E-4</v>
      </c>
      <c r="E446" s="123">
        <f t="shared" si="238"/>
        <v>6.5966186276245281E-3</v>
      </c>
      <c r="F446" s="123">
        <f t="shared" si="238"/>
        <v>1.1640507730234282E-2</v>
      </c>
      <c r="G446" s="123">
        <f t="shared" si="238"/>
        <v>2.0150495456291828E-2</v>
      </c>
      <c r="H446" s="123">
        <f t="shared" si="238"/>
        <v>4.9816200048291875E-2</v>
      </c>
      <c r="I446" s="123">
        <f t="shared" si="238"/>
        <v>5.295164665563093E-2</v>
      </c>
      <c r="J446" s="123">
        <f t="shared" si="238"/>
        <v>5.0312348219475327E-2</v>
      </c>
      <c r="K446" s="123">
        <f t="shared" si="238"/>
        <v>8.5114274026189665E-2</v>
      </c>
      <c r="L446" s="123">
        <f t="shared" si="238"/>
        <v>0.180308746450732</v>
      </c>
      <c r="M446" s="123">
        <f t="shared" si="238"/>
        <v>5.8579274977134728E-2</v>
      </c>
      <c r="N446" s="123">
        <f t="shared" si="238"/>
        <v>0.12659068472842092</v>
      </c>
      <c r="O446" s="123">
        <f t="shared" si="238"/>
        <v>3.4338466845621571E-2</v>
      </c>
      <c r="P446" s="123">
        <f t="shared" si="238"/>
        <v>7.6624053738951245E-2</v>
      </c>
      <c r="Q446" s="123">
        <f t="shared" si="238"/>
        <v>3.6107931240024052E-2</v>
      </c>
      <c r="R446" s="123">
        <f t="shared" si="238"/>
        <v>3.3153882782860258E-2</v>
      </c>
      <c r="S446" s="123">
        <f t="shared" si="238"/>
        <v>2.6840848373896022E-2</v>
      </c>
      <c r="T446" s="123">
        <f t="shared" si="238"/>
        <v>2.6973825651757381E-2</v>
      </c>
      <c r="U446" s="123">
        <f t="shared" si="238"/>
        <v>1.904744811351998E-2</v>
      </c>
      <c r="V446" s="123">
        <f t="shared" si="238"/>
        <v>2.163259964912553E-2</v>
      </c>
      <c r="W446" s="123">
        <f t="shared" si="238"/>
        <v>2.3309487640111801E-2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4.3272578659439093E-4</v>
      </c>
      <c r="E447" s="99">
        <f>RES_hhdet_in_tess!E129</f>
        <v>6.5966186276245281E-3</v>
      </c>
      <c r="F447" s="99">
        <f>RES_hhdet_in_tess!F129</f>
        <v>1.1640507730234282E-2</v>
      </c>
      <c r="G447" s="99">
        <f>RES_hhdet_in_tess!G129</f>
        <v>2.0150495456291828E-2</v>
      </c>
      <c r="H447" s="99">
        <f>RES_hhdet_in_tess!H129</f>
        <v>4.9816200048291875E-2</v>
      </c>
      <c r="I447" s="99">
        <f>RES_hhdet_in_tess!I129</f>
        <v>5.295164665563093E-2</v>
      </c>
      <c r="J447" s="99">
        <f>RES_hhdet_in_tess!J129</f>
        <v>5.0312348219475327E-2</v>
      </c>
      <c r="K447" s="99">
        <f>RES_hhdet_in_tess!K129</f>
        <v>8.5114274026189665E-2</v>
      </c>
      <c r="L447" s="99">
        <f>RES_hhdet_in_tess!L129</f>
        <v>0.180308746450732</v>
      </c>
      <c r="M447" s="99">
        <f>RES_hhdet_in_tess!M129</f>
        <v>5.8579274977134728E-2</v>
      </c>
      <c r="N447" s="99">
        <f>RES_hhdet_in_tess!N129</f>
        <v>0.12659068472842092</v>
      </c>
      <c r="O447" s="99">
        <f>RES_hhdet_in_tess!O129</f>
        <v>3.4338466845621571E-2</v>
      </c>
      <c r="P447" s="99">
        <f>RES_hhdet_in_tess!P129</f>
        <v>7.6624053738951245E-2</v>
      </c>
      <c r="Q447" s="99">
        <f>RES_hhdet_in_tess!Q129</f>
        <v>3.6107931240024052E-2</v>
      </c>
      <c r="R447" s="99">
        <f>RES_hhdet_in_tess!R129</f>
        <v>3.3153882782860258E-2</v>
      </c>
      <c r="S447" s="99">
        <f>RES_hhdet_in_tess!S129</f>
        <v>2.6840848373896022E-2</v>
      </c>
      <c r="T447" s="99">
        <f>RES_hhdet_in_tess!T129</f>
        <v>2.6973825651757381E-2</v>
      </c>
      <c r="U447" s="99">
        <f>RES_hhdet_in_tess!U129</f>
        <v>1.904744811351998E-2</v>
      </c>
      <c r="V447" s="99">
        <f>RES_hhdet_in_tess!V129</f>
        <v>2.163259964912553E-2</v>
      </c>
      <c r="W447" s="99">
        <f>RES_hhdet_in_tess!W129</f>
        <v>2.3309487640111801E-2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4.9398667698537064</v>
      </c>
      <c r="D448" s="123">
        <v>4.7670172120877234</v>
      </c>
      <c r="E448" s="123">
        <v>4.8000536062011632</v>
      </c>
      <c r="F448" s="123">
        <v>5.2675707600479962</v>
      </c>
      <c r="G448" s="123">
        <v>4.6357254800810503</v>
      </c>
      <c r="H448" s="123">
        <v>5.6976765794960427</v>
      </c>
      <c r="I448" s="123">
        <v>5.72017722245557</v>
      </c>
      <c r="J448" s="123">
        <v>6.0793762506773632</v>
      </c>
      <c r="K448" s="123">
        <v>6.5578084083747799</v>
      </c>
      <c r="L448" s="123">
        <v>6.9466915425219513</v>
      </c>
      <c r="M448" s="123">
        <v>7.216687679838012</v>
      </c>
      <c r="N448" s="123">
        <v>6.0443344807511785</v>
      </c>
      <c r="O448" s="123">
        <v>4.8570455825691861</v>
      </c>
      <c r="P448" s="123">
        <v>5.3163207031771513</v>
      </c>
      <c r="Q448" s="123">
        <v>5.1777388985844013</v>
      </c>
      <c r="R448" s="123">
        <v>5.5427571092800578</v>
      </c>
      <c r="S448" s="123">
        <v>5.5560490997964154</v>
      </c>
      <c r="T448" s="123">
        <v>6.0796161288603532</v>
      </c>
      <c r="U448" s="123">
        <v>6.0630466789370496</v>
      </c>
      <c r="V448" s="123">
        <v>6.6418744591347885</v>
      </c>
      <c r="W448" s="123">
        <v>10.350796029617543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4.9209492515902031</v>
      </c>
      <c r="D449" s="99">
        <v>4.7862736797215151</v>
      </c>
      <c r="E449" s="99">
        <v>4.8132077001575713</v>
      </c>
      <c r="F449" s="99">
        <v>5.2556140560968032</v>
      </c>
      <c r="G449" s="99">
        <v>4.6285143758804486</v>
      </c>
      <c r="H449" s="99">
        <v>5.5864096963087082</v>
      </c>
      <c r="I449" s="99">
        <v>5.8023510404425371</v>
      </c>
      <c r="J449" s="99">
        <v>6.0793762506773632</v>
      </c>
      <c r="K449" s="99">
        <v>6.5578084083747799</v>
      </c>
      <c r="L449" s="99">
        <v>6.9466915425219513</v>
      </c>
      <c r="M449" s="99">
        <v>7.2414090710306631</v>
      </c>
      <c r="N449" s="99">
        <v>6.0452616353897133</v>
      </c>
      <c r="O449" s="99">
        <v>4.8570455825691861</v>
      </c>
      <c r="P449" s="99">
        <v>5.314374905199986</v>
      </c>
      <c r="Q449" s="99">
        <v>5.1718768391620049</v>
      </c>
      <c r="R449" s="99">
        <v>5.5432256873938597</v>
      </c>
      <c r="S449" s="99">
        <v>5.5569592123991809</v>
      </c>
      <c r="T449" s="99">
        <v>6.0731891081807463</v>
      </c>
      <c r="U449" s="99">
        <v>6.0754046077397419</v>
      </c>
      <c r="V449" s="99">
        <v>6.6069738727498279</v>
      </c>
      <c r="W449" s="99">
        <v>10.350796029617543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5.3068855416839504</v>
      </c>
      <c r="D453" s="102">
        <v>4.0708065729979763</v>
      </c>
      <c r="E453" s="102">
        <v>4.2126592866964101</v>
      </c>
      <c r="F453" s="102">
        <v>5.5989646464157765</v>
      </c>
      <c r="G453" s="102">
        <v>4.7409071188103047</v>
      </c>
      <c r="H453" s="102">
        <v>5.8985675801775681</v>
      </c>
      <c r="I453" s="102">
        <v>5.4366620068031892</v>
      </c>
      <c r="J453" s="102">
        <v>0</v>
      </c>
      <c r="K453" s="102">
        <v>0</v>
      </c>
      <c r="L453" s="102">
        <v>0</v>
      </c>
      <c r="M453" s="102">
        <v>7.0918796846265275</v>
      </c>
      <c r="N453" s="102">
        <v>5.9901037256124008</v>
      </c>
      <c r="O453" s="102">
        <v>0</v>
      </c>
      <c r="P453" s="102">
        <v>5.3935352807368737</v>
      </c>
      <c r="Q453" s="102">
        <v>5.25442863742252</v>
      </c>
      <c r="R453" s="102">
        <v>5.5204108189002925</v>
      </c>
      <c r="S453" s="102">
        <v>5.530460308849003</v>
      </c>
      <c r="T453" s="102">
        <v>6.1320549638232178</v>
      </c>
      <c r="U453" s="102">
        <v>5.9434764848695298</v>
      </c>
      <c r="V453" s="102">
        <v>6.8135399450120291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7.472370906921741</v>
      </c>
      <c r="D457" s="123">
        <v>6.9094341704356701</v>
      </c>
      <c r="E457" s="123">
        <v>6.6936161341235367</v>
      </c>
      <c r="F457" s="123">
        <v>6.9945515747999298</v>
      </c>
      <c r="G457" s="123">
        <v>5.4079517215500044</v>
      </c>
      <c r="H457" s="123">
        <v>6.499126144988205</v>
      </c>
      <c r="I457" s="123">
        <v>7.895942730228084</v>
      </c>
      <c r="J457" s="123">
        <v>7.9265726624884252</v>
      </c>
      <c r="K457" s="123">
        <v>7.0857366194608904</v>
      </c>
      <c r="L457" s="123">
        <v>7.428120258958101</v>
      </c>
      <c r="M457" s="123">
        <v>7.9572149729333645</v>
      </c>
      <c r="N457" s="123">
        <v>6.289480757363914</v>
      </c>
      <c r="O457" s="123">
        <v>4.7413092724342221</v>
      </c>
      <c r="P457" s="123">
        <v>4.7714989284567553</v>
      </c>
      <c r="Q457" s="123">
        <v>3.6636177449130387</v>
      </c>
      <c r="R457" s="123">
        <v>3.7950680585294561</v>
      </c>
      <c r="S457" s="123">
        <v>3.6703278610200782</v>
      </c>
      <c r="T457" s="123">
        <v>4.6815290679253847</v>
      </c>
      <c r="U457" s="123">
        <v>5.1244927984189363</v>
      </c>
      <c r="V457" s="123">
        <v>5.3023796977672371</v>
      </c>
      <c r="W457" s="123">
        <v>5.998573809368029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7.4151668404256057</v>
      </c>
      <c r="D458" s="99">
        <v>7.5152973528874893</v>
      </c>
      <c r="E458" s="99">
        <v>7.1647219213745759</v>
      </c>
      <c r="F458" s="99">
        <v>6.4646895029158875</v>
      </c>
      <c r="G458" s="99">
        <v>6.0239887555445772</v>
      </c>
      <c r="H458" s="99">
        <v>6.7900381667062231</v>
      </c>
      <c r="I458" s="99">
        <v>6.4067769251950821</v>
      </c>
      <c r="J458" s="99">
        <v>6.6931920743181657</v>
      </c>
      <c r="K458" s="99">
        <v>6.880958030319392</v>
      </c>
      <c r="L458" s="99">
        <v>7.5945027439981247</v>
      </c>
      <c r="M458" s="99">
        <v>8.1046538201527358</v>
      </c>
      <c r="N458" s="99">
        <v>6.4537570506506725</v>
      </c>
      <c r="O458" s="99">
        <v>4.6420953753634642</v>
      </c>
      <c r="P458" s="99">
        <v>4.4914724345042023</v>
      </c>
      <c r="Q458" s="99">
        <v>3.6434189179691887</v>
      </c>
      <c r="R458" s="99">
        <v>3.9188639009785824</v>
      </c>
      <c r="S458" s="99">
        <v>4.2324287142331674</v>
      </c>
      <c r="T458" s="99">
        <v>4.46634190122737</v>
      </c>
      <c r="U458" s="99">
        <v>5.4075081033681238</v>
      </c>
      <c r="V458" s="99">
        <v>5.8045208175186902</v>
      </c>
      <c r="W458" s="99">
        <v>5.3265577882300557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8.4543655586692683</v>
      </c>
      <c r="D459" s="110">
        <v>4.3323076888111647</v>
      </c>
      <c r="E459" s="110">
        <v>5.743692050143955</v>
      </c>
      <c r="F459" s="110">
        <v>7.5061998854325402</v>
      </c>
      <c r="G459" s="110">
        <v>4.8292978629992636</v>
      </c>
      <c r="H459" s="110">
        <v>6.3974050743258752</v>
      </c>
      <c r="I459" s="110">
        <v>8.0509315166941313</v>
      </c>
      <c r="J459" s="110">
        <v>8.2697884292905357</v>
      </c>
      <c r="K459" s="110">
        <v>8.0270989285942864</v>
      </c>
      <c r="L459" s="110">
        <v>6.6228071688971486</v>
      </c>
      <c r="M459" s="110">
        <v>7.5815627782488129</v>
      </c>
      <c r="N459" s="110">
        <v>6.146127367189858</v>
      </c>
      <c r="O459" s="110">
        <v>4.8085452626527116</v>
      </c>
      <c r="P459" s="110">
        <v>4.9852354255815499</v>
      </c>
      <c r="Q459" s="110">
        <v>3.7299103785048948</v>
      </c>
      <c r="R459" s="110">
        <v>3.5310558243202186</v>
      </c>
      <c r="S459" s="110">
        <v>2.2625083678302835</v>
      </c>
      <c r="T459" s="110">
        <v>5.2420675327049411</v>
      </c>
      <c r="U459" s="110">
        <v>4.9520964817594173</v>
      </c>
      <c r="V459" s="110">
        <v>5.2158594082126397</v>
      </c>
      <c r="W459" s="110">
        <v>6.1269370102794163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2.7581085968957981</v>
      </c>
      <c r="D461" s="118">
        <f t="shared" si="239"/>
        <v>2.3917725066269315</v>
      </c>
      <c r="E461" s="118">
        <f t="shared" si="239"/>
        <v>1.8800131708872834</v>
      </c>
      <c r="F461" s="118">
        <f t="shared" si="239"/>
        <v>1.2449047436172391</v>
      </c>
      <c r="G461" s="118">
        <f t="shared" si="239"/>
        <v>1.142197669360699</v>
      </c>
      <c r="H461" s="118">
        <f t="shared" si="239"/>
        <v>0.68771922879827585</v>
      </c>
      <c r="I461" s="118">
        <f t="shared" si="239"/>
        <v>0.23579939835943622</v>
      </c>
      <c r="J461" s="118">
        <f t="shared" si="239"/>
        <v>0.56816188284108304</v>
      </c>
      <c r="K461" s="118">
        <f t="shared" si="239"/>
        <v>2.2010412158960038</v>
      </c>
      <c r="L461" s="118">
        <f t="shared" si="239"/>
        <v>2.448419973755986</v>
      </c>
      <c r="M461" s="118">
        <f t="shared" si="239"/>
        <v>2.2626730062049689</v>
      </c>
      <c r="N461" s="118">
        <f t="shared" si="239"/>
        <v>1.1691521176924333</v>
      </c>
      <c r="O461" s="118">
        <f t="shared" si="239"/>
        <v>0.72897231964470321</v>
      </c>
      <c r="P461" s="118">
        <f t="shared" si="239"/>
        <v>0.755835993717073</v>
      </c>
      <c r="Q461" s="118">
        <f t="shared" si="239"/>
        <v>1.0856249837338228</v>
      </c>
      <c r="R461" s="118">
        <f t="shared" ref="R461:V461" si="240">R462+R465+R467+R476</f>
        <v>1.0330540220884723</v>
      </c>
      <c r="S461" s="118">
        <f t="shared" si="240"/>
        <v>1.1636991370912495</v>
      </c>
      <c r="T461" s="118">
        <f t="shared" si="240"/>
        <v>1.232408397478806</v>
      </c>
      <c r="U461" s="118">
        <f t="shared" si="240"/>
        <v>0.77569061654815674</v>
      </c>
      <c r="V461" s="118">
        <f t="shared" si="240"/>
        <v>0.32099733920333001</v>
      </c>
      <c r="W461" s="118">
        <f t="shared" ref="W461" si="241">W462+W465+W467+W476</f>
        <v>0.3193280904303174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2.7581085968957981</v>
      </c>
      <c r="D476" s="123">
        <v>2.3917725066269315</v>
      </c>
      <c r="E476" s="123">
        <v>1.8800131708872834</v>
      </c>
      <c r="F476" s="123">
        <v>1.2449047436172391</v>
      </c>
      <c r="G476" s="123">
        <v>1.142197669360699</v>
      </c>
      <c r="H476" s="123">
        <v>0.68771922879827585</v>
      </c>
      <c r="I476" s="123">
        <v>0.23579939835943622</v>
      </c>
      <c r="J476" s="123">
        <v>0.56816188284108304</v>
      </c>
      <c r="K476" s="123">
        <v>2.2010412158960038</v>
      </c>
      <c r="L476" s="123">
        <v>2.448419973755986</v>
      </c>
      <c r="M476" s="123">
        <v>2.2626730062049689</v>
      </c>
      <c r="N476" s="123">
        <v>1.1691521176924333</v>
      </c>
      <c r="O476" s="123">
        <v>0.72897231964470321</v>
      </c>
      <c r="P476" s="123">
        <v>0.755835993717073</v>
      </c>
      <c r="Q476" s="123">
        <v>1.0856249837338228</v>
      </c>
      <c r="R476" s="123">
        <v>1.0330540220884723</v>
      </c>
      <c r="S476" s="123">
        <v>1.1636991370912495</v>
      </c>
      <c r="T476" s="123">
        <v>1.232408397478806</v>
      </c>
      <c r="U476" s="123">
        <v>0.77569061654815674</v>
      </c>
      <c r="V476" s="123">
        <v>0.32099733920333001</v>
      </c>
      <c r="W476" s="123">
        <v>0.3193280904303174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2.9187765061350337</v>
      </c>
      <c r="D477" s="99">
        <v>2.9540603543123582</v>
      </c>
      <c r="E477" s="99">
        <v>2.8123877678158213</v>
      </c>
      <c r="F477" s="99">
        <v>2.5341258610205744</v>
      </c>
      <c r="G477" s="99">
        <v>2.3581855247441577</v>
      </c>
      <c r="H477" s="99">
        <v>2.6545269896819357</v>
      </c>
      <c r="I477" s="99">
        <v>2.5014110525364242</v>
      </c>
      <c r="J477" s="99">
        <v>2.6099091014019931</v>
      </c>
      <c r="K477" s="99">
        <v>2.6798431718064761</v>
      </c>
      <c r="L477" s="99">
        <v>2.9542781358582779</v>
      </c>
      <c r="M477" s="99">
        <v>3.1507442177931066</v>
      </c>
      <c r="N477" s="99">
        <v>2.5089458675973275</v>
      </c>
      <c r="O477" s="99">
        <v>1.8046489692134586</v>
      </c>
      <c r="P477" s="99">
        <v>1.746093185029407</v>
      </c>
      <c r="Q477" s="99">
        <v>1.4164060974751298</v>
      </c>
      <c r="R477" s="99">
        <v>1.5174550323028198</v>
      </c>
      <c r="S477" s="99">
        <v>1.6283299232158612</v>
      </c>
      <c r="T477" s="99">
        <v>1.7055221763389261</v>
      </c>
      <c r="U477" s="99">
        <v>2.0491071293972825</v>
      </c>
      <c r="V477" s="99">
        <v>2.1839818966357409</v>
      </c>
      <c r="W477" s="99">
        <v>1.991096878096402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4021</v>
      </c>
      <c r="P5" s="120">
        <v>7751</v>
      </c>
      <c r="Q5" s="120">
        <v>14116</v>
      </c>
      <c r="R5" s="120">
        <v>23575</v>
      </c>
      <c r="S5" s="120">
        <v>35849</v>
      </c>
      <c r="T5" s="120">
        <v>47593</v>
      </c>
      <c r="U5" s="120">
        <v>61468</v>
      </c>
      <c r="V5" s="120">
        <v>77017</v>
      </c>
      <c r="W5" s="120">
        <v>103025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4021</v>
      </c>
      <c r="P7" s="52">
        <v>7751</v>
      </c>
      <c r="Q7" s="52">
        <v>14116</v>
      </c>
      <c r="R7" s="52">
        <v>23575</v>
      </c>
      <c r="S7" s="52">
        <v>35849</v>
      </c>
      <c r="T7" s="52">
        <v>47593</v>
      </c>
      <c r="U7" s="52">
        <v>61468</v>
      </c>
      <c r="V7" s="52">
        <v>77017</v>
      </c>
      <c r="W7" s="52">
        <v>103025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78</v>
      </c>
      <c r="P9" s="52">
        <v>344</v>
      </c>
      <c r="Q9" s="52">
        <v>905</v>
      </c>
      <c r="R9" s="52">
        <v>1799</v>
      </c>
      <c r="S9" s="52">
        <v>2889</v>
      </c>
      <c r="T9" s="52">
        <v>4156</v>
      </c>
      <c r="U9" s="52">
        <v>5417</v>
      </c>
      <c r="V9" s="52">
        <v>6929</v>
      </c>
      <c r="W9" s="52">
        <v>8749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15</v>
      </c>
      <c r="P11" s="52">
        <v>26</v>
      </c>
      <c r="Q11" s="52">
        <v>64</v>
      </c>
      <c r="R11" s="52">
        <v>185</v>
      </c>
      <c r="S11" s="52">
        <v>413</v>
      </c>
      <c r="T11" s="52">
        <v>577</v>
      </c>
      <c r="U11" s="52">
        <v>769</v>
      </c>
      <c r="V11" s="52">
        <v>1009</v>
      </c>
      <c r="W11" s="52">
        <v>1248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4006</v>
      </c>
      <c r="P13" s="52">
        <v>7725</v>
      </c>
      <c r="Q13" s="52">
        <v>14052</v>
      </c>
      <c r="R13" s="52">
        <v>23390</v>
      </c>
      <c r="S13" s="52">
        <v>35436</v>
      </c>
      <c r="T13" s="52">
        <v>47016</v>
      </c>
      <c r="U13" s="52">
        <v>60699</v>
      </c>
      <c r="V13" s="52">
        <v>76008</v>
      </c>
      <c r="W13" s="52">
        <v>101777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1623</v>
      </c>
      <c r="P16" s="52">
        <v>3237</v>
      </c>
      <c r="Q16" s="52">
        <v>8136</v>
      </c>
      <c r="R16" s="52">
        <v>14628</v>
      </c>
      <c r="S16" s="52">
        <v>23525</v>
      </c>
      <c r="T16" s="52">
        <v>32236</v>
      </c>
      <c r="U16" s="52">
        <v>37086</v>
      </c>
      <c r="V16" s="52">
        <v>37705</v>
      </c>
      <c r="W16" s="52">
        <v>39184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2398</v>
      </c>
      <c r="P17" s="36">
        <v>4514</v>
      </c>
      <c r="Q17" s="36">
        <v>5980</v>
      </c>
      <c r="R17" s="36">
        <v>8947</v>
      </c>
      <c r="S17" s="36">
        <v>12324</v>
      </c>
      <c r="T17" s="36">
        <v>15357</v>
      </c>
      <c r="U17" s="36">
        <v>24382</v>
      </c>
      <c r="V17" s="36">
        <v>39312</v>
      </c>
      <c r="W17" s="36">
        <v>63841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6</v>
      </c>
      <c r="Q21" s="52">
        <v>3</v>
      </c>
      <c r="R21" s="52">
        <v>24</v>
      </c>
      <c r="S21" s="52">
        <v>65</v>
      </c>
      <c r="T21" s="52">
        <v>146</v>
      </c>
      <c r="U21" s="52">
        <v>267</v>
      </c>
      <c r="V21" s="52">
        <v>467</v>
      </c>
      <c r="W21" s="52">
        <v>762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1</v>
      </c>
      <c r="R23" s="52">
        <v>7</v>
      </c>
      <c r="S23" s="52">
        <v>27</v>
      </c>
      <c r="T23" s="52">
        <v>61</v>
      </c>
      <c r="U23" s="52">
        <v>132</v>
      </c>
      <c r="V23" s="52">
        <v>255</v>
      </c>
      <c r="W23" s="52">
        <v>438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1</v>
      </c>
      <c r="S25" s="52">
        <v>1</v>
      </c>
      <c r="T25" s="52">
        <v>4</v>
      </c>
      <c r="U25" s="52">
        <v>12</v>
      </c>
      <c r="V25" s="52">
        <v>28</v>
      </c>
      <c r="W25" s="52">
        <v>56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8</v>
      </c>
      <c r="Q27" s="52">
        <v>58</v>
      </c>
      <c r="R27" s="52">
        <v>215</v>
      </c>
      <c r="S27" s="52">
        <v>533</v>
      </c>
      <c r="T27" s="52">
        <v>1135</v>
      </c>
      <c r="U27" s="52">
        <v>2164</v>
      </c>
      <c r="V27" s="52">
        <v>3768</v>
      </c>
      <c r="W27" s="52">
        <v>6141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3</v>
      </c>
      <c r="Q30" s="52">
        <v>23</v>
      </c>
      <c r="R30" s="52">
        <v>93</v>
      </c>
      <c r="S30" s="52">
        <v>256</v>
      </c>
      <c r="T30" s="52">
        <v>599</v>
      </c>
      <c r="U30" s="52">
        <v>1221</v>
      </c>
      <c r="V30" s="52">
        <v>2221</v>
      </c>
      <c r="W30" s="52">
        <v>3678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5</v>
      </c>
      <c r="Q31" s="36">
        <v>34</v>
      </c>
      <c r="R31" s="36">
        <v>122</v>
      </c>
      <c r="S31" s="36">
        <v>276</v>
      </c>
      <c r="T31" s="36">
        <v>540</v>
      </c>
      <c r="U31" s="36">
        <v>957</v>
      </c>
      <c r="V31" s="36">
        <v>1575</v>
      </c>
      <c r="W31" s="36">
        <v>2505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4021</v>
      </c>
      <c r="P35" s="52">
        <v>3736</v>
      </c>
      <c r="Q35" s="52">
        <v>6368</v>
      </c>
      <c r="R35" s="52">
        <v>9483</v>
      </c>
      <c r="S35" s="52">
        <v>12339</v>
      </c>
      <c r="T35" s="52">
        <v>11890</v>
      </c>
      <c r="U35" s="52">
        <v>14142</v>
      </c>
      <c r="V35" s="52">
        <v>16016</v>
      </c>
      <c r="W35" s="52">
        <v>26770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78</v>
      </c>
      <c r="P37" s="52">
        <v>266</v>
      </c>
      <c r="Q37" s="52">
        <v>562</v>
      </c>
      <c r="R37" s="52">
        <v>901</v>
      </c>
      <c r="S37" s="52">
        <v>1117</v>
      </c>
      <c r="T37" s="52">
        <v>1328</v>
      </c>
      <c r="U37" s="52">
        <v>1393</v>
      </c>
      <c r="V37" s="52">
        <v>1767</v>
      </c>
      <c r="W37" s="52">
        <v>2258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15</v>
      </c>
      <c r="P39" s="52">
        <v>11</v>
      </c>
      <c r="Q39" s="52">
        <v>38</v>
      </c>
      <c r="R39" s="52">
        <v>122</v>
      </c>
      <c r="S39" s="52">
        <v>229</v>
      </c>
      <c r="T39" s="52">
        <v>168</v>
      </c>
      <c r="U39" s="52">
        <v>204</v>
      </c>
      <c r="V39" s="52">
        <v>268</v>
      </c>
      <c r="W39" s="52">
        <v>295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4006</v>
      </c>
      <c r="P41" s="52">
        <v>3727</v>
      </c>
      <c r="Q41" s="52">
        <v>6385</v>
      </c>
      <c r="R41" s="52">
        <v>9553</v>
      </c>
      <c r="S41" s="52">
        <v>12579</v>
      </c>
      <c r="T41" s="52">
        <v>12715</v>
      </c>
      <c r="U41" s="52">
        <v>15847</v>
      </c>
      <c r="V41" s="52">
        <v>19077</v>
      </c>
      <c r="W41" s="52">
        <v>31910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1623</v>
      </c>
      <c r="P44" s="52">
        <v>1617</v>
      </c>
      <c r="Q44" s="52">
        <v>4922</v>
      </c>
      <c r="R44" s="52">
        <v>6585</v>
      </c>
      <c r="S44" s="52">
        <v>9153</v>
      </c>
      <c r="T44" s="52">
        <v>9310</v>
      </c>
      <c r="U44" s="52">
        <v>6071</v>
      </c>
      <c r="V44" s="52">
        <v>2840</v>
      </c>
      <c r="W44" s="52">
        <v>5157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2398</v>
      </c>
      <c r="P45" s="36">
        <v>2121</v>
      </c>
      <c r="Q45" s="36">
        <v>1500</v>
      </c>
      <c r="R45" s="36">
        <v>3089</v>
      </c>
      <c r="S45" s="36">
        <v>3653</v>
      </c>
      <c r="T45" s="36">
        <v>3573</v>
      </c>
      <c r="U45" s="36">
        <v>9982</v>
      </c>
      <c r="V45" s="36">
        <v>16505</v>
      </c>
      <c r="W45" s="36">
        <v>27034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1235</v>
      </c>
      <c r="P49" s="52">
        <v>2311</v>
      </c>
      <c r="Q49" s="52">
        <v>3251</v>
      </c>
      <c r="R49" s="52">
        <v>4117</v>
      </c>
      <c r="S49" s="52">
        <v>3920</v>
      </c>
      <c r="T49" s="52">
        <v>4426</v>
      </c>
      <c r="U49" s="52">
        <v>4194</v>
      </c>
      <c r="V49" s="52">
        <v>4929</v>
      </c>
      <c r="W49" s="52">
        <v>13744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77</v>
      </c>
      <c r="P51" s="52">
        <v>168</v>
      </c>
      <c r="Q51" s="52">
        <v>255</v>
      </c>
      <c r="R51" s="52">
        <v>350</v>
      </c>
      <c r="S51" s="52">
        <v>349</v>
      </c>
      <c r="T51" s="52">
        <v>415</v>
      </c>
      <c r="U51" s="52">
        <v>346</v>
      </c>
      <c r="V51" s="52">
        <v>507</v>
      </c>
      <c r="W51" s="52">
        <v>831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5</v>
      </c>
      <c r="P53" s="52">
        <v>7</v>
      </c>
      <c r="Q53" s="52">
        <v>20</v>
      </c>
      <c r="R53" s="52">
        <v>53</v>
      </c>
      <c r="S53" s="52">
        <v>71</v>
      </c>
      <c r="T53" s="52">
        <v>59</v>
      </c>
      <c r="U53" s="52">
        <v>54</v>
      </c>
      <c r="V53" s="52">
        <v>70</v>
      </c>
      <c r="W53" s="52">
        <v>131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1230</v>
      </c>
      <c r="P55" s="52">
        <v>2304</v>
      </c>
      <c r="Q55" s="52">
        <v>3231</v>
      </c>
      <c r="R55" s="52">
        <v>4064</v>
      </c>
      <c r="S55" s="52">
        <v>3849</v>
      </c>
      <c r="T55" s="52">
        <v>4367</v>
      </c>
      <c r="U55" s="52">
        <v>4140</v>
      </c>
      <c r="V55" s="52">
        <v>4859</v>
      </c>
      <c r="W55" s="52">
        <v>13613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499</v>
      </c>
      <c r="P58" s="52">
        <v>1000</v>
      </c>
      <c r="Q58" s="52">
        <v>2492</v>
      </c>
      <c r="R58" s="52">
        <v>2803</v>
      </c>
      <c r="S58" s="52">
        <v>2801</v>
      </c>
      <c r="T58" s="52">
        <v>3198</v>
      </c>
      <c r="U58" s="52">
        <v>1588</v>
      </c>
      <c r="V58" s="52">
        <v>725</v>
      </c>
      <c r="W58" s="52">
        <v>2204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736</v>
      </c>
      <c r="P59" s="36">
        <v>1311</v>
      </c>
      <c r="Q59" s="36">
        <v>759</v>
      </c>
      <c r="R59" s="36">
        <v>1314</v>
      </c>
      <c r="S59" s="36">
        <v>1119</v>
      </c>
      <c r="T59" s="36">
        <v>1228</v>
      </c>
      <c r="U59" s="36">
        <v>2606</v>
      </c>
      <c r="V59" s="36">
        <v>4204</v>
      </c>
      <c r="W59" s="36">
        <v>11540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2786</v>
      </c>
      <c r="P63" s="52">
        <v>1425</v>
      </c>
      <c r="Q63" s="52">
        <v>3117</v>
      </c>
      <c r="R63" s="52">
        <v>5366</v>
      </c>
      <c r="S63" s="52">
        <v>8419</v>
      </c>
      <c r="T63" s="52">
        <v>7464</v>
      </c>
      <c r="U63" s="52">
        <v>9948</v>
      </c>
      <c r="V63" s="52">
        <v>11087</v>
      </c>
      <c r="W63" s="52">
        <v>13026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</v>
      </c>
      <c r="P65" s="52">
        <v>98</v>
      </c>
      <c r="Q65" s="52">
        <v>307</v>
      </c>
      <c r="R65" s="52">
        <v>551</v>
      </c>
      <c r="S65" s="52">
        <v>768</v>
      </c>
      <c r="T65" s="52">
        <v>913</v>
      </c>
      <c r="U65" s="52">
        <v>1047</v>
      </c>
      <c r="V65" s="52">
        <v>1260</v>
      </c>
      <c r="W65" s="52">
        <v>1427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10</v>
      </c>
      <c r="P67" s="52">
        <f t="shared" si="0"/>
        <v>4</v>
      </c>
      <c r="Q67" s="52">
        <f t="shared" si="0"/>
        <v>18</v>
      </c>
      <c r="R67" s="52">
        <f t="shared" ref="R67:V67" si="1">R39-R53</f>
        <v>69</v>
      </c>
      <c r="S67" s="52">
        <f t="shared" si="1"/>
        <v>158</v>
      </c>
      <c r="T67" s="52">
        <f t="shared" si="1"/>
        <v>109</v>
      </c>
      <c r="U67" s="52">
        <f t="shared" si="1"/>
        <v>150</v>
      </c>
      <c r="V67" s="52">
        <f t="shared" si="1"/>
        <v>198</v>
      </c>
      <c r="W67" s="52">
        <f t="shared" ref="W67" si="2">W39-W53</f>
        <v>164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2776</v>
      </c>
      <c r="P69" s="52">
        <f t="shared" si="6"/>
        <v>1423</v>
      </c>
      <c r="Q69" s="52">
        <f t="shared" si="6"/>
        <v>3154</v>
      </c>
      <c r="R69" s="52">
        <f t="shared" ref="R69:V69" si="7">R41-R55</f>
        <v>5489</v>
      </c>
      <c r="S69" s="52">
        <f t="shared" si="7"/>
        <v>8730</v>
      </c>
      <c r="T69" s="52">
        <f t="shared" si="7"/>
        <v>8348</v>
      </c>
      <c r="U69" s="52">
        <f t="shared" si="7"/>
        <v>11707</v>
      </c>
      <c r="V69" s="52">
        <f t="shared" si="7"/>
        <v>14218</v>
      </c>
      <c r="W69" s="52">
        <f t="shared" ref="W69" si="8">W41-W55</f>
        <v>18297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1124</v>
      </c>
      <c r="P72" s="52">
        <v>617</v>
      </c>
      <c r="Q72" s="52">
        <v>2430</v>
      </c>
      <c r="R72" s="52">
        <v>3782</v>
      </c>
      <c r="S72" s="52">
        <v>6352</v>
      </c>
      <c r="T72" s="52">
        <v>6112</v>
      </c>
      <c r="U72" s="52">
        <v>4483</v>
      </c>
      <c r="V72" s="52">
        <v>2115</v>
      </c>
      <c r="W72" s="52">
        <v>2953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1662</v>
      </c>
      <c r="P73" s="36">
        <v>810</v>
      </c>
      <c r="Q73" s="36">
        <v>741</v>
      </c>
      <c r="R73" s="36">
        <v>1775</v>
      </c>
      <c r="S73" s="36">
        <v>2534</v>
      </c>
      <c r="T73" s="36">
        <v>2345</v>
      </c>
      <c r="U73" s="36">
        <v>7376</v>
      </c>
      <c r="V73" s="36">
        <v>12301</v>
      </c>
      <c r="W73" s="36">
        <v>15494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3519</v>
      </c>
      <c r="P79" s="138">
        <f>RES_hhdet_numvin!P145</f>
        <v>3422</v>
      </c>
      <c r="Q79" s="138">
        <f>RES_hhdet_numvin!Q145</f>
        <v>6031</v>
      </c>
      <c r="R79" s="138">
        <f>RES_hhdet_numvin!R145</f>
        <v>9195</v>
      </c>
      <c r="S79" s="138">
        <f>RES_hhdet_numvin!S145</f>
        <v>12148</v>
      </c>
      <c r="T79" s="138">
        <f>RES_hhdet_numvin!T145</f>
        <v>11810</v>
      </c>
      <c r="U79" s="138">
        <f>RES_hhdet_numvin!U145</f>
        <v>14116</v>
      </c>
      <c r="V79" s="138">
        <f>RES_hhdet_numvin!V145</f>
        <v>16014</v>
      </c>
      <c r="W79" s="138">
        <f>RES_hhdet_numvin!W145</f>
        <v>26770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86</v>
      </c>
      <c r="Q81" s="138">
        <f>RES_hhdet_numvin!Q147</f>
        <v>330</v>
      </c>
      <c r="R81" s="138">
        <f>RES_hhdet_numvin!R147</f>
        <v>690</v>
      </c>
      <c r="S81" s="138">
        <f>RES_hhdet_numvin!S147</f>
        <v>984</v>
      </c>
      <c r="T81" s="138">
        <f>RES_hhdet_numvin!T147</f>
        <v>1262</v>
      </c>
      <c r="U81" s="138">
        <f>RES_hhdet_numvin!U147</f>
        <v>1375</v>
      </c>
      <c r="V81" s="138">
        <f>RES_hhdet_numvin!V147</f>
        <v>1764</v>
      </c>
      <c r="W81" s="138">
        <f>RES_hhdet_numvin!W147</f>
        <v>2258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</v>
      </c>
      <c r="Q83" s="138">
        <f>RES_hhdet_numvin!Q149</f>
        <v>24</v>
      </c>
      <c r="R83" s="138">
        <f>RES_hhdet_numvin!R149</f>
        <v>94</v>
      </c>
      <c r="S83" s="138">
        <f>RES_hhdet_numvin!S149</f>
        <v>202</v>
      </c>
      <c r="T83" s="138">
        <f>RES_hhdet_numvin!T149</f>
        <v>161</v>
      </c>
      <c r="U83" s="138">
        <f>RES_hhdet_numvin!U149</f>
        <v>202</v>
      </c>
      <c r="V83" s="138">
        <f>RES_hhdet_numvin!V149</f>
        <v>268</v>
      </c>
      <c r="W83" s="138">
        <f>RES_hhdet_numvin!W149</f>
        <v>295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1231</v>
      </c>
      <c r="Q87" s="138">
        <f>RES_hhdet_numvin!Q153</f>
        <v>3694</v>
      </c>
      <c r="R87" s="138">
        <f>RES_hhdet_numvin!R153</f>
        <v>7224</v>
      </c>
      <c r="S87" s="138">
        <f>RES_hhdet_numvin!S153</f>
        <v>11014</v>
      </c>
      <c r="T87" s="138">
        <f>RES_hhdet_numvin!T153</f>
        <v>12052</v>
      </c>
      <c r="U87" s="138">
        <f>RES_hhdet_numvin!U153</f>
        <v>15608</v>
      </c>
      <c r="V87" s="138">
        <f>RES_hhdet_numvin!V153</f>
        <v>19044</v>
      </c>
      <c r="W87" s="138">
        <f>RES_hhdet_numvin!W153</f>
        <v>31910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534</v>
      </c>
      <c r="Q92" s="138">
        <f>RES_hhdet_numvin!Q158</f>
        <v>2847</v>
      </c>
      <c r="R92" s="138">
        <f>RES_hhdet_numvin!R158</f>
        <v>4982</v>
      </c>
      <c r="S92" s="138">
        <f>RES_hhdet_numvin!S158</f>
        <v>8016</v>
      </c>
      <c r="T92" s="138">
        <f>RES_hhdet_numvin!T158</f>
        <v>8828</v>
      </c>
      <c r="U92" s="138">
        <f>RES_hhdet_numvin!U158</f>
        <v>5982</v>
      </c>
      <c r="V92" s="138">
        <f>RES_hhdet_numvin!V158</f>
        <v>2838</v>
      </c>
      <c r="W92" s="138">
        <f>RES_hhdet_numvin!W158</f>
        <v>5157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698</v>
      </c>
      <c r="Q93" s="39">
        <f>RES_hhdet_numvin!Q159</f>
        <v>869</v>
      </c>
      <c r="R93" s="39">
        <f>RES_hhdet_numvin!R159</f>
        <v>2341</v>
      </c>
      <c r="S93" s="39">
        <f>RES_hhdet_numvin!S159</f>
        <v>3200</v>
      </c>
      <c r="T93" s="39">
        <f>RES_hhdet_numvin!T159</f>
        <v>3389</v>
      </c>
      <c r="U93" s="39">
        <f>RES_hhdet_numvin!U159</f>
        <v>9832</v>
      </c>
      <c r="V93" s="39">
        <f>RES_hhdet_numvin!V159</f>
        <v>16478</v>
      </c>
      <c r="W93" s="39">
        <f>RES_hhdet_numvin!W159</f>
        <v>27034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1.281956196473834</v>
      </c>
      <c r="P97" s="117">
        <f t="shared" si="12"/>
        <v>2.2414902716112408</v>
      </c>
      <c r="Q97" s="117">
        <f t="shared" si="12"/>
        <v>3.7295453325031782</v>
      </c>
      <c r="R97" s="117">
        <f t="shared" ref="R97:V97" si="13">R98+R100+R102+R111</f>
        <v>6.5860736816571919</v>
      </c>
      <c r="S97" s="117">
        <f t="shared" si="13"/>
        <v>11.501211795466233</v>
      </c>
      <c r="T97" s="117">
        <f t="shared" si="13"/>
        <v>16.462675992460877</v>
      </c>
      <c r="U97" s="117">
        <f t="shared" si="13"/>
        <v>18.310243839416511</v>
      </c>
      <c r="V97" s="117">
        <f t="shared" si="13"/>
        <v>21.532186586528844</v>
      </c>
      <c r="W97" s="117">
        <f t="shared" ref="W97" si="14">W98+W100+W102+W111</f>
        <v>41.727478427394693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0.81662057709233093</v>
      </c>
      <c r="P98" s="122">
        <f t="shared" si="15"/>
        <v>1.3067428331438133</v>
      </c>
      <c r="Q98" s="122">
        <f t="shared" si="15"/>
        <v>2.2031571129929364</v>
      </c>
      <c r="R98" s="122">
        <f t="shared" si="15"/>
        <v>3.9364701280179024</v>
      </c>
      <c r="S98" s="122">
        <f t="shared" si="15"/>
        <v>7.5019693191422689</v>
      </c>
      <c r="T98" s="122">
        <f t="shared" si="15"/>
        <v>10.790020683998776</v>
      </c>
      <c r="U98" s="122">
        <f t="shared" si="15"/>
        <v>11.193600060031649</v>
      </c>
      <c r="V98" s="122">
        <f t="shared" si="15"/>
        <v>13.178432762684659</v>
      </c>
      <c r="W98" s="122">
        <f t="shared" si="15"/>
        <v>27.393724012445681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0.81662057709233093</v>
      </c>
      <c r="P99" s="98">
        <v>1.3067428331438133</v>
      </c>
      <c r="Q99" s="98">
        <v>2.2031571129929364</v>
      </c>
      <c r="R99" s="98">
        <v>3.9364701280179024</v>
      </c>
      <c r="S99" s="98">
        <v>7.5019693191422689</v>
      </c>
      <c r="T99" s="98">
        <v>10.790020683998776</v>
      </c>
      <c r="U99" s="98">
        <v>11.193600060031649</v>
      </c>
      <c r="V99" s="98">
        <v>13.178432762684659</v>
      </c>
      <c r="W99" s="98">
        <v>27.393724012445681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3.7303864273135481E-4</v>
      </c>
      <c r="P100" s="122">
        <f t="shared" si="16"/>
        <v>2.3460341103633967E-3</v>
      </c>
      <c r="Q100" s="122">
        <f t="shared" si="16"/>
        <v>4.8023659875458605E-3</v>
      </c>
      <c r="R100" s="122">
        <f t="shared" si="16"/>
        <v>7.5669710266214781E-3</v>
      </c>
      <c r="S100" s="122">
        <f t="shared" si="16"/>
        <v>1.1315571719076755E-2</v>
      </c>
      <c r="T100" s="122">
        <f t="shared" si="16"/>
        <v>2.0934564645837418E-2</v>
      </c>
      <c r="U100" s="122">
        <f t="shared" si="16"/>
        <v>2.2891703345508566E-2</v>
      </c>
      <c r="V100" s="122">
        <f t="shared" si="16"/>
        <v>2.4300491068555502E-2</v>
      </c>
      <c r="W100" s="122">
        <f t="shared" si="16"/>
        <v>5.8130679957833921E-2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3.7303864273135481E-4</v>
      </c>
      <c r="P101" s="98">
        <v>2.3460341103633967E-3</v>
      </c>
      <c r="Q101" s="98">
        <v>4.8023659875458605E-3</v>
      </c>
      <c r="R101" s="98">
        <v>7.5669710266214781E-3</v>
      </c>
      <c r="S101" s="98">
        <v>1.1315571719076755E-2</v>
      </c>
      <c r="T101" s="98">
        <v>2.0934564645837418E-2</v>
      </c>
      <c r="U101" s="98">
        <v>2.2891703345508566E-2</v>
      </c>
      <c r="V101" s="98">
        <v>2.4300491068555502E-2</v>
      </c>
      <c r="W101" s="98">
        <v>5.8130679957833921E-2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0.23561199649526768</v>
      </c>
      <c r="P102" s="122">
        <v>0.50555534669774849</v>
      </c>
      <c r="Q102" s="122">
        <v>0.88803963971813693</v>
      </c>
      <c r="R102" s="122">
        <v>1.5384633845353513</v>
      </c>
      <c r="S102" s="122">
        <v>2.3400748424595652</v>
      </c>
      <c r="T102" s="122">
        <v>3.1175680051642018</v>
      </c>
      <c r="U102" s="122">
        <v>3.6869994491268483</v>
      </c>
      <c r="V102" s="122">
        <v>4.5746537892702426</v>
      </c>
      <c r="W102" s="122">
        <v>9.3070215804327603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9.4230396269303685E-4</v>
      </c>
      <c r="P103" s="98">
        <v>1.5911422657043863E-3</v>
      </c>
      <c r="Q103" s="98">
        <v>3.4978511533443725E-3</v>
      </c>
      <c r="R103" s="98">
        <v>1.0470858249878838E-2</v>
      </c>
      <c r="S103" s="98">
        <v>2.3960289840556495E-2</v>
      </c>
      <c r="T103" s="98">
        <v>3.2621537612230272E-2</v>
      </c>
      <c r="U103" s="98">
        <v>4.0300688696771732E-2</v>
      </c>
      <c r="V103" s="98">
        <v>4.8331772059109282E-2</v>
      </c>
      <c r="W103" s="98">
        <v>0.1064223653240295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0.23466969253257464</v>
      </c>
      <c r="P107" s="101">
        <v>0.50396420443204415</v>
      </c>
      <c r="Q107" s="101">
        <v>0.8845417885647926</v>
      </c>
      <c r="R107" s="101">
        <v>1.5279925262854723</v>
      </c>
      <c r="S107" s="101">
        <v>2.3161145526190086</v>
      </c>
      <c r="T107" s="101">
        <v>3.0849464675519718</v>
      </c>
      <c r="U107" s="101">
        <v>3.6466987604300765</v>
      </c>
      <c r="V107" s="101">
        <v>4.5263220172111334</v>
      </c>
      <c r="W107" s="101">
        <v>9.2005992151087312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0.22935058424350396</v>
      </c>
      <c r="P111" s="122">
        <v>0.4268460576593156</v>
      </c>
      <c r="Q111" s="122">
        <v>0.63354621380455922</v>
      </c>
      <c r="R111" s="122">
        <v>1.1035731980773176</v>
      </c>
      <c r="S111" s="122">
        <v>1.6478520621453221</v>
      </c>
      <c r="T111" s="122">
        <v>2.5341527386520606</v>
      </c>
      <c r="U111" s="122">
        <v>3.4067526269125041</v>
      </c>
      <c r="V111" s="122">
        <v>3.7547995435053898</v>
      </c>
      <c r="W111" s="122">
        <v>4.96860215455842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0.10615549011392778</v>
      </c>
      <c r="P112" s="98">
        <v>0.19680574194651537</v>
      </c>
      <c r="Q112" s="98">
        <v>0.40456222477897164</v>
      </c>
      <c r="R112" s="98">
        <v>0.78185314544072582</v>
      </c>
      <c r="S112" s="98">
        <v>1.3646205035015773</v>
      </c>
      <c r="T112" s="98">
        <v>1.7954094354684949</v>
      </c>
      <c r="U112" s="98">
        <v>2.3744568257545269</v>
      </c>
      <c r="V112" s="98">
        <v>2.2560776927655586</v>
      </c>
      <c r="W112" s="98">
        <v>2.149270326315178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0.12319509412957619</v>
      </c>
      <c r="P113" s="33">
        <v>0.23004031571280026</v>
      </c>
      <c r="Q113" s="33">
        <v>0.22898398902558759</v>
      </c>
      <c r="R113" s="33">
        <v>0.3217200526365917</v>
      </c>
      <c r="S113" s="33">
        <v>0.28323155864374472</v>
      </c>
      <c r="T113" s="33">
        <v>0.73874330318356574</v>
      </c>
      <c r="U113" s="33">
        <v>1.032295801157977</v>
      </c>
      <c r="V113" s="33">
        <v>1.4987218507398312</v>
      </c>
      <c r="W113" s="33">
        <v>2.8193318282432425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2.5599636460752633</v>
      </c>
      <c r="P115" s="117">
        <f t="shared" si="17"/>
        <v>4.3358072616095464</v>
      </c>
      <c r="Q115" s="117">
        <f t="shared" si="17"/>
        <v>7.4788173281945003</v>
      </c>
      <c r="R115" s="117">
        <f t="shared" ref="R115:V115" si="18">R116+R118+R120+R129</f>
        <v>13.584965357789322</v>
      </c>
      <c r="S115" s="117">
        <f t="shared" si="18"/>
        <v>25.522296945480463</v>
      </c>
      <c r="T115" s="117">
        <f t="shared" si="18"/>
        <v>37.061941671874592</v>
      </c>
      <c r="U115" s="117">
        <f t="shared" si="18"/>
        <v>39.622688162571443</v>
      </c>
      <c r="V115" s="117">
        <f t="shared" si="18"/>
        <v>47.073043411564107</v>
      </c>
      <c r="W115" s="117">
        <f t="shared" ref="W115" si="19">W116+W118+W120+W129</f>
        <v>96.838029539554483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2.2457824415549443</v>
      </c>
      <c r="P116" s="122">
        <f t="shared" si="20"/>
        <v>3.6940588794595679</v>
      </c>
      <c r="Q116" s="122">
        <f t="shared" si="20"/>
        <v>6.4362536982384349</v>
      </c>
      <c r="R116" s="122">
        <f t="shared" si="20"/>
        <v>11.76913049418472</v>
      </c>
      <c r="S116" s="122">
        <f t="shared" si="20"/>
        <v>22.78565355593647</v>
      </c>
      <c r="T116" s="122">
        <f t="shared" si="20"/>
        <v>33.074371500851726</v>
      </c>
      <c r="U116" s="122">
        <f t="shared" si="20"/>
        <v>34.576661109042831</v>
      </c>
      <c r="V116" s="122">
        <f t="shared" si="20"/>
        <v>40.980152453140363</v>
      </c>
      <c r="W116" s="122">
        <f t="shared" si="20"/>
        <v>85.863199506856688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2.2457824415549443</v>
      </c>
      <c r="P117" s="98">
        <v>3.6940588794595679</v>
      </c>
      <c r="Q117" s="98">
        <v>6.4362536982384349</v>
      </c>
      <c r="R117" s="98">
        <v>11.76913049418472</v>
      </c>
      <c r="S117" s="98">
        <v>22.78565355593647</v>
      </c>
      <c r="T117" s="98">
        <v>33.074371500851726</v>
      </c>
      <c r="U117" s="98">
        <v>34.576661109042831</v>
      </c>
      <c r="V117" s="98">
        <v>40.980152453140363</v>
      </c>
      <c r="W117" s="98">
        <v>85.863199506856688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1.500333028817139E-3</v>
      </c>
      <c r="P118" s="122">
        <f t="shared" si="21"/>
        <v>9.7930204720995239E-3</v>
      </c>
      <c r="Q118" s="122">
        <f t="shared" si="21"/>
        <v>2.0688410433516061E-2</v>
      </c>
      <c r="R118" s="122">
        <f t="shared" si="21"/>
        <v>3.3317679791008713E-2</v>
      </c>
      <c r="S118" s="122">
        <f t="shared" si="21"/>
        <v>5.0622505336711067E-2</v>
      </c>
      <c r="T118" s="122">
        <f t="shared" si="21"/>
        <v>9.4885418476526998E-2</v>
      </c>
      <c r="U118" s="122">
        <f t="shared" si="21"/>
        <v>0.10490493076045838</v>
      </c>
      <c r="V118" s="122">
        <f t="shared" si="21"/>
        <v>0.1126865463236191</v>
      </c>
      <c r="W118" s="122">
        <f t="shared" si="21"/>
        <v>0.27307754637686132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1.500333028817139E-3</v>
      </c>
      <c r="P119" s="98">
        <v>9.7930204720995239E-3</v>
      </c>
      <c r="Q119" s="98">
        <v>2.0688410433516061E-2</v>
      </c>
      <c r="R119" s="98">
        <v>3.3317679791008713E-2</v>
      </c>
      <c r="S119" s="98">
        <v>5.0622505336711067E-2</v>
      </c>
      <c r="T119" s="98">
        <v>9.4885418476526998E-2</v>
      </c>
      <c r="U119" s="98">
        <v>0.10490493076045838</v>
      </c>
      <c r="V119" s="98">
        <v>0.1126865463236191</v>
      </c>
      <c r="W119" s="98">
        <v>0.27307754637686132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0.15571683708059442</v>
      </c>
      <c r="P120" s="122">
        <v>0.33896262452338549</v>
      </c>
      <c r="Q120" s="122">
        <v>0.6076038161742191</v>
      </c>
      <c r="R120" s="122">
        <v>1.0726203024323226</v>
      </c>
      <c r="S120" s="122">
        <v>1.660068391898236</v>
      </c>
      <c r="T120" s="122">
        <v>2.2423798658366678</v>
      </c>
      <c r="U120" s="122">
        <v>2.6918571745573918</v>
      </c>
      <c r="V120" s="122">
        <v>3.3911532385142023</v>
      </c>
      <c r="W120" s="122">
        <v>7.0266198589703359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6.3595886857151641E-4</v>
      </c>
      <c r="P121" s="98">
        <v>1.1071680585358836E-3</v>
      </c>
      <c r="Q121" s="98">
        <v>2.5897329436454352E-3</v>
      </c>
      <c r="R121" s="98">
        <v>8.2007544314108664E-3</v>
      </c>
      <c r="S121" s="98">
        <v>1.9474241241252382E-2</v>
      </c>
      <c r="T121" s="98">
        <v>2.7007980510724887E-2</v>
      </c>
      <c r="U121" s="98">
        <v>3.4028969326264494E-2</v>
      </c>
      <c r="V121" s="98">
        <v>4.1638256812401221E-2</v>
      </c>
      <c r="W121" s="98">
        <v>9.3268526972411919E-2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0.1550808782120229</v>
      </c>
      <c r="P125" s="101">
        <v>0.3378554564648496</v>
      </c>
      <c r="Q125" s="101">
        <v>0.60501408323057371</v>
      </c>
      <c r="R125" s="101">
        <v>1.0644195480009118</v>
      </c>
      <c r="S125" s="101">
        <v>1.6405941506569837</v>
      </c>
      <c r="T125" s="101">
        <v>2.215371885325943</v>
      </c>
      <c r="U125" s="101">
        <v>2.6578282052311275</v>
      </c>
      <c r="V125" s="101">
        <v>3.3495149817018008</v>
      </c>
      <c r="W125" s="101">
        <v>6.9333513319979243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0.15696403441090723</v>
      </c>
      <c r="P129" s="122">
        <v>0.2929927371544932</v>
      </c>
      <c r="Q129" s="122">
        <v>0.41427140334833013</v>
      </c>
      <c r="R129" s="122">
        <v>0.70989688138126805</v>
      </c>
      <c r="S129" s="122">
        <v>1.0259524923090448</v>
      </c>
      <c r="T129" s="122">
        <v>1.6503048867096703</v>
      </c>
      <c r="U129" s="122">
        <v>2.2492649482107598</v>
      </c>
      <c r="V129" s="122">
        <v>2.5890511735859283</v>
      </c>
      <c r="W129" s="122">
        <v>3.6751326273505907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6.2029123027977751E-2</v>
      </c>
      <c r="P130" s="98">
        <v>0.11499817453352021</v>
      </c>
      <c r="Q130" s="98">
        <v>0.23639512178178679</v>
      </c>
      <c r="R130" s="98">
        <v>0.45767076243973392</v>
      </c>
      <c r="S130" s="98">
        <v>0.80149931601295488</v>
      </c>
      <c r="T130" s="98">
        <v>1.0584753536068627</v>
      </c>
      <c r="U130" s="98">
        <v>1.4039690208950515</v>
      </c>
      <c r="V130" s="98">
        <v>1.3367096496455568</v>
      </c>
      <c r="W130" s="98">
        <v>1.2787170351097716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9.4934911382929477E-2</v>
      </c>
      <c r="P131" s="33">
        <v>0.17799456262097299</v>
      </c>
      <c r="Q131" s="33">
        <v>0.17787628156654334</v>
      </c>
      <c r="R131" s="33">
        <v>0.25222611894153407</v>
      </c>
      <c r="S131" s="33">
        <v>0.22445317629608985</v>
      </c>
      <c r="T131" s="33">
        <v>0.59182953310280761</v>
      </c>
      <c r="U131" s="33">
        <v>0.84529592731570846</v>
      </c>
      <c r="V131" s="33">
        <v>1.2523415239403715</v>
      </c>
      <c r="W131" s="33">
        <v>2.3964155922408188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>
        <f t="shared" si="22"/>
        <v>1.9969197489873163</v>
      </c>
      <c r="P133" s="154">
        <f t="shared" si="22"/>
        <v>1.9343413248422696</v>
      </c>
      <c r="Q133" s="154">
        <f t="shared" si="22"/>
        <v>2.0052892943856251</v>
      </c>
      <c r="R133" s="154">
        <f t="shared" ref="R133:V133" si="23">IF(R115=0,"",R115/R97)</f>
        <v>2.0626804397321994</v>
      </c>
      <c r="S133" s="154">
        <f t="shared" si="23"/>
        <v>2.2190963351828135</v>
      </c>
      <c r="T133" s="154">
        <f t="shared" si="23"/>
        <v>2.2512707951518451</v>
      </c>
      <c r="U133" s="154">
        <f t="shared" si="23"/>
        <v>2.1639628893021934</v>
      </c>
      <c r="V133" s="154">
        <f t="shared" si="23"/>
        <v>2.1861710710334621</v>
      </c>
      <c r="W133" s="154">
        <f t="shared" ref="W133" si="24">IF(W115=0,"",W115/W97)</f>
        <v>2.320725651037157</v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>
        <f t="shared" si="25"/>
        <v>2.750092888365983</v>
      </c>
      <c r="P134" s="155">
        <f t="shared" si="25"/>
        <v>2.8269210940091827</v>
      </c>
      <c r="Q134" s="155">
        <f t="shared" si="25"/>
        <v>2.9213775360282579</v>
      </c>
      <c r="R134" s="155">
        <f t="shared" ref="R134:V134" si="26">IF(R116=0,"",R116/R98)</f>
        <v>2.9897675103432655</v>
      </c>
      <c r="S134" s="155">
        <f t="shared" si="26"/>
        <v>3.0372896217791583</v>
      </c>
      <c r="T134" s="155">
        <f t="shared" si="26"/>
        <v>3.0652741518744135</v>
      </c>
      <c r="U134" s="155">
        <f t="shared" si="26"/>
        <v>3.0889669921747291</v>
      </c>
      <c r="V134" s="155">
        <f t="shared" si="26"/>
        <v>3.1096377840297942</v>
      </c>
      <c r="W134" s="155">
        <f t="shared" ref="W134" si="27">IF(W116=0,"",W116/W98)</f>
        <v>3.134411351587203</v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>
        <f t="shared" si="28"/>
        <v>2.750092888365983</v>
      </c>
      <c r="P135" s="156">
        <f t="shared" si="28"/>
        <v>2.8269210940091827</v>
      </c>
      <c r="Q135" s="156">
        <f t="shared" si="28"/>
        <v>2.9213775360282579</v>
      </c>
      <c r="R135" s="156">
        <f t="shared" ref="R135:V135" si="29">IF(R117=0,"",R117/R99)</f>
        <v>2.9897675103432655</v>
      </c>
      <c r="S135" s="156">
        <f t="shared" si="29"/>
        <v>3.0372896217791583</v>
      </c>
      <c r="T135" s="156">
        <f t="shared" si="29"/>
        <v>3.0652741518744135</v>
      </c>
      <c r="U135" s="156">
        <f t="shared" si="29"/>
        <v>3.0889669921747291</v>
      </c>
      <c r="V135" s="156">
        <f t="shared" si="29"/>
        <v>3.1096377840297942</v>
      </c>
      <c r="W135" s="156">
        <f t="shared" ref="W135" si="30">IF(W117=0,"",W117/W99)</f>
        <v>3.134411351587203</v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>
        <f t="shared" si="31"/>
        <v>4.0219238892567208</v>
      </c>
      <c r="P136" s="155">
        <f t="shared" si="31"/>
        <v>4.1742873340330942</v>
      </c>
      <c r="Q136" s="155">
        <f t="shared" si="31"/>
        <v>4.3079620518652728</v>
      </c>
      <c r="R136" s="155">
        <f t="shared" ref="R136:V136" si="32">IF(R118=0,"",R118/R100)</f>
        <v>4.4030404865821833</v>
      </c>
      <c r="S136" s="155">
        <f t="shared" si="32"/>
        <v>4.4737028400754451</v>
      </c>
      <c r="T136" s="155">
        <f t="shared" si="32"/>
        <v>4.5324763176001275</v>
      </c>
      <c r="U136" s="155">
        <f t="shared" si="32"/>
        <v>4.5826616384595562</v>
      </c>
      <c r="V136" s="155">
        <f t="shared" si="32"/>
        <v>4.6372127215747474</v>
      </c>
      <c r="W136" s="155">
        <f t="shared" ref="W136" si="33">IF(W118=0,"",W118/W100)</f>
        <v>4.6976492718637175</v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>
        <f t="shared" si="34"/>
        <v>4.0219238892567208</v>
      </c>
      <c r="P137" s="156">
        <f t="shared" si="34"/>
        <v>4.1742873340330942</v>
      </c>
      <c r="Q137" s="156">
        <f t="shared" si="34"/>
        <v>4.3079620518652728</v>
      </c>
      <c r="R137" s="156">
        <f t="shared" ref="R137:V137" si="35">IF(R119=0,"",R119/R101)</f>
        <v>4.4030404865821833</v>
      </c>
      <c r="S137" s="156">
        <f t="shared" si="35"/>
        <v>4.4737028400754451</v>
      </c>
      <c r="T137" s="156">
        <f t="shared" si="35"/>
        <v>4.5324763176001275</v>
      </c>
      <c r="U137" s="156">
        <f t="shared" si="35"/>
        <v>4.5826616384595562</v>
      </c>
      <c r="V137" s="156">
        <f t="shared" si="35"/>
        <v>4.6372127215747474</v>
      </c>
      <c r="W137" s="156">
        <f t="shared" ref="W137" si="36">IF(W119=0,"",W119/W101)</f>
        <v>4.6976492718637175</v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>
        <f t="shared" si="37"/>
        <v>0.66090368655622345</v>
      </c>
      <c r="P138" s="155">
        <f t="shared" si="37"/>
        <v>0.67047579802580515</v>
      </c>
      <c r="Q138" s="155">
        <f t="shared" si="37"/>
        <v>0.6842079891468269</v>
      </c>
      <c r="R138" s="155">
        <f t="shared" ref="R138:V138" si="38">IF(R120=0,"",R120/R102)</f>
        <v>0.69720235997444735</v>
      </c>
      <c r="S138" s="155">
        <f t="shared" si="38"/>
        <v>0.70940824702572336</v>
      </c>
      <c r="T138" s="155">
        <f t="shared" si="38"/>
        <v>0.71927215769542197</v>
      </c>
      <c r="U138" s="155">
        <f t="shared" si="38"/>
        <v>0.73009427088329915</v>
      </c>
      <c r="V138" s="155">
        <f t="shared" si="38"/>
        <v>0.74129177741670493</v>
      </c>
      <c r="W138" s="155">
        <f t="shared" ref="W138" si="39">IF(W120=0,"",W120/W102)</f>
        <v>0.75498050565856867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>
        <f t="shared" si="40"/>
        <v>0.67489779704840869</v>
      </c>
      <c r="P139" s="156">
        <f t="shared" si="40"/>
        <v>0.69583222217137752</v>
      </c>
      <c r="Q139" s="156">
        <f t="shared" si="40"/>
        <v>0.74037825799686596</v>
      </c>
      <c r="R139" s="156">
        <f t="shared" ref="R139:V139" si="41">IF(R121=0,"",R121/R103)</f>
        <v>0.78319792281647593</v>
      </c>
      <c r="S139" s="156">
        <f t="shared" si="41"/>
        <v>0.81277152199925473</v>
      </c>
      <c r="T139" s="156">
        <f t="shared" si="41"/>
        <v>0.82791868463610419</v>
      </c>
      <c r="U139" s="156">
        <f t="shared" si="41"/>
        <v>0.8443768686511397</v>
      </c>
      <c r="V139" s="156">
        <f t="shared" si="41"/>
        <v>0.86150900408696052</v>
      </c>
      <c r="W139" s="156">
        <f t="shared" ref="W139" si="42">IF(W121=0,"",W121/W103)</f>
        <v>0.8763996805411397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>
        <f t="shared" si="52"/>
        <v>0.66084749393233233</v>
      </c>
      <c r="P143" s="157">
        <f t="shared" si="52"/>
        <v>0.67039574139120617</v>
      </c>
      <c r="Q143" s="157">
        <f t="shared" si="52"/>
        <v>0.68398586822250118</v>
      </c>
      <c r="R143" s="157">
        <f t="shared" ref="R143:V143" si="53">IF(R125=0,"",R125/R107)</f>
        <v>0.69661305908903903</v>
      </c>
      <c r="S143" s="157">
        <f t="shared" si="53"/>
        <v>0.70833895016195891</v>
      </c>
      <c r="T143" s="157">
        <f t="shared" si="53"/>
        <v>0.71812328305454487</v>
      </c>
      <c r="U143" s="157">
        <f t="shared" si="53"/>
        <v>0.72883130190816048</v>
      </c>
      <c r="V143" s="157">
        <f t="shared" si="53"/>
        <v>0.74000810569054143</v>
      </c>
      <c r="W143" s="157">
        <f t="shared" ref="W143" si="54">IF(W125=0,"",W125/W107)</f>
        <v>0.75357606280820777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>
        <f t="shared" si="64"/>
        <v>0.68438471577755755</v>
      </c>
      <c r="P147" s="155">
        <f t="shared" si="64"/>
        <v>0.68641312692723389</v>
      </c>
      <c r="Q147" s="155">
        <f t="shared" si="64"/>
        <v>0.65389295101387424</v>
      </c>
      <c r="R147" s="155">
        <f t="shared" ref="R147:V147" si="65">IF(R129=0,"",R129/R111)</f>
        <v>0.64327122352923605</v>
      </c>
      <c r="S147" s="155">
        <f t="shared" si="65"/>
        <v>0.6225998776694599</v>
      </c>
      <c r="T147" s="155">
        <f t="shared" si="65"/>
        <v>0.65122550094888232</v>
      </c>
      <c r="U147" s="155">
        <f t="shared" si="65"/>
        <v>0.66023723895950714</v>
      </c>
      <c r="V147" s="155">
        <f t="shared" si="65"/>
        <v>0.68953113038062552</v>
      </c>
      <c r="W147" s="155">
        <f t="shared" ref="W147" si="66">IF(W129=0,"",W129/W111)</f>
        <v>0.73967134276968782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>
        <f t="shared" si="67"/>
        <v>0.5843232692101662</v>
      </c>
      <c r="P148" s="156">
        <f t="shared" si="67"/>
        <v>0.5843232692101662</v>
      </c>
      <c r="Q148" s="156">
        <f t="shared" si="67"/>
        <v>0.58432326921016609</v>
      </c>
      <c r="R148" s="156">
        <f t="shared" ref="R148:V148" si="68">IF(R130=0,"",R130/R112)</f>
        <v>0.58536665754762385</v>
      </c>
      <c r="S148" s="156">
        <f t="shared" si="68"/>
        <v>0.58734227864547728</v>
      </c>
      <c r="T148" s="156">
        <f t="shared" si="68"/>
        <v>0.58954538875455098</v>
      </c>
      <c r="U148" s="156">
        <f t="shared" si="68"/>
        <v>0.59128007958153328</v>
      </c>
      <c r="V148" s="156">
        <f t="shared" si="68"/>
        <v>0.59249273814102721</v>
      </c>
      <c r="W148" s="156">
        <f t="shared" ref="W148" si="69">IF(W130=0,"",W130/W112)</f>
        <v>0.59495402670080655</v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>
        <f t="shared" si="70"/>
        <v>0.7706062652387542</v>
      </c>
      <c r="P149" s="159">
        <f t="shared" si="70"/>
        <v>0.77375377472179652</v>
      </c>
      <c r="Q149" s="159">
        <f t="shared" si="70"/>
        <v>0.77680663317760057</v>
      </c>
      <c r="R149" s="159">
        <f t="shared" ref="R149:V149" si="71">IF(R131=0,"",R131/R113)</f>
        <v>0.78399253286969794</v>
      </c>
      <c r="S149" s="159">
        <f t="shared" si="71"/>
        <v>0.7924723409032689</v>
      </c>
      <c r="T149" s="159">
        <f t="shared" si="71"/>
        <v>0.80113014974532715</v>
      </c>
      <c r="U149" s="159">
        <f t="shared" si="71"/>
        <v>0.81885049456512216</v>
      </c>
      <c r="V149" s="159">
        <f t="shared" si="71"/>
        <v>0.83560636906852581</v>
      </c>
      <c r="W149" s="159">
        <f t="shared" ref="W149" si="72">IF(W131=0,"",W131/W113)</f>
        <v>0.84999416111088011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0.28293853491543758</v>
      </c>
      <c r="P151" s="117">
        <f t="shared" si="73"/>
        <v>0.52413893521124444</v>
      </c>
      <c r="Q151" s="117">
        <f t="shared" si="73"/>
        <v>1.0780419992513686</v>
      </c>
      <c r="R151" s="117">
        <f t="shared" ref="R151:V151" si="74">R152+R154+R156+R165</f>
        <v>2.0932176494893011</v>
      </c>
      <c r="S151" s="117">
        <f t="shared" si="74"/>
        <v>3.6684510513714179</v>
      </c>
      <c r="T151" s="117">
        <f t="shared" si="74"/>
        <v>4.8294216492775544</v>
      </c>
      <c r="U151" s="117">
        <f t="shared" si="74"/>
        <v>6.3794773665094642</v>
      </c>
      <c r="V151" s="117">
        <f t="shared" si="74"/>
        <v>6.0879520763639183</v>
      </c>
      <c r="W151" s="117">
        <f t="shared" ref="W151" si="75">W152+W154+W156+W165</f>
        <v>5.9592486558150277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2.4894453237630236E-3</v>
      </c>
      <c r="P156" s="122">
        <v>4.20359229041026E-3</v>
      </c>
      <c r="Q156" s="122">
        <v>9.2408708247668208E-3</v>
      </c>
      <c r="R156" s="122">
        <v>2.7662654661294007E-2</v>
      </c>
      <c r="S156" s="122">
        <v>6.3299990089302871E-2</v>
      </c>
      <c r="T156" s="122">
        <v>8.6181887668852888E-2</v>
      </c>
      <c r="U156" s="122">
        <v>0.10646921268789131</v>
      </c>
      <c r="V156" s="122">
        <v>0.12768629731521672</v>
      </c>
      <c r="W156" s="122">
        <v>0.28115413941648615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2.4894453237630236E-3</v>
      </c>
      <c r="P157" s="98">
        <v>4.20359229041026E-3</v>
      </c>
      <c r="Q157" s="98">
        <v>9.2408708247668208E-3</v>
      </c>
      <c r="R157" s="98">
        <v>2.7662654661294007E-2</v>
      </c>
      <c r="S157" s="98">
        <v>6.3299990089302871E-2</v>
      </c>
      <c r="T157" s="98">
        <v>8.6181887668852888E-2</v>
      </c>
      <c r="U157" s="98">
        <v>0.10646921268789131</v>
      </c>
      <c r="V157" s="98">
        <v>0.12768629731521672</v>
      </c>
      <c r="W157" s="98">
        <v>0.28115413941648615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0.28044908959167453</v>
      </c>
      <c r="P165" s="122">
        <v>0.51993534292083421</v>
      </c>
      <c r="Q165" s="122">
        <v>1.0688011284266017</v>
      </c>
      <c r="R165" s="122">
        <v>2.0655549948280072</v>
      </c>
      <c r="S165" s="122">
        <v>3.6051510612821152</v>
      </c>
      <c r="T165" s="122">
        <v>4.7432397616087014</v>
      </c>
      <c r="U165" s="122">
        <v>6.2730081538215732</v>
      </c>
      <c r="V165" s="122">
        <v>5.9602657790487017</v>
      </c>
      <c r="W165" s="122">
        <v>5.6780945163985415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0.28044908959167453</v>
      </c>
      <c r="P166" s="98">
        <v>0.51993534292083421</v>
      </c>
      <c r="Q166" s="98">
        <v>1.0688011284266017</v>
      </c>
      <c r="R166" s="98">
        <v>2.0655549948280072</v>
      </c>
      <c r="S166" s="98">
        <v>3.6051510612821152</v>
      </c>
      <c r="T166" s="98">
        <v>4.7432397616087014</v>
      </c>
      <c r="U166" s="98">
        <v>6.2730081538215732</v>
      </c>
      <c r="V166" s="98">
        <v>5.9602657790487017</v>
      </c>
      <c r="W166" s="98">
        <v>5.6780945163985415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3707.8215779633647</v>
      </c>
      <c r="P169" s="117">
        <f t="shared" si="78"/>
        <v>3363.2475627452882</v>
      </c>
      <c r="Q169" s="117">
        <f t="shared" si="78"/>
        <v>3072.7268501708672</v>
      </c>
      <c r="R169" s="117">
        <f t="shared" ref="R169:V169" si="79">R170+R172+R174+R183</f>
        <v>3249.0365606648211</v>
      </c>
      <c r="S169" s="117">
        <f t="shared" si="79"/>
        <v>3731.1805958680102</v>
      </c>
      <c r="T169" s="117">
        <f t="shared" si="79"/>
        <v>4022.8798729292121</v>
      </c>
      <c r="U169" s="117">
        <f t="shared" si="79"/>
        <v>3464.3739157352447</v>
      </c>
      <c r="V169" s="117">
        <f t="shared" si="79"/>
        <v>3251.4812314337159</v>
      </c>
      <c r="W169" s="117">
        <f t="shared" ref="W169" si="80">W170+W172+W174+W183</f>
        <v>4710.4156671739902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2361.9242257109695</v>
      </c>
      <c r="P170" s="122">
        <f t="shared" si="81"/>
        <v>1960.7043155028446</v>
      </c>
      <c r="Q170" s="122">
        <f t="shared" si="81"/>
        <v>1815.1542380354101</v>
      </c>
      <c r="R170" s="122">
        <f t="shared" si="81"/>
        <v>1941.9362710009843</v>
      </c>
      <c r="S170" s="122">
        <f t="shared" si="81"/>
        <v>2433.7611420576472</v>
      </c>
      <c r="T170" s="122">
        <f t="shared" si="81"/>
        <v>2636.6890205472605</v>
      </c>
      <c r="U170" s="122">
        <f t="shared" si="81"/>
        <v>2117.8754587454951</v>
      </c>
      <c r="V170" s="122">
        <f t="shared" si="81"/>
        <v>1990.0174380983756</v>
      </c>
      <c r="W170" s="122">
        <f t="shared" si="81"/>
        <v>3092.3466174689956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2361.9242257109695</v>
      </c>
      <c r="P171" s="98">
        <v>1960.7043155028446</v>
      </c>
      <c r="Q171" s="98">
        <v>1815.1542380354101</v>
      </c>
      <c r="R171" s="98">
        <v>1941.9362710009843</v>
      </c>
      <c r="S171" s="98">
        <v>2433.7611420576472</v>
      </c>
      <c r="T171" s="98">
        <v>2636.6890205472605</v>
      </c>
      <c r="U171" s="98">
        <v>2117.8754587454951</v>
      </c>
      <c r="V171" s="98">
        <v>1990.0174380983756</v>
      </c>
      <c r="W171" s="98">
        <v>3092.3466174689956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1.0789453904415958</v>
      </c>
      <c r="P172" s="122">
        <f t="shared" si="82"/>
        <v>3.5201105281287965</v>
      </c>
      <c r="Q172" s="122">
        <f t="shared" si="82"/>
        <v>3.9566106854036804</v>
      </c>
      <c r="R172" s="122">
        <f t="shared" si="82"/>
        <v>3.7329320483396731</v>
      </c>
      <c r="S172" s="122">
        <f t="shared" si="82"/>
        <v>3.6709559288365829</v>
      </c>
      <c r="T172" s="122">
        <f t="shared" si="82"/>
        <v>5.1156469823522199</v>
      </c>
      <c r="U172" s="122">
        <f t="shared" si="82"/>
        <v>4.3312050157523361</v>
      </c>
      <c r="V172" s="122">
        <f t="shared" si="82"/>
        <v>3.6695107720022917</v>
      </c>
      <c r="W172" s="122">
        <f t="shared" si="82"/>
        <v>6.5620947139976558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1.0789453904415958</v>
      </c>
      <c r="P173" s="98">
        <f>RES_hhdet_fech!P147</f>
        <v>3.5201105281287965</v>
      </c>
      <c r="Q173" s="98">
        <f>RES_hhdet_fech!Q147</f>
        <v>3.9566106854036804</v>
      </c>
      <c r="R173" s="98">
        <f>RES_hhdet_fech!R147</f>
        <v>3.7329320483396731</v>
      </c>
      <c r="S173" s="98">
        <f>RES_hhdet_fech!S147</f>
        <v>3.6709559288365829</v>
      </c>
      <c r="T173" s="98">
        <f>RES_hhdet_fech!T147</f>
        <v>5.1156469823522199</v>
      </c>
      <c r="U173" s="98">
        <f>RES_hhdet_fech!U147</f>
        <v>4.3312050157523361</v>
      </c>
      <c r="V173" s="98">
        <f>RES_hhdet_fech!V147</f>
        <v>3.6695107720022917</v>
      </c>
      <c r="W173" s="98">
        <f>RES_hhdet_fech!W147</f>
        <v>6.5620947139976558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681.4641927978023</v>
      </c>
      <c r="P174" s="122">
        <v>758.56130590824603</v>
      </c>
      <c r="Q174" s="122">
        <v>731.64501345437327</v>
      </c>
      <c r="R174" s="122">
        <v>758.95351695211605</v>
      </c>
      <c r="S174" s="122">
        <v>759.15842611522612</v>
      </c>
      <c r="T174" s="122">
        <v>761.82034963250192</v>
      </c>
      <c r="U174" s="122">
        <v>697.59555530268187</v>
      </c>
      <c r="V174" s="122">
        <v>690.79844150269321</v>
      </c>
      <c r="W174" s="122">
        <v>1050.6251975776074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730.59967240800131</v>
      </c>
      <c r="P175" s="98">
        <v>711.730175005462</v>
      </c>
      <c r="Q175" s="98">
        <v>635.62513927179759</v>
      </c>
      <c r="R175" s="98">
        <v>658.24908889778862</v>
      </c>
      <c r="S175" s="98">
        <v>674.71712069169985</v>
      </c>
      <c r="T175" s="98">
        <v>657.51903367458931</v>
      </c>
      <c r="U175" s="98">
        <v>609.48895909422015</v>
      </c>
      <c r="V175" s="98">
        <v>557.08474633046671</v>
      </c>
      <c r="W175" s="98">
        <v>991.7404717295376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681.28021072237721</v>
      </c>
      <c r="P179" s="101">
        <v>758.71892524850136</v>
      </c>
      <c r="Q179" s="101">
        <v>732.08233710564605</v>
      </c>
      <c r="R179" s="101">
        <v>759.7500248268509</v>
      </c>
      <c r="S179" s="101">
        <v>760.14257385029543</v>
      </c>
      <c r="T179" s="101">
        <v>763.10037896948779</v>
      </c>
      <c r="U179" s="101">
        <v>698.71178411179415</v>
      </c>
      <c r="V179" s="101">
        <v>692.57347989903008</v>
      </c>
      <c r="W179" s="101">
        <v>1051.347248118087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663.35421406415105</v>
      </c>
      <c r="P183" s="122">
        <v>640.46183080606897</v>
      </c>
      <c r="Q183" s="122">
        <v>521.97098799568039</v>
      </c>
      <c r="R183" s="122">
        <v>544.41384066338082</v>
      </c>
      <c r="S183" s="122">
        <v>534.59007176630018</v>
      </c>
      <c r="T183" s="122">
        <v>619.25485576709741</v>
      </c>
      <c r="U183" s="122">
        <v>644.57169667131552</v>
      </c>
      <c r="V183" s="122">
        <v>566.99584106064481</v>
      </c>
      <c r="W183" s="122">
        <v>560.88175741338921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760.68290204866298</v>
      </c>
      <c r="P184" s="98">
        <v>707.09013865862642</v>
      </c>
      <c r="Q184" s="98">
        <v>578.30121364054082</v>
      </c>
      <c r="R184" s="98">
        <v>621.61280294473897</v>
      </c>
      <c r="S184" s="98">
        <v>674.62429142288386</v>
      </c>
      <c r="T184" s="98">
        <v>647.74201931066489</v>
      </c>
      <c r="U184" s="98">
        <v>744.61880179920047</v>
      </c>
      <c r="V184" s="98">
        <v>695.88074703258042</v>
      </c>
      <c r="W184" s="98">
        <v>637.91378866490197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597.480794298153</v>
      </c>
      <c r="P185" s="33">
        <v>592.68251478508341</v>
      </c>
      <c r="Q185" s="33">
        <v>445.331737854111</v>
      </c>
      <c r="R185" s="33">
        <v>418.19651415709865</v>
      </c>
      <c r="S185" s="33">
        <v>267.28197233258282</v>
      </c>
      <c r="T185" s="33">
        <v>559.45722576185904</v>
      </c>
      <c r="U185" s="33">
        <v>492.39603672657182</v>
      </c>
      <c r="V185" s="33">
        <v>443.37950559890709</v>
      </c>
      <c r="W185" s="33">
        <v>513.60143422673366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7404.2221347563573</v>
      </c>
      <c r="P187" s="117">
        <f t="shared" si="83"/>
        <v>6505.6687462932541</v>
      </c>
      <c r="Q187" s="117">
        <f t="shared" si="83"/>
        <v>6161.7062572189034</v>
      </c>
      <c r="R187" s="117">
        <f t="shared" ref="R187:V187" si="84">R188+R190+R192+R201</f>
        <v>6701.7241616581041</v>
      </c>
      <c r="S187" s="117">
        <f t="shared" si="84"/>
        <v>8279.8491861959264</v>
      </c>
      <c r="T187" s="117">
        <f t="shared" si="84"/>
        <v>9056.5919703297004</v>
      </c>
      <c r="U187" s="117">
        <f t="shared" si="84"/>
        <v>7496.7765883175953</v>
      </c>
      <c r="V187" s="117">
        <f t="shared" si="84"/>
        <v>7108.2942061686472</v>
      </c>
      <c r="W187" s="117">
        <f t="shared" ref="W187" si="85">W188+W190+W192+W201</f>
        <v>10931.58246585798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6495.5110159870683</v>
      </c>
      <c r="P188" s="122">
        <f t="shared" si="86"/>
        <v>5542.7563886098269</v>
      </c>
      <c r="Q188" s="122">
        <f t="shared" si="86"/>
        <v>5302.7508154231373</v>
      </c>
      <c r="R188" s="122">
        <f t="shared" si="86"/>
        <v>5805.9379701958987</v>
      </c>
      <c r="S188" s="122">
        <f t="shared" si="86"/>
        <v>7392.0374586610833</v>
      </c>
      <c r="T188" s="122">
        <f t="shared" si="86"/>
        <v>8082.1747012145815</v>
      </c>
      <c r="U188" s="122">
        <f t="shared" si="86"/>
        <v>6542.047385601747</v>
      </c>
      <c r="V188" s="122">
        <f t="shared" si="86"/>
        <v>6188.2334163888809</v>
      </c>
      <c r="W188" s="122">
        <f t="shared" si="86"/>
        <v>9692.68634083711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6495.5110159870683</v>
      </c>
      <c r="P189" s="98">
        <v>5542.7563886098269</v>
      </c>
      <c r="Q189" s="98">
        <v>5302.7508154231373</v>
      </c>
      <c r="R189" s="98">
        <v>5805.9379701958987</v>
      </c>
      <c r="S189" s="98">
        <v>7392.0374586610833</v>
      </c>
      <c r="T189" s="98">
        <v>8082.1747012145815</v>
      </c>
      <c r="U189" s="98">
        <v>6542.047385601747</v>
      </c>
      <c r="V189" s="98">
        <v>6188.2334163888809</v>
      </c>
      <c r="W189" s="98">
        <v>9692.68634083711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4.3394362410204748</v>
      </c>
      <c r="P190" s="122">
        <f t="shared" si="87"/>
        <v>14.69395279196458</v>
      </c>
      <c r="Q190" s="122">
        <f t="shared" si="87"/>
        <v>17.044928686723704</v>
      </c>
      <c r="R190" s="122">
        <f t="shared" si="87"/>
        <v>16.43625094249974</v>
      </c>
      <c r="S190" s="122">
        <f t="shared" si="87"/>
        <v>16.422765964628017</v>
      </c>
      <c r="T190" s="122">
        <f t="shared" si="87"/>
        <v>23.186548796713993</v>
      </c>
      <c r="U190" s="122">
        <f t="shared" si="87"/>
        <v>19.848447073991849</v>
      </c>
      <c r="V190" s="122">
        <f t="shared" si="87"/>
        <v>17.016302033884596</v>
      </c>
      <c r="W190" s="122">
        <f t="shared" si="87"/>
        <v>30.826419455111839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4.3394362410204748</v>
      </c>
      <c r="P191" s="98">
        <f>RES_hhdet_tesh!P147</f>
        <v>14.69395279196458</v>
      </c>
      <c r="Q191" s="98">
        <f>RES_hhdet_tesh!Q147</f>
        <v>17.044928686723704</v>
      </c>
      <c r="R191" s="98">
        <f>RES_hhdet_tesh!R147</f>
        <v>16.43625094249974</v>
      </c>
      <c r="S191" s="98">
        <f>RES_hhdet_tesh!S147</f>
        <v>16.422765964628017</v>
      </c>
      <c r="T191" s="98">
        <f>RES_hhdet_tesh!T147</f>
        <v>23.186548796713993</v>
      </c>
      <c r="U191" s="98">
        <f>RES_hhdet_tesh!U147</f>
        <v>19.848447073991849</v>
      </c>
      <c r="V191" s="98">
        <f>RES_hhdet_tesh!V147</f>
        <v>17.016302033884596</v>
      </c>
      <c r="W191" s="98">
        <f>RES_hhdet_tesh!W147</f>
        <v>30.826419455111839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450.38219727612852</v>
      </c>
      <c r="P192" s="122">
        <v>508.59699693032815</v>
      </c>
      <c r="Q192" s="122">
        <v>500.59736342491982</v>
      </c>
      <c r="R192" s="122">
        <v>529.144183129922</v>
      </c>
      <c r="S192" s="122">
        <v>538.55324828520975</v>
      </c>
      <c r="T192" s="122">
        <v>547.95616665645048</v>
      </c>
      <c r="U192" s="122">
        <v>509.31051832014168</v>
      </c>
      <c r="V192" s="122">
        <v>512.08320453822103</v>
      </c>
      <c r="W192" s="122">
        <v>793.20154292477559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493.08010943244904</v>
      </c>
      <c r="P193" s="98">
        <v>495.24478926047408</v>
      </c>
      <c r="Q193" s="98">
        <v>470.60303335306889</v>
      </c>
      <c r="R193" s="98">
        <v>515.53931912058579</v>
      </c>
      <c r="S193" s="98">
        <v>548.39086110354776</v>
      </c>
      <c r="T193" s="98">
        <v>544.37229348306835</v>
      </c>
      <c r="U193" s="98">
        <v>514.63837875742001</v>
      </c>
      <c r="V193" s="98">
        <v>479.93352500319742</v>
      </c>
      <c r="W193" s="98">
        <v>869.16103260348609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450.22231992157424</v>
      </c>
      <c r="P197" s="101">
        <v>508.64193639950821</v>
      </c>
      <c r="Q197" s="101">
        <v>500.73397295556305</v>
      </c>
      <c r="R197" s="101">
        <v>529.25178893760597</v>
      </c>
      <c r="S197" s="101">
        <v>538.43859273452756</v>
      </c>
      <c r="T197" s="101">
        <v>548.00014944573593</v>
      </c>
      <c r="U197" s="101">
        <v>509.24301927277241</v>
      </c>
      <c r="V197" s="101">
        <v>512.50998891158758</v>
      </c>
      <c r="W197" s="101">
        <v>792.27011988107199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453.98948525213905</v>
      </c>
      <c r="P201" s="122">
        <v>439.62140796113482</v>
      </c>
      <c r="Q201" s="122">
        <v>341.313149684123</v>
      </c>
      <c r="R201" s="122">
        <v>350.20575738978357</v>
      </c>
      <c r="S201" s="122">
        <v>332.83571328500636</v>
      </c>
      <c r="T201" s="122">
        <v>403.27455366195585</v>
      </c>
      <c r="U201" s="122">
        <v>425.57023732171433</v>
      </c>
      <c r="V201" s="122">
        <v>390.96128320765996</v>
      </c>
      <c r="W201" s="122">
        <v>414.86816264098394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444.48472015735138</v>
      </c>
      <c r="P202" s="98">
        <v>413.16922144727829</v>
      </c>
      <c r="Q202" s="98">
        <v>337.91485574264755</v>
      </c>
      <c r="R202" s="98">
        <v>363.87140874857158</v>
      </c>
      <c r="S202" s="98">
        <v>396.23536855390711</v>
      </c>
      <c r="T202" s="98">
        <v>381.87332058716385</v>
      </c>
      <c r="U202" s="98">
        <v>440.27826438573715</v>
      </c>
      <c r="V202" s="98">
        <v>412.30428922895709</v>
      </c>
      <c r="W202" s="98">
        <v>379.52937725415075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460.42244344598396</v>
      </c>
      <c r="P203" s="33">
        <v>458.59033302656536</v>
      </c>
      <c r="Q203" s="33">
        <v>345.9366479295818</v>
      </c>
      <c r="R203" s="33">
        <v>327.86294437130226</v>
      </c>
      <c r="S203" s="33">
        <v>211.81357029564469</v>
      </c>
      <c r="T203" s="33">
        <v>448.19805105070344</v>
      </c>
      <c r="U203" s="33">
        <v>403.19873819545927</v>
      </c>
      <c r="V203" s="33">
        <v>370.49073879290091</v>
      </c>
      <c r="W203" s="33">
        <v>436.55822023089746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70.365216343058322</v>
      </c>
      <c r="P205" s="117">
        <f t="shared" si="88"/>
        <v>67.622104916945489</v>
      </c>
      <c r="Q205" s="117">
        <f t="shared" si="88"/>
        <v>76.370218139088152</v>
      </c>
      <c r="R205" s="117">
        <f t="shared" ref="R205:V205" si="89">R206+R208+R210+R219</f>
        <v>88.789720020755084</v>
      </c>
      <c r="S205" s="117">
        <f t="shared" si="89"/>
        <v>102.33063827084209</v>
      </c>
      <c r="T205" s="117">
        <f t="shared" si="89"/>
        <v>101.47336056305663</v>
      </c>
      <c r="U205" s="117">
        <f t="shared" si="89"/>
        <v>103.78534142170666</v>
      </c>
      <c r="V205" s="117">
        <f t="shared" si="89"/>
        <v>79.046860775723786</v>
      </c>
      <c r="W205" s="117">
        <f t="shared" ref="W205" si="90">W206+W208+W210+W219</f>
        <v>57.842743565299948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0.61911099820020488</v>
      </c>
      <c r="P210" s="122">
        <v>0.54232902727522381</v>
      </c>
      <c r="Q210" s="122">
        <v>0.65463805786106688</v>
      </c>
      <c r="R210" s="122">
        <v>1.1733893811789611</v>
      </c>
      <c r="S210" s="122">
        <v>1.7657393536584804</v>
      </c>
      <c r="T210" s="122">
        <v>1.8108101542002581</v>
      </c>
      <c r="U210" s="122">
        <v>1.732107969803659</v>
      </c>
      <c r="V210" s="122">
        <v>1.6578975721622073</v>
      </c>
      <c r="W210" s="122">
        <v>2.7289894629117799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165.96302158420158</v>
      </c>
      <c r="P211" s="98">
        <v>161.67662655424076</v>
      </c>
      <c r="Q211" s="98">
        <v>144.38860663698156</v>
      </c>
      <c r="R211" s="98">
        <v>149.52786303402166</v>
      </c>
      <c r="S211" s="98">
        <v>153.26874113632655</v>
      </c>
      <c r="T211" s="98">
        <v>149.36202368951973</v>
      </c>
      <c r="U211" s="98">
        <v>138.45151194784304</v>
      </c>
      <c r="V211" s="98">
        <v>126.54737097642887</v>
      </c>
      <c r="W211" s="98">
        <v>225.28376555808185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69.746105344858123</v>
      </c>
      <c r="P219" s="122">
        <v>67.079775889670259</v>
      </c>
      <c r="Q219" s="122">
        <v>75.715580081227088</v>
      </c>
      <c r="R219" s="122">
        <v>87.61633063957612</v>
      </c>
      <c r="S219" s="122">
        <v>100.56489891718361</v>
      </c>
      <c r="T219" s="122">
        <v>99.662550408856376</v>
      </c>
      <c r="U219" s="122">
        <v>102.053233451903</v>
      </c>
      <c r="V219" s="122">
        <v>77.388963203561573</v>
      </c>
      <c r="W219" s="122">
        <v>55.113754102388171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172.79672802937432</v>
      </c>
      <c r="P220" s="98">
        <v>160.6225958976936</v>
      </c>
      <c r="Q220" s="98">
        <v>131.36690369058525</v>
      </c>
      <c r="R220" s="98">
        <v>141.20556431692694</v>
      </c>
      <c r="S220" s="98">
        <v>153.24765403962232</v>
      </c>
      <c r="T220" s="98">
        <v>147.14107710661065</v>
      </c>
      <c r="U220" s="98">
        <v>169.14760701670639</v>
      </c>
      <c r="V220" s="98">
        <v>158.07627049592102</v>
      </c>
      <c r="W220" s="98">
        <v>144.90849623311917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57.262535966705116</v>
      </c>
      <c r="P223" s="118">
        <f t="shared" si="93"/>
        <v>51.32579116940888</v>
      </c>
      <c r="Q223" s="118">
        <f t="shared" si="93"/>
        <v>46.244151436767076</v>
      </c>
      <c r="R223" s="118">
        <f t="shared" ref="R223:V223" si="94">R224+R226+R228+R237</f>
        <v>48.221857447873901</v>
      </c>
      <c r="S223" s="118">
        <f t="shared" si="94"/>
        <v>54.721782901572183</v>
      </c>
      <c r="T223" s="118">
        <f t="shared" si="94"/>
        <v>58.387226022194653</v>
      </c>
      <c r="U223" s="118">
        <f t="shared" si="94"/>
        <v>49.918932503389691</v>
      </c>
      <c r="V223" s="118">
        <f t="shared" si="94"/>
        <v>46.649658987571243</v>
      </c>
      <c r="W223" s="118">
        <f t="shared" ref="W223" si="95">W224+W226+W228+W237</f>
        <v>67.29165238819985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36.476882202000844</v>
      </c>
      <c r="P224" s="123">
        <f t="shared" si="96"/>
        <v>29.921883050533925</v>
      </c>
      <c r="Q224" s="123">
        <f t="shared" si="96"/>
        <v>27.317842280751808</v>
      </c>
      <c r="R224" s="123">
        <f t="shared" si="96"/>
        <v>28.822013013575884</v>
      </c>
      <c r="S224" s="123">
        <f t="shared" si="96"/>
        <v>35.693728949343026</v>
      </c>
      <c r="T224" s="123">
        <f t="shared" si="96"/>
        <v>38.26834572637533</v>
      </c>
      <c r="U224" s="123">
        <f t="shared" si="96"/>
        <v>30.516937445900503</v>
      </c>
      <c r="V224" s="123">
        <f t="shared" si="96"/>
        <v>28.551182756074255</v>
      </c>
      <c r="W224" s="123">
        <f t="shared" si="96"/>
        <v>44.176380249557077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36.476882202000844</v>
      </c>
      <c r="P225" s="99">
        <v>29.921883050533925</v>
      </c>
      <c r="Q225" s="99">
        <v>27.317842280751808</v>
      </c>
      <c r="R225" s="99">
        <v>28.822013013575884</v>
      </c>
      <c r="S225" s="99">
        <v>35.693728949343026</v>
      </c>
      <c r="T225" s="99">
        <v>38.26834572637533</v>
      </c>
      <c r="U225" s="99">
        <v>30.516937445900503</v>
      </c>
      <c r="V225" s="99">
        <v>28.551182756074255</v>
      </c>
      <c r="W225" s="99">
        <v>44.176380249557077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1.6662924018099295E-2</v>
      </c>
      <c r="P226" s="123">
        <f t="shared" si="97"/>
        <v>5.3719642842021506E-2</v>
      </c>
      <c r="Q226" s="123">
        <f t="shared" si="97"/>
        <v>5.9546491645348823E-2</v>
      </c>
      <c r="R226" s="123">
        <f t="shared" si="97"/>
        <v>5.5403783163585602E-2</v>
      </c>
      <c r="S226" s="123">
        <f t="shared" si="97"/>
        <v>5.3838523281744925E-2</v>
      </c>
      <c r="T226" s="123">
        <f t="shared" si="97"/>
        <v>7.4247416289582285E-2</v>
      </c>
      <c r="U226" s="123">
        <f t="shared" si="97"/>
        <v>6.2409294175105705E-2</v>
      </c>
      <c r="V226" s="123">
        <f t="shared" si="97"/>
        <v>5.2647213371625416E-2</v>
      </c>
      <c r="W226" s="123">
        <f t="shared" si="97"/>
        <v>9.374421019996651E-2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1.6662924018099295E-2</v>
      </c>
      <c r="P227" s="99">
        <f>RES_hhdet_fecs!P147</f>
        <v>5.3719642842021506E-2</v>
      </c>
      <c r="Q227" s="99">
        <f>RES_hhdet_fecs!Q147</f>
        <v>5.9546491645348823E-2</v>
      </c>
      <c r="R227" s="99">
        <f>RES_hhdet_fecs!R147</f>
        <v>5.5403783163585602E-2</v>
      </c>
      <c r="S227" s="99">
        <f>RES_hhdet_fecs!S147</f>
        <v>5.3838523281744925E-2</v>
      </c>
      <c r="T227" s="99">
        <f>RES_hhdet_fecs!T147</f>
        <v>7.4247416289582285E-2</v>
      </c>
      <c r="U227" s="99">
        <f>RES_hhdet_fecs!U147</f>
        <v>6.2409294175105705E-2</v>
      </c>
      <c r="V227" s="99">
        <f>RES_hhdet_fecs!V147</f>
        <v>5.2647213371625416E-2</v>
      </c>
      <c r="W227" s="99">
        <f>RES_hhdet_fecs!W147</f>
        <v>9.374421019996651E-2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10.524338086284093</v>
      </c>
      <c r="P228" s="123">
        <v>11.576239467920882</v>
      </c>
      <c r="Q228" s="123">
        <v>11.011165147418838</v>
      </c>
      <c r="R228" s="123">
        <v>11.264307932730294</v>
      </c>
      <c r="S228" s="123">
        <v>11.133876132337763</v>
      </c>
      <c r="T228" s="123">
        <v>11.056899123838924</v>
      </c>
      <c r="U228" s="123">
        <v>10.051809154217317</v>
      </c>
      <c r="V228" s="123">
        <v>9.9110249856914372</v>
      </c>
      <c r="W228" s="123">
        <v>15.00893139396582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11.283172380022089</v>
      </c>
      <c r="P229" s="99">
        <v>10.861559742417255</v>
      </c>
      <c r="Q229" s="99">
        <v>9.5660781549348055</v>
      </c>
      <c r="R229" s="99">
        <v>9.7696634486399763</v>
      </c>
      <c r="S229" s="99">
        <v>9.8954534227994735</v>
      </c>
      <c r="T229" s="99">
        <v>9.5430919256108737</v>
      </c>
      <c r="U229" s="99">
        <v>8.7822616584181574</v>
      </c>
      <c r="V229" s="99">
        <v>7.9926075513696802</v>
      </c>
      <c r="W229" s="99">
        <v>14.16772102470768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10.521496719732404</v>
      </c>
      <c r="P233" s="102">
        <v>11.578644862466266</v>
      </c>
      <c r="Q233" s="102">
        <v>11.017746813197302</v>
      </c>
      <c r="R233" s="102">
        <v>11.276129618474487</v>
      </c>
      <c r="S233" s="102">
        <v>11.148309719058593</v>
      </c>
      <c r="T233" s="102">
        <v>11.075477198396049</v>
      </c>
      <c r="U233" s="102">
        <v>10.067893142821241</v>
      </c>
      <c r="V233" s="102">
        <v>9.9364918206460544</v>
      </c>
      <c r="W233" s="102">
        <v>15.019246401686956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10.244652754402082</v>
      </c>
      <c r="P237" s="123">
        <v>9.7739490081120479</v>
      </c>
      <c r="Q237" s="123">
        <v>7.8555975169510779</v>
      </c>
      <c r="R237" s="123">
        <v>8.080132718404144</v>
      </c>
      <c r="S237" s="123">
        <v>7.8403392966096508</v>
      </c>
      <c r="T237" s="123">
        <v>8.9877337556908188</v>
      </c>
      <c r="U237" s="123">
        <v>9.2877766090967651</v>
      </c>
      <c r="V237" s="123">
        <v>8.1348040324339284</v>
      </c>
      <c r="W237" s="123">
        <v>8.0125965344769892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11.747769174412408</v>
      </c>
      <c r="P238" s="99">
        <v>10.790749154700139</v>
      </c>
      <c r="Q238" s="99">
        <v>8.7033603062284026</v>
      </c>
      <c r="R238" s="99">
        <v>9.2259115623004746</v>
      </c>
      <c r="S238" s="99">
        <v>9.8940919815707407</v>
      </c>
      <c r="T238" s="99">
        <v>9.4011904108949906</v>
      </c>
      <c r="U238" s="99">
        <v>10.729377547538911</v>
      </c>
      <c r="V238" s="99">
        <v>9.9839418512565334</v>
      </c>
      <c r="W238" s="99">
        <v>9.1130541237843143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9.2273225001582251</v>
      </c>
      <c r="P239" s="110">
        <v>9.0447992352928956</v>
      </c>
      <c r="Q239" s="110">
        <v>6.7021864712052031</v>
      </c>
      <c r="R239" s="110">
        <v>6.2068284903371369</v>
      </c>
      <c r="S239" s="110">
        <v>3.9199780572628757</v>
      </c>
      <c r="T239" s="110">
        <v>8.1198436249906969</v>
      </c>
      <c r="U239" s="110">
        <v>7.0950437568670282</v>
      </c>
      <c r="V239" s="110">
        <v>6.3612554605295131</v>
      </c>
      <c r="W239" s="110">
        <v>7.3371633460961947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114.34868894900994</v>
      </c>
      <c r="P241" s="118">
        <f t="shared" si="98"/>
        <v>99.28159888921202</v>
      </c>
      <c r="Q241" s="118">
        <f t="shared" si="98"/>
        <v>92.732901804096642</v>
      </c>
      <c r="R241" s="118">
        <f t="shared" ref="R241:V241" si="99">R242+R244+R246+R255</f>
        <v>99.466282125283968</v>
      </c>
      <c r="S241" s="118">
        <f t="shared" si="99"/>
        <v>121.43290789154837</v>
      </c>
      <c r="T241" s="118">
        <f t="shared" si="99"/>
        <v>131.44545675369667</v>
      </c>
      <c r="U241" s="118">
        <f t="shared" si="99"/>
        <v>108.02271741091636</v>
      </c>
      <c r="V241" s="118">
        <f t="shared" si="99"/>
        <v>101.98413495220439</v>
      </c>
      <c r="W241" s="118">
        <f t="shared" ref="W241" si="100">W242+W244+W246+W255</f>
        <v>156.16546379797117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100.31481433348621</v>
      </c>
      <c r="P242" s="123">
        <f t="shared" si="101"/>
        <v>84.586802368030177</v>
      </c>
      <c r="Q242" s="123">
        <f t="shared" si="101"/>
        <v>79.8057307717513</v>
      </c>
      <c r="R242" s="123">
        <f t="shared" si="101"/>
        <v>86.171118090679983</v>
      </c>
      <c r="S242" s="123">
        <f t="shared" si="101"/>
        <v>108.41219250043787</v>
      </c>
      <c r="T242" s="123">
        <f t="shared" si="101"/>
        <v>117.30297099005197</v>
      </c>
      <c r="U242" s="123">
        <f t="shared" si="101"/>
        <v>94.265812472647639</v>
      </c>
      <c r="V242" s="123">
        <f t="shared" si="101"/>
        <v>88.783836677028418</v>
      </c>
      <c r="W242" s="123">
        <f t="shared" si="101"/>
        <v>138.46694772624443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100.31481433348621</v>
      </c>
      <c r="P243" s="99">
        <v>84.586802368030177</v>
      </c>
      <c r="Q243" s="99">
        <v>79.8057307717513</v>
      </c>
      <c r="R243" s="99">
        <v>86.171118090679983</v>
      </c>
      <c r="S243" s="99">
        <v>108.41219250043787</v>
      </c>
      <c r="T243" s="99">
        <v>117.30297099005197</v>
      </c>
      <c r="U243" s="99">
        <v>94.265812472647639</v>
      </c>
      <c r="V243" s="99">
        <v>88.783836677028418</v>
      </c>
      <c r="W243" s="99">
        <v>138.46694772624443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6.7017012173263155E-2</v>
      </c>
      <c r="P244" s="123">
        <f t="shared" si="102"/>
        <v>0.22424122470423191</v>
      </c>
      <c r="Q244" s="123">
        <f t="shared" si="102"/>
        <v>0.25652402632987525</v>
      </c>
      <c r="R244" s="123">
        <f t="shared" si="102"/>
        <v>0.2439451003790877</v>
      </c>
      <c r="S244" s="123">
        <f t="shared" si="102"/>
        <v>0.24085755451101026</v>
      </c>
      <c r="T244" s="123">
        <f t="shared" si="102"/>
        <v>0.33652465597552961</v>
      </c>
      <c r="U244" s="123">
        <f t="shared" si="102"/>
        <v>0.28600067829959436</v>
      </c>
      <c r="V244" s="123">
        <f t="shared" si="102"/>
        <v>0.24413632760236148</v>
      </c>
      <c r="W244" s="123">
        <f t="shared" si="102"/>
        <v>0.44037742078731201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6.7017012173263155E-2</v>
      </c>
      <c r="P245" s="99">
        <f>RES_hhdet_tess!P147</f>
        <v>0.22424122470423191</v>
      </c>
      <c r="Q245" s="99">
        <f>RES_hhdet_tess!Q147</f>
        <v>0.25652402632987525</v>
      </c>
      <c r="R245" s="99">
        <f>RES_hhdet_tess!R147</f>
        <v>0.2439451003790877</v>
      </c>
      <c r="S245" s="99">
        <f>RES_hhdet_tess!S147</f>
        <v>0.24085755451101026</v>
      </c>
      <c r="T245" s="99">
        <f>RES_hhdet_tess!T147</f>
        <v>0.33652465597552961</v>
      </c>
      <c r="U245" s="99">
        <f>RES_hhdet_tess!U147</f>
        <v>0.28600067829959436</v>
      </c>
      <c r="V245" s="99">
        <f>RES_hhdet_tess!V147</f>
        <v>0.24413632760236148</v>
      </c>
      <c r="W245" s="99">
        <f>RES_hhdet_tess!W147</f>
        <v>0.44037742078731201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6.9555738397892268</v>
      </c>
      <c r="P246" s="123">
        <v>7.7615883953920752</v>
      </c>
      <c r="Q246" s="123">
        <v>7.5339271636790661</v>
      </c>
      <c r="R246" s="123">
        <v>7.8535020741784489</v>
      </c>
      <c r="S246" s="123">
        <v>7.8984635496432745</v>
      </c>
      <c r="T246" s="123">
        <v>7.9529196902242445</v>
      </c>
      <c r="U246" s="123">
        <v>7.3387682755063635</v>
      </c>
      <c r="V246" s="123">
        <v>7.3469613276645767</v>
      </c>
      <c r="W246" s="123">
        <v>11.33145061321108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7.614988182994356</v>
      </c>
      <c r="P247" s="99">
        <v>7.5578232518133737</v>
      </c>
      <c r="Q247" s="99">
        <v>7.0825162802125066</v>
      </c>
      <c r="R247" s="99">
        <v>7.6515801195908777</v>
      </c>
      <c r="S247" s="99">
        <v>8.0427427393214632</v>
      </c>
      <c r="T247" s="99">
        <v>7.9009041144131826</v>
      </c>
      <c r="U247" s="99">
        <v>7.4155385988100857</v>
      </c>
      <c r="V247" s="99">
        <v>6.8857033716384128</v>
      </c>
      <c r="W247" s="99">
        <v>12.416586180049801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6.9531047396524137</v>
      </c>
      <c r="P251" s="102">
        <v>7.7622742068785531</v>
      </c>
      <c r="Q251" s="102">
        <v>7.5359831198804512</v>
      </c>
      <c r="R251" s="102">
        <v>7.855099148210031</v>
      </c>
      <c r="S251" s="102">
        <v>7.896782002478326</v>
      </c>
      <c r="T251" s="102">
        <v>7.953558047107923</v>
      </c>
      <c r="U251" s="102">
        <v>7.3377956667546451</v>
      </c>
      <c r="V251" s="102">
        <v>7.3530844894058474</v>
      </c>
      <c r="W251" s="102">
        <v>11.318144569729601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7.0112837635612397</v>
      </c>
      <c r="P255" s="123">
        <v>6.7089669010855273</v>
      </c>
      <c r="Q255" s="123">
        <v>5.1367198423364036</v>
      </c>
      <c r="R255" s="123">
        <v>5.1977168600464463</v>
      </c>
      <c r="S255" s="123">
        <v>4.8813942869562288</v>
      </c>
      <c r="T255" s="123">
        <v>5.8530414174449321</v>
      </c>
      <c r="U255" s="123">
        <v>6.1321359844627423</v>
      </c>
      <c r="V255" s="123">
        <v>5.6092006199090383</v>
      </c>
      <c r="W255" s="123">
        <v>5.9266880377283417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6.8644948899190741</v>
      </c>
      <c r="P256" s="99">
        <v>6.3052858233012223</v>
      </c>
      <c r="Q256" s="99">
        <v>5.0855759472493736</v>
      </c>
      <c r="R256" s="99">
        <v>5.4005410140538048</v>
      </c>
      <c r="S256" s="99">
        <v>5.8112185295837042</v>
      </c>
      <c r="T256" s="99">
        <v>5.542428455546645</v>
      </c>
      <c r="U256" s="99">
        <v>6.3440672101691229</v>
      </c>
      <c r="V256" s="99">
        <v>5.9154130448917801</v>
      </c>
      <c r="W256" s="99">
        <v>5.4218482464878681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7.1106325300004523</v>
      </c>
      <c r="P257" s="110">
        <v>6.9984475499086978</v>
      </c>
      <c r="Q257" s="110">
        <v>5.2063029076253775</v>
      </c>
      <c r="R257" s="110">
        <v>4.8661071892272156</v>
      </c>
      <c r="S257" s="110">
        <v>3.1064741873285597</v>
      </c>
      <c r="T257" s="110">
        <v>6.5050515391974368</v>
      </c>
      <c r="U257" s="110">
        <v>5.8097800892717473</v>
      </c>
      <c r="V257" s="110">
        <v>5.3155055780904004</v>
      </c>
      <c r="W257" s="110">
        <v>6.2365460032985354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1.0867002758699562</v>
      </c>
      <c r="P259" s="118">
        <f t="shared" si="103"/>
        <v>1.0319662679157511</v>
      </c>
      <c r="Q259" s="118">
        <f t="shared" si="103"/>
        <v>1.1493621480498795</v>
      </c>
      <c r="R259" s="118">
        <f t="shared" ref="R259:V259" si="104">R260+R262+R264+R273</f>
        <v>1.3178076459691734</v>
      </c>
      <c r="S259" s="118">
        <f t="shared" si="104"/>
        <v>1.5007890472623009</v>
      </c>
      <c r="T259" s="118">
        <f t="shared" si="104"/>
        <v>1.472762852874552</v>
      </c>
      <c r="U259" s="118">
        <f t="shared" si="104"/>
        <v>1.4954660147219978</v>
      </c>
      <c r="V259" s="118">
        <f t="shared" si="104"/>
        <v>1.1341013023776727</v>
      </c>
      <c r="W259" s="118">
        <f t="shared" ref="W259" si="105">W260+W262+W264+W273</f>
        <v>0.82632490807571357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9.5613731827125757E-3</v>
      </c>
      <c r="P264" s="123">
        <v>8.2763655900238813E-3</v>
      </c>
      <c r="Q264" s="123">
        <v>9.8522201810144101E-3</v>
      </c>
      <c r="R264" s="123">
        <v>1.741532125402823E-2</v>
      </c>
      <c r="S264" s="123">
        <v>2.589646978724796E-2</v>
      </c>
      <c r="T264" s="123">
        <v>2.6281714865025514E-2</v>
      </c>
      <c r="U264" s="123">
        <v>2.4958328095153585E-2</v>
      </c>
      <c r="V264" s="123">
        <v>2.3786191853116315E-2</v>
      </c>
      <c r="W264" s="123">
        <v>3.8985563755882573E-2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2.5630854378458179</v>
      </c>
      <c r="P265" s="99">
        <v>2.4673119110875037</v>
      </c>
      <c r="Q265" s="99">
        <v>2.1730303136749907</v>
      </c>
      <c r="R265" s="99">
        <v>2.2192767489930572</v>
      </c>
      <c r="S265" s="99">
        <v>2.2478511995231285</v>
      </c>
      <c r="T265" s="99">
        <v>2.1678087618217665</v>
      </c>
      <c r="U265" s="99">
        <v>1.9949785583262685</v>
      </c>
      <c r="V265" s="99">
        <v>1.8156007313691371</v>
      </c>
      <c r="W265" s="99">
        <v>3.218339507972598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1.0771389026872435</v>
      </c>
      <c r="P273" s="123">
        <v>1.0236899023257271</v>
      </c>
      <c r="Q273" s="123">
        <v>1.139509927868865</v>
      </c>
      <c r="R273" s="123">
        <v>1.3003923247151452</v>
      </c>
      <c r="S273" s="123">
        <v>1.474892577475053</v>
      </c>
      <c r="T273" s="123">
        <v>1.4464811380095264</v>
      </c>
      <c r="U273" s="123">
        <v>1.4705076866268443</v>
      </c>
      <c r="V273" s="123">
        <v>1.1103151105245563</v>
      </c>
      <c r="W273" s="123">
        <v>0.78733934431983099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2.6686232456595236</v>
      </c>
      <c r="P274" s="99">
        <v>2.451226577981684</v>
      </c>
      <c r="Q274" s="99">
        <v>1.9770553271628439</v>
      </c>
      <c r="R274" s="99">
        <v>2.0957580704921761</v>
      </c>
      <c r="S274" s="99">
        <v>2.2475419345336096</v>
      </c>
      <c r="T274" s="99">
        <v>2.1355744137389063</v>
      </c>
      <c r="U274" s="99">
        <v>2.4372854036989393</v>
      </c>
      <c r="V274" s="99">
        <v>2.2679522309314351</v>
      </c>
      <c r="W274" s="99">
        <v>2.0701213747588452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0.41538351913831939</v>
      </c>
      <c r="P279" s="117">
        <f t="shared" si="108"/>
        <v>0.65889741330973983</v>
      </c>
      <c r="Q279" s="117">
        <f t="shared" si="108"/>
        <v>0.83497577496885977</v>
      </c>
      <c r="R279" s="117">
        <f t="shared" ref="R279:V279" si="109">R280+R282+R284+R293</f>
        <v>1.0976193186117642</v>
      </c>
      <c r="S279" s="117">
        <f t="shared" si="109"/>
        <v>1.1831010021869033</v>
      </c>
      <c r="T279" s="117">
        <f t="shared" si="109"/>
        <v>1.3364221471150015</v>
      </c>
      <c r="U279" s="117">
        <f t="shared" si="109"/>
        <v>1.0258289293326186</v>
      </c>
      <c r="V279" s="117">
        <f t="shared" si="109"/>
        <v>1.0232872809575502</v>
      </c>
      <c r="W279" s="117">
        <f t="shared" ref="W279" si="110">W280+W282+W284+W293</f>
        <v>4.120443320143238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0.27427206231923301</v>
      </c>
      <c r="P280" s="122">
        <f t="shared" si="111"/>
        <v>0.38579176688654726</v>
      </c>
      <c r="Q280" s="122">
        <f t="shared" si="111"/>
        <v>0.48691956441069506</v>
      </c>
      <c r="R280" s="122">
        <f t="shared" si="111"/>
        <v>0.6471062195077667</v>
      </c>
      <c r="S280" s="122">
        <f t="shared" si="111"/>
        <v>0.75639415773133001</v>
      </c>
      <c r="T280" s="122">
        <f t="shared" si="111"/>
        <v>0.83305642522922496</v>
      </c>
      <c r="U280" s="122">
        <f t="shared" si="111"/>
        <v>0.58687108786273512</v>
      </c>
      <c r="V280" s="122">
        <f t="shared" si="111"/>
        <v>0.55654065424421684</v>
      </c>
      <c r="W280" s="122">
        <f t="shared" si="111"/>
        <v>2.3619648667988704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0.27427206231923301</v>
      </c>
      <c r="P281" s="98">
        <v>0.38579176688654726</v>
      </c>
      <c r="Q281" s="98">
        <v>0.48691956441069506</v>
      </c>
      <c r="R281" s="98">
        <v>0.6471062195077667</v>
      </c>
      <c r="S281" s="98">
        <v>0.75639415773133001</v>
      </c>
      <c r="T281" s="98">
        <v>0.83305642522922496</v>
      </c>
      <c r="U281" s="98">
        <v>0.58687108786273512</v>
      </c>
      <c r="V281" s="98">
        <v>0.55654065424421684</v>
      </c>
      <c r="W281" s="98">
        <v>2.3619648667988704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3.6906733450346941E-4</v>
      </c>
      <c r="P282" s="122">
        <f t="shared" si="112"/>
        <v>1.1051479124131816E-3</v>
      </c>
      <c r="Q282" s="122">
        <f t="shared" si="112"/>
        <v>1.2912940653427695E-3</v>
      </c>
      <c r="R282" s="122">
        <f t="shared" si="112"/>
        <v>1.3900970069244292E-3</v>
      </c>
      <c r="S282" s="122">
        <f t="shared" si="112"/>
        <v>1.2753291965684958E-3</v>
      </c>
      <c r="T282" s="122">
        <f t="shared" si="112"/>
        <v>1.785081940346272E-3</v>
      </c>
      <c r="U282" s="122">
        <f t="shared" si="112"/>
        <v>1.1827464557388531E-3</v>
      </c>
      <c r="V282" s="122">
        <f t="shared" si="112"/>
        <v>1.2845252584004411E-3</v>
      </c>
      <c r="W282" s="122">
        <f t="shared" si="112"/>
        <v>4.021950563087612E-3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3.6906733450346941E-4</v>
      </c>
      <c r="P283" s="98">
        <v>1.1051479124131816E-3</v>
      </c>
      <c r="Q283" s="98">
        <v>1.2912940653427695E-3</v>
      </c>
      <c r="R283" s="98">
        <v>1.3900970069244292E-3</v>
      </c>
      <c r="S283" s="98">
        <v>1.2753291965684958E-3</v>
      </c>
      <c r="T283" s="98">
        <v>1.785081940346272E-3</v>
      </c>
      <c r="U283" s="98">
        <v>1.1827464557388531E-3</v>
      </c>
      <c r="V283" s="98">
        <v>1.2845252584004411E-3</v>
      </c>
      <c r="W283" s="98">
        <v>4.021950563087612E-3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7.0292979963884381E-2</v>
      </c>
      <c r="P284" s="122">
        <v>0.1446990135703031</v>
      </c>
      <c r="Q284" s="122">
        <v>0.19412726580381023</v>
      </c>
      <c r="R284" s="122">
        <v>0.2532008592463425</v>
      </c>
      <c r="S284" s="122">
        <v>0.23872490407383612</v>
      </c>
      <c r="T284" s="122">
        <v>0.26793147519646809</v>
      </c>
      <c r="U284" s="122">
        <v>0.23037945683293704</v>
      </c>
      <c r="V284" s="122">
        <v>0.26644939854052752</v>
      </c>
      <c r="W284" s="122">
        <v>1.1355957957852822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3.0516527859022807E-4</v>
      </c>
      <c r="P285" s="98">
        <v>3.9927754556358061E-4</v>
      </c>
      <c r="Q285" s="98">
        <v>1.0173210605268184E-3</v>
      </c>
      <c r="R285" s="98">
        <v>2.8237880035058144E-3</v>
      </c>
      <c r="S285" s="98">
        <v>3.8431235316735675E-3</v>
      </c>
      <c r="T285" s="98">
        <v>3.0528380178800312E-3</v>
      </c>
      <c r="U285" s="98">
        <v>2.5551297599491741E-3</v>
      </c>
      <c r="V285" s="98">
        <v>3.0125778128091505E-3</v>
      </c>
      <c r="W285" s="98">
        <v>1.0088520244113332E-2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6.998781468529415E-2</v>
      </c>
      <c r="P289" s="101">
        <v>0.14429973602473953</v>
      </c>
      <c r="Q289" s="101">
        <v>0.19310994474328341</v>
      </c>
      <c r="R289" s="101">
        <v>0.2503770712428367</v>
      </c>
      <c r="S289" s="101">
        <v>0.23488178054216255</v>
      </c>
      <c r="T289" s="101">
        <v>0.26487863717858806</v>
      </c>
      <c r="U289" s="101">
        <v>0.22782432707298786</v>
      </c>
      <c r="V289" s="101">
        <v>0.26343682072771835</v>
      </c>
      <c r="W289" s="101">
        <v>1.1255072755411688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7.0449409520698503E-2</v>
      </c>
      <c r="P293" s="122">
        <v>0.12730148494047627</v>
      </c>
      <c r="Q293" s="122">
        <v>0.15263765068901167</v>
      </c>
      <c r="R293" s="122">
        <v>0.19592214285073054</v>
      </c>
      <c r="S293" s="122">
        <v>0.18670661118516882</v>
      </c>
      <c r="T293" s="122">
        <v>0.23364916474896205</v>
      </c>
      <c r="U293" s="122">
        <v>0.2073956381812076</v>
      </c>
      <c r="V293" s="122">
        <v>0.19901270291440537</v>
      </c>
      <c r="W293" s="122">
        <v>0.61886070699599705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3.2638071205699302E-2</v>
      </c>
      <c r="P294" s="98">
        <v>6.079880813917684E-2</v>
      </c>
      <c r="Q294" s="98">
        <v>0.12391458507241852</v>
      </c>
      <c r="R294" s="98">
        <v>0.1494910197288786</v>
      </c>
      <c r="S294" s="98">
        <v>0.16162462285320256</v>
      </c>
      <c r="T294" s="98">
        <v>0.17651906060287317</v>
      </c>
      <c r="U294" s="98">
        <v>0.10028446329195055</v>
      </c>
      <c r="V294" s="98">
        <v>4.2572283509066902E-2</v>
      </c>
      <c r="W294" s="98">
        <v>0.11835624049203454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3.78113383149992E-2</v>
      </c>
      <c r="P295" s="33">
        <v>6.6502676801299426E-2</v>
      </c>
      <c r="Q295" s="33">
        <v>2.8723065616593144E-2</v>
      </c>
      <c r="R295" s="33">
        <v>4.6431123121851936E-2</v>
      </c>
      <c r="S295" s="33">
        <v>2.5081988331966249E-2</v>
      </c>
      <c r="T295" s="33">
        <v>5.7130104146088878E-2</v>
      </c>
      <c r="U295" s="33">
        <v>0.10711117488925703</v>
      </c>
      <c r="V295" s="33">
        <v>0.15644041940533845</v>
      </c>
      <c r="W295" s="33">
        <v>0.50050446650396252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0.85042407477604054</v>
      </c>
      <c r="P297" s="117">
        <f t="shared" si="113"/>
        <v>1.3145324836555123</v>
      </c>
      <c r="Q297" s="117">
        <f t="shared" si="113"/>
        <v>1.7208327056607648</v>
      </c>
      <c r="R297" s="117">
        <f t="shared" ref="R297:V297" si="114">R298+R300+R302+R311</f>
        <v>2.3188058347828808</v>
      </c>
      <c r="S297" s="117">
        <f t="shared" si="114"/>
        <v>2.6668122147773885</v>
      </c>
      <c r="T297" s="117">
        <f t="shared" si="114"/>
        <v>2.9888816527317954</v>
      </c>
      <c r="U297" s="117">
        <f t="shared" si="114"/>
        <v>2.1924894253659701</v>
      </c>
      <c r="V297" s="117">
        <f t="shared" si="114"/>
        <v>2.147867311802738</v>
      </c>
      <c r="W297" s="117">
        <f t="shared" ref="W297" si="115">W298+W300+W302+W311</f>
        <v>9.0058127982183986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0.75427364806159436</v>
      </c>
      <c r="P298" s="122">
        <f t="shared" si="116"/>
        <v>1.1240625273397855</v>
      </c>
      <c r="Q298" s="122">
        <f t="shared" si="116"/>
        <v>1.4839971724536418</v>
      </c>
      <c r="R298" s="122">
        <f t="shared" si="116"/>
        <v>2.0064095134651758</v>
      </c>
      <c r="S298" s="122">
        <f t="shared" si="116"/>
        <v>2.370575006050724</v>
      </c>
      <c r="T298" s="122">
        <f t="shared" si="116"/>
        <v>2.628715452351539</v>
      </c>
      <c r="U298" s="122">
        <f t="shared" si="116"/>
        <v>1.8618991122963102</v>
      </c>
      <c r="V298" s="122">
        <f t="shared" si="116"/>
        <v>1.7771471937944925</v>
      </c>
      <c r="W298" s="122">
        <f t="shared" si="116"/>
        <v>7.597902130212745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0.75427364806159436</v>
      </c>
      <c r="P299" s="98">
        <v>1.1240625273397855</v>
      </c>
      <c r="Q299" s="98">
        <v>1.4839971724536418</v>
      </c>
      <c r="R299" s="98">
        <v>2.0064095134651758</v>
      </c>
      <c r="S299" s="98">
        <v>2.370575006050724</v>
      </c>
      <c r="T299" s="98">
        <v>2.628715452351539</v>
      </c>
      <c r="U299" s="98">
        <v>1.8618991122963102</v>
      </c>
      <c r="V299" s="98">
        <v>1.7771471937944925</v>
      </c>
      <c r="W299" s="98">
        <v>7.597902130212745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1.4843607293838048E-3</v>
      </c>
      <c r="P300" s="122">
        <f t="shared" si="117"/>
        <v>4.6671427675387825E-3</v>
      </c>
      <c r="Q300" s="122">
        <f t="shared" si="117"/>
        <v>5.6764964657304781E-3</v>
      </c>
      <c r="R300" s="122">
        <f t="shared" si="117"/>
        <v>6.261599926966537E-3</v>
      </c>
      <c r="S300" s="122">
        <f t="shared" si="117"/>
        <v>5.8547323485840736E-3</v>
      </c>
      <c r="T300" s="122">
        <f t="shared" si="117"/>
        <v>8.3236440108897993E-3</v>
      </c>
      <c r="U300" s="122">
        <f t="shared" si="117"/>
        <v>5.5926841917263628E-3</v>
      </c>
      <c r="V300" s="122">
        <f t="shared" si="117"/>
        <v>6.1599538339103749E-3</v>
      </c>
      <c r="W300" s="122">
        <f t="shared" si="117"/>
        <v>1.9550934811477821E-2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1.4843607293838048E-3</v>
      </c>
      <c r="P301" s="98">
        <v>4.6671427675387825E-3</v>
      </c>
      <c r="Q301" s="98">
        <v>5.6764964657304781E-3</v>
      </c>
      <c r="R301" s="98">
        <v>6.261599926966537E-3</v>
      </c>
      <c r="S301" s="98">
        <v>5.8547323485840736E-3</v>
      </c>
      <c r="T301" s="98">
        <v>8.3236440108897993E-3</v>
      </c>
      <c r="U301" s="98">
        <v>5.5926841917263628E-3</v>
      </c>
      <c r="V301" s="98">
        <v>6.1599538339103749E-3</v>
      </c>
      <c r="W301" s="98">
        <v>1.9550934811477821E-2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4.6457227314833344E-2</v>
      </c>
      <c r="P302" s="122">
        <v>9.8581734610517585E-2</v>
      </c>
      <c r="Q302" s="122">
        <v>0.13617625632099428</v>
      </c>
      <c r="R302" s="122">
        <v>0.18139323664214532</v>
      </c>
      <c r="S302" s="122">
        <v>0.17457210213213689</v>
      </c>
      <c r="T302" s="122">
        <v>0.19951082069197915</v>
      </c>
      <c r="U302" s="122">
        <v>0.17453350200072634</v>
      </c>
      <c r="V302" s="122">
        <v>0.20493302096054711</v>
      </c>
      <c r="W302" s="122">
        <v>0.88325529562472516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2.0595537425620883E-4</v>
      </c>
      <c r="P303" s="98">
        <v>2.903377353190358E-4</v>
      </c>
      <c r="Q303" s="98">
        <v>7.8802416811886867E-4</v>
      </c>
      <c r="R303" s="98">
        <v>2.2777513722047581E-3</v>
      </c>
      <c r="S303" s="98">
        <v>3.2185693171284742E-3</v>
      </c>
      <c r="T303" s="98">
        <v>2.6420324043452052E-3</v>
      </c>
      <c r="U303" s="98">
        <v>2.2708051419682942E-3</v>
      </c>
      <c r="V303" s="98">
        <v>2.7282164850708276E-3</v>
      </c>
      <c r="W303" s="98">
        <v>9.216377440849962E-3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4.6251271940577134E-2</v>
      </c>
      <c r="P307" s="101">
        <v>9.8291396875198556E-2</v>
      </c>
      <c r="Q307" s="101">
        <v>0.1353882321528754</v>
      </c>
      <c r="R307" s="101">
        <v>0.17911548526994056</v>
      </c>
      <c r="S307" s="101">
        <v>0.17135353281500842</v>
      </c>
      <c r="T307" s="101">
        <v>0.19686878828763393</v>
      </c>
      <c r="U307" s="101">
        <v>0.17226269685875806</v>
      </c>
      <c r="V307" s="101">
        <v>0.20220480447547629</v>
      </c>
      <c r="W307" s="101">
        <v>0.87403891818387525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4.8208838670228946E-2</v>
      </c>
      <c r="P311" s="122">
        <v>8.722107893767031E-2</v>
      </c>
      <c r="Q311" s="122">
        <v>9.4982780420398122E-2</v>
      </c>
      <c r="R311" s="122">
        <v>0.12474148474859305</v>
      </c>
      <c r="S311" s="122">
        <v>0.1158103742459432</v>
      </c>
      <c r="T311" s="122">
        <v>0.15233173567738731</v>
      </c>
      <c r="U311" s="122">
        <v>0.1504641268772072</v>
      </c>
      <c r="V311" s="122">
        <v>0.15962714321378799</v>
      </c>
      <c r="W311" s="122">
        <v>0.50510443756945056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1.9071184467628406E-2</v>
      </c>
      <c r="P312" s="98">
        <v>3.5526158335965473E-2</v>
      </c>
      <c r="Q312" s="98">
        <v>7.2406175452336852E-2</v>
      </c>
      <c r="R312" s="98">
        <v>8.7698328351009963E-2</v>
      </c>
      <c r="S312" s="98">
        <v>9.5430375521882493E-2</v>
      </c>
      <c r="T312" s="98">
        <v>0.10500695436266132</v>
      </c>
      <c r="U312" s="98">
        <v>6.0117100932463523E-2</v>
      </c>
      <c r="V312" s="98">
        <v>2.5702545975149937E-2</v>
      </c>
      <c r="W312" s="98">
        <v>7.1924569859685636E-2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2.9137654202600539E-2</v>
      </c>
      <c r="P313" s="33">
        <v>5.1694920601704837E-2</v>
      </c>
      <c r="Q313" s="33">
        <v>2.2576604968061267E-2</v>
      </c>
      <c r="R313" s="33">
        <v>3.7043156397583085E-2</v>
      </c>
      <c r="S313" s="33">
        <v>2.0379998724060717E-2</v>
      </c>
      <c r="T313" s="33">
        <v>4.7324781314725999E-2</v>
      </c>
      <c r="U313" s="33">
        <v>9.034702594474367E-2</v>
      </c>
      <c r="V313" s="33">
        <v>0.13392459723863806</v>
      </c>
      <c r="W313" s="33">
        <v>0.43317986770976491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>
        <f t="shared" si="118"/>
        <v>2.0473226201660064</v>
      </c>
      <c r="P315" s="154">
        <f t="shared" si="118"/>
        <v>1.9950487846847356</v>
      </c>
      <c r="Q315" s="154">
        <f t="shared" si="118"/>
        <v>2.0609372837492717</v>
      </c>
      <c r="R315" s="154">
        <f t="shared" ref="R315:V315" si="119">IF(R297=0,"",R297/R279)</f>
        <v>2.112577462389817</v>
      </c>
      <c r="S315" s="154">
        <f t="shared" si="119"/>
        <v>2.2540866839330866</v>
      </c>
      <c r="T315" s="154">
        <f t="shared" si="119"/>
        <v>2.2364801864321371</v>
      </c>
      <c r="U315" s="154">
        <f t="shared" si="119"/>
        <v>2.1372856259691906</v>
      </c>
      <c r="V315" s="154">
        <f t="shared" si="119"/>
        <v>2.098987597884391</v>
      </c>
      <c r="W315" s="154">
        <f t="shared" ref="W315" si="120">IF(W297=0,"",W297/W279)</f>
        <v>2.1856417134031423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>
        <f t="shared" si="121"/>
        <v>2.750092888365983</v>
      </c>
      <c r="P316" s="155">
        <f t="shared" si="121"/>
        <v>2.9136508962109273</v>
      </c>
      <c r="Q316" s="155">
        <f t="shared" si="121"/>
        <v>3.0477254990763853</v>
      </c>
      <c r="R316" s="155">
        <f t="shared" ref="R316:V316" si="122">IF(R298=0,"",R298/R280)</f>
        <v>3.1005875897644568</v>
      </c>
      <c r="S316" s="155">
        <f t="shared" si="122"/>
        <v>3.1340472183984645</v>
      </c>
      <c r="T316" s="155">
        <f t="shared" si="122"/>
        <v>3.1555070854032703</v>
      </c>
      <c r="U316" s="155">
        <f t="shared" si="122"/>
        <v>3.1725861961899797</v>
      </c>
      <c r="V316" s="155">
        <f t="shared" si="122"/>
        <v>3.1932028329679913</v>
      </c>
      <c r="W316" s="155">
        <f t="shared" ref="W316" si="123">IF(W298=0,"",W298/W280)</f>
        <v>3.2167718652437234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>
        <f t="shared" si="124"/>
        <v>2.750092888365983</v>
      </c>
      <c r="P317" s="156">
        <f t="shared" si="124"/>
        <v>2.9136508962109273</v>
      </c>
      <c r="Q317" s="156">
        <f t="shared" si="124"/>
        <v>3.0477254990763853</v>
      </c>
      <c r="R317" s="156">
        <f t="shared" ref="R317:V317" si="125">IF(R299=0,"",R299/R281)</f>
        <v>3.1005875897644568</v>
      </c>
      <c r="S317" s="156">
        <f t="shared" si="125"/>
        <v>3.1340472183984645</v>
      </c>
      <c r="T317" s="156">
        <f t="shared" si="125"/>
        <v>3.1555070854032703</v>
      </c>
      <c r="U317" s="156">
        <f t="shared" si="125"/>
        <v>3.1725861961899797</v>
      </c>
      <c r="V317" s="156">
        <f t="shared" si="125"/>
        <v>3.1932028329679913</v>
      </c>
      <c r="W317" s="156">
        <f t="shared" ref="W317" si="126">IF(W299=0,"",W299/W281)</f>
        <v>3.2167718652437234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>
        <f t="shared" si="127"/>
        <v>4.0219238892567208</v>
      </c>
      <c r="P318" s="155">
        <f t="shared" si="127"/>
        <v>4.2230933209181849</v>
      </c>
      <c r="Q318" s="155">
        <f t="shared" si="127"/>
        <v>4.3959750285258776</v>
      </c>
      <c r="R318" s="155">
        <f t="shared" ref="R318:V318" si="128">IF(R300=0,"",R300/R282)</f>
        <v>4.5044337882722605</v>
      </c>
      <c r="S318" s="155">
        <f t="shared" si="128"/>
        <v>4.5907616357700363</v>
      </c>
      <c r="T318" s="155">
        <f t="shared" si="128"/>
        <v>4.6628918386094762</v>
      </c>
      <c r="U318" s="155">
        <f t="shared" si="128"/>
        <v>4.7285571346165263</v>
      </c>
      <c r="V318" s="155">
        <f t="shared" si="128"/>
        <v>4.7955100871905589</v>
      </c>
      <c r="W318" s="155">
        <f t="shared" ref="W318" si="129">IF(W300=0,"",W300/W282)</f>
        <v>4.8610579629971289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>
        <f t="shared" si="130"/>
        <v>4.0219238892567208</v>
      </c>
      <c r="P319" s="156">
        <f t="shared" si="130"/>
        <v>4.2230933209181849</v>
      </c>
      <c r="Q319" s="156">
        <f t="shared" si="130"/>
        <v>4.3959750285258776</v>
      </c>
      <c r="R319" s="156">
        <f t="shared" ref="R319:V319" si="131">IF(R301=0,"",R301/R283)</f>
        <v>4.5044337882722605</v>
      </c>
      <c r="S319" s="156">
        <f t="shared" si="131"/>
        <v>4.5907616357700363</v>
      </c>
      <c r="T319" s="156">
        <f t="shared" si="131"/>
        <v>4.6628918386094762</v>
      </c>
      <c r="U319" s="156">
        <f t="shared" si="131"/>
        <v>4.7285571346165263</v>
      </c>
      <c r="V319" s="156">
        <f t="shared" si="131"/>
        <v>4.7955100871905589</v>
      </c>
      <c r="W319" s="156">
        <f t="shared" ref="W319" si="132">IF(W301=0,"",W301/W283)</f>
        <v>4.8610579629971289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>
        <f t="shared" si="133"/>
        <v>0.66090849098590587</v>
      </c>
      <c r="P320" s="155">
        <f t="shared" si="133"/>
        <v>0.68128822842749315</v>
      </c>
      <c r="Q320" s="155">
        <f t="shared" si="133"/>
        <v>0.70147928863644193</v>
      </c>
      <c r="R320" s="155">
        <f t="shared" ref="R320:V320" si="134">IF(R302=0,"",R302/R284)</f>
        <v>0.71640055717846285</v>
      </c>
      <c r="S320" s="155">
        <f t="shared" si="134"/>
        <v>0.73126891728959631</v>
      </c>
      <c r="T320" s="155">
        <f t="shared" si="134"/>
        <v>0.74463375587240122</v>
      </c>
      <c r="U320" s="155">
        <f t="shared" si="134"/>
        <v>0.75759142937511048</v>
      </c>
      <c r="V320" s="155">
        <f t="shared" si="134"/>
        <v>0.76912547779452523</v>
      </c>
      <c r="W320" s="155">
        <f t="shared" ref="W320" si="135">IF(W302=0,"",W302/W284)</f>
        <v>0.77779021277015237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>
        <f t="shared" si="136"/>
        <v>0.67489779704840869</v>
      </c>
      <c r="P321" s="156">
        <f t="shared" si="136"/>
        <v>0.72715768403460768</v>
      </c>
      <c r="Q321" s="156">
        <f t="shared" si="136"/>
        <v>0.77460715077577513</v>
      </c>
      <c r="R321" s="156">
        <f t="shared" ref="R321:V321" si="137">IF(R303=0,"",R303/R285)</f>
        <v>0.80662973614763711</v>
      </c>
      <c r="S321" s="156">
        <f t="shared" si="137"/>
        <v>0.83748786386964813</v>
      </c>
      <c r="T321" s="156">
        <f t="shared" si="137"/>
        <v>0.86543484746691546</v>
      </c>
      <c r="U321" s="156">
        <f t="shared" si="137"/>
        <v>0.8887240004646435</v>
      </c>
      <c r="V321" s="156">
        <f t="shared" si="137"/>
        <v>0.90560863638799649</v>
      </c>
      <c r="W321" s="156">
        <f t="shared" ref="W321" si="138">IF(W303=0,"",W303/W285)</f>
        <v>0.91355096860986462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0.66084749393233244</v>
      </c>
      <c r="P325" s="157">
        <f t="shared" si="148"/>
        <v>0.6811613075878874</v>
      </c>
      <c r="Q325" s="157">
        <f t="shared" si="148"/>
        <v>0.70109404429097566</v>
      </c>
      <c r="R325" s="157">
        <f t="shared" ref="R325:V325" si="149">IF(R307=0,"",R307/R289)</f>
        <v>0.71538293974298994</v>
      </c>
      <c r="S325" s="157">
        <f t="shared" si="149"/>
        <v>0.72953096838538967</v>
      </c>
      <c r="T325" s="157">
        <f t="shared" si="149"/>
        <v>0.74324147233851812</v>
      </c>
      <c r="U325" s="157">
        <f t="shared" si="149"/>
        <v>0.75612073158267434</v>
      </c>
      <c r="V325" s="157">
        <f t="shared" si="149"/>
        <v>0.76756470077685179</v>
      </c>
      <c r="W325" s="157">
        <f t="shared" ref="W325" si="150">IF(W307=0,"",W307/W289)</f>
        <v>0.77657331691935794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>
        <f t="shared" si="160"/>
        <v>0.68430436817309126</v>
      </c>
      <c r="P329" s="155">
        <f t="shared" si="160"/>
        <v>0.68515366477031447</v>
      </c>
      <c r="Q329" s="155">
        <f t="shared" si="160"/>
        <v>0.62227622078591061</v>
      </c>
      <c r="R329" s="155">
        <f t="shared" ref="R329:V329" si="161">IF(R311=0,"",R311/R293)</f>
        <v>0.63668905889637639</v>
      </c>
      <c r="S329" s="155">
        <f t="shared" si="161"/>
        <v>0.62027998639580406</v>
      </c>
      <c r="T329" s="155">
        <f t="shared" si="161"/>
        <v>0.65196781611034638</v>
      </c>
      <c r="U329" s="155">
        <f t="shared" si="161"/>
        <v>0.72549320803816675</v>
      </c>
      <c r="V329" s="155">
        <f t="shared" si="161"/>
        <v>0.80209524757041784</v>
      </c>
      <c r="W329" s="155">
        <f t="shared" ref="W329" si="162">IF(W311=0,"",W311/W293)</f>
        <v>0.81618437212029638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>
        <f t="shared" si="163"/>
        <v>0.5843232692101662</v>
      </c>
      <c r="P330" s="156">
        <f t="shared" si="163"/>
        <v>0.5843232692101662</v>
      </c>
      <c r="Q330" s="156">
        <f t="shared" si="163"/>
        <v>0.5843232692101662</v>
      </c>
      <c r="R330" s="156">
        <f t="shared" ref="R330:V330" si="164">IF(R312=0,"",R312/R294)</f>
        <v>0.5866461310523019</v>
      </c>
      <c r="S330" s="156">
        <f t="shared" si="164"/>
        <v>0.59044453646495587</v>
      </c>
      <c r="T330" s="156">
        <f t="shared" si="164"/>
        <v>0.5948760094463823</v>
      </c>
      <c r="U330" s="156">
        <f t="shared" si="164"/>
        <v>0.59946574932000352</v>
      </c>
      <c r="V330" s="156">
        <f t="shared" si="164"/>
        <v>0.60373895540923694</v>
      </c>
      <c r="W330" s="156">
        <f t="shared" ref="W330" si="165">IF(W312=0,"",W312/W294)</f>
        <v>0.60769562771408081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>
        <f t="shared" si="166"/>
        <v>0.77060626523875408</v>
      </c>
      <c r="P331" s="159">
        <f t="shared" si="166"/>
        <v>0.77733593726102079</v>
      </c>
      <c r="Q331" s="159">
        <f t="shared" si="166"/>
        <v>0.78600958788392339</v>
      </c>
      <c r="R331" s="159">
        <f t="shared" ref="R331:V331" si="167">IF(R313=0,"",R313/R295)</f>
        <v>0.79780875212448654</v>
      </c>
      <c r="S331" s="159">
        <f t="shared" si="167"/>
        <v>0.81253521269232931</v>
      </c>
      <c r="T331" s="159">
        <f t="shared" si="167"/>
        <v>0.82836854618207179</v>
      </c>
      <c r="U331" s="159">
        <f t="shared" si="167"/>
        <v>0.84348832918837902</v>
      </c>
      <c r="V331" s="159">
        <f t="shared" si="167"/>
        <v>0.85607413830589585</v>
      </c>
      <c r="W331" s="159">
        <f t="shared" ref="W331" si="168">IF(W313=0,"",W313/W295)</f>
        <v>0.86548651750410588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8.7031774525339181E-2</v>
      </c>
      <c r="P333" s="117">
        <f t="shared" si="169"/>
        <v>0.16167743558641373</v>
      </c>
      <c r="Q333" s="117">
        <f t="shared" si="169"/>
        <v>0.33005395480096927</v>
      </c>
      <c r="R333" s="117">
        <f t="shared" ref="R333:V333" si="170">R334+R336+R338+R347</f>
        <v>0.40239604295580067</v>
      </c>
      <c r="S333" s="117">
        <f t="shared" si="170"/>
        <v>0.43714440751600986</v>
      </c>
      <c r="T333" s="117">
        <f t="shared" si="170"/>
        <v>0.47440575546672825</v>
      </c>
      <c r="U333" s="117">
        <f t="shared" si="170"/>
        <v>0.27168891796769679</v>
      </c>
      <c r="V333" s="117">
        <f t="shared" si="170"/>
        <v>0.12042931404831377</v>
      </c>
      <c r="W333" s="117">
        <f t="shared" ref="W333" si="171">W334+W336+W338+W347</f>
        <v>0.33933446280181562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8.0620723868138886E-4</v>
      </c>
      <c r="P338" s="122">
        <v>1.0548396887200932E-3</v>
      </c>
      <c r="Q338" s="122">
        <v>2.6876308040308348E-3</v>
      </c>
      <c r="R338" s="122">
        <v>7.4600830718523099E-3</v>
      </c>
      <c r="S338" s="122">
        <v>1.0153035839121275E-2</v>
      </c>
      <c r="T338" s="122">
        <v>8.0652036165671341E-3</v>
      </c>
      <c r="U338" s="122">
        <v>6.7503227030207332E-3</v>
      </c>
      <c r="V338" s="122">
        <v>7.9588413563883628E-3</v>
      </c>
      <c r="W338" s="122">
        <v>2.6652567048131889E-2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8.0620723868138886E-4</v>
      </c>
      <c r="P339" s="98">
        <v>1.0548396887200932E-3</v>
      </c>
      <c r="Q339" s="98">
        <v>2.6876308040308348E-3</v>
      </c>
      <c r="R339" s="98">
        <v>7.4600830718523099E-3</v>
      </c>
      <c r="S339" s="98">
        <v>1.0153035839121275E-2</v>
      </c>
      <c r="T339" s="98">
        <v>8.0652036165671341E-3</v>
      </c>
      <c r="U339" s="98">
        <v>6.7503227030207332E-3</v>
      </c>
      <c r="V339" s="98">
        <v>7.9588413563883628E-3</v>
      </c>
      <c r="W339" s="98">
        <v>2.6652567048131889E-2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8.6225567286657798E-2</v>
      </c>
      <c r="P347" s="122">
        <v>0.16062259589769365</v>
      </c>
      <c r="Q347" s="122">
        <v>0.32736632399693844</v>
      </c>
      <c r="R347" s="122">
        <v>0.39493595988394836</v>
      </c>
      <c r="S347" s="122">
        <v>0.42699137167688861</v>
      </c>
      <c r="T347" s="122">
        <v>0.4663405518501611</v>
      </c>
      <c r="U347" s="122">
        <v>0.26493859526467606</v>
      </c>
      <c r="V347" s="122">
        <v>0.11247047269192541</v>
      </c>
      <c r="W347" s="122">
        <v>0.31268189575368371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8.6225567286657798E-2</v>
      </c>
      <c r="P348" s="98">
        <v>0.16062259589769365</v>
      </c>
      <c r="Q348" s="98">
        <v>0.32736632399693844</v>
      </c>
      <c r="R348" s="98">
        <v>0.39493595988394836</v>
      </c>
      <c r="S348" s="98">
        <v>0.42699137167688861</v>
      </c>
      <c r="T348" s="98">
        <v>0.4663405518501611</v>
      </c>
      <c r="U348" s="98">
        <v>0.26493859526467606</v>
      </c>
      <c r="V348" s="98">
        <v>0.11247047269192541</v>
      </c>
      <c r="W348" s="98">
        <v>0.31268189575368371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3911.6682814402056</v>
      </c>
      <c r="P351" s="117">
        <f t="shared" si="174"/>
        <v>3315.8705827746744</v>
      </c>
      <c r="Q351" s="117">
        <f t="shared" si="174"/>
        <v>2987.0096163912149</v>
      </c>
      <c r="R351" s="117">
        <f t="shared" ref="R351:V351" si="175">R352+R354+R356+R365</f>
        <v>3100.6346066200672</v>
      </c>
      <c r="S351" s="117">
        <f t="shared" si="175"/>
        <v>3510.0675141412462</v>
      </c>
      <c r="T351" s="117">
        <f t="shared" si="175"/>
        <v>3511.6560259709586</v>
      </c>
      <c r="U351" s="117">
        <f t="shared" si="175"/>
        <v>2844.6329156266943</v>
      </c>
      <c r="V351" s="117">
        <f t="shared" si="175"/>
        <v>2414.4514257529536</v>
      </c>
      <c r="W351" s="117">
        <f t="shared" ref="W351" si="176">W352+W354+W356+W365</f>
        <v>3486.6673321642793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2582.821121273425</v>
      </c>
      <c r="P352" s="122">
        <f t="shared" si="177"/>
        <v>1941.4791211123081</v>
      </c>
      <c r="Q352" s="122">
        <f t="shared" si="177"/>
        <v>1741.8869683470882</v>
      </c>
      <c r="R352" s="122">
        <f t="shared" si="177"/>
        <v>1827.9925510991804</v>
      </c>
      <c r="S352" s="122">
        <f t="shared" si="177"/>
        <v>2244.0979730651447</v>
      </c>
      <c r="T352" s="122">
        <f t="shared" si="177"/>
        <v>2188.9846871703312</v>
      </c>
      <c r="U352" s="122">
        <f t="shared" si="177"/>
        <v>1627.398844025658</v>
      </c>
      <c r="V352" s="122">
        <f t="shared" si="177"/>
        <v>1313.1604400203371</v>
      </c>
      <c r="W352" s="122">
        <f t="shared" si="177"/>
        <v>1998.6649738701151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2582.821121273425</v>
      </c>
      <c r="P353" s="98">
        <v>1941.4791211123081</v>
      </c>
      <c r="Q353" s="98">
        <v>1741.8869683470882</v>
      </c>
      <c r="R353" s="98">
        <v>1827.9925510991804</v>
      </c>
      <c r="S353" s="98">
        <v>2244.0979730651447</v>
      </c>
      <c r="T353" s="98">
        <v>2188.9846871703312</v>
      </c>
      <c r="U353" s="98">
        <v>1627.398844025658</v>
      </c>
      <c r="V353" s="98">
        <v>1313.1604400203371</v>
      </c>
      <c r="W353" s="98">
        <v>1998.6649738701151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3.4755085832189065</v>
      </c>
      <c r="P354" s="122">
        <f t="shared" si="178"/>
        <v>5.561605461430247</v>
      </c>
      <c r="Q354" s="122">
        <f t="shared" si="178"/>
        <v>4.6194247862000646</v>
      </c>
      <c r="R354" s="122">
        <f t="shared" si="178"/>
        <v>3.9268467793371657</v>
      </c>
      <c r="S354" s="122">
        <f t="shared" si="178"/>
        <v>3.7836935092070423</v>
      </c>
      <c r="T354" s="122">
        <f t="shared" si="178"/>
        <v>4.6905790705438637</v>
      </c>
      <c r="U354" s="122">
        <f t="shared" si="178"/>
        <v>3.2797666381122696</v>
      </c>
      <c r="V354" s="122">
        <f t="shared" si="178"/>
        <v>3.0308437320343136</v>
      </c>
      <c r="W354" s="122">
        <f t="shared" si="178"/>
        <v>3.4033239994695084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3.4755085832189065</v>
      </c>
      <c r="P355" s="98">
        <f>RES_hhdet_in_fech!P147</f>
        <v>5.561605461430247</v>
      </c>
      <c r="Q355" s="98">
        <f>RES_hhdet_in_fech!Q147</f>
        <v>4.6194247862000646</v>
      </c>
      <c r="R355" s="98">
        <f>RES_hhdet_in_fech!R147</f>
        <v>3.9268467793371657</v>
      </c>
      <c r="S355" s="98">
        <f>RES_hhdet_in_fech!S147</f>
        <v>3.7836935092070423</v>
      </c>
      <c r="T355" s="98">
        <f>RES_hhdet_in_fech!T147</f>
        <v>4.6905790705438637</v>
      </c>
      <c r="U355" s="98">
        <f>RES_hhdet_in_fech!U147</f>
        <v>3.2797666381122696</v>
      </c>
      <c r="V355" s="98">
        <f>RES_hhdet_in_fech!V147</f>
        <v>3.0308437320343136</v>
      </c>
      <c r="W355" s="98">
        <f>RES_hhdet_in_fech!W147</f>
        <v>3.4033239994695084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661.94927690686268</v>
      </c>
      <c r="P356" s="122">
        <v>728.19105487781269</v>
      </c>
      <c r="Q356" s="122">
        <v>694.46327323848436</v>
      </c>
      <c r="R356" s="122">
        <v>715.2601391875063</v>
      </c>
      <c r="S356" s="122">
        <v>708.25781489252904</v>
      </c>
      <c r="T356" s="122">
        <v>704.03141810549562</v>
      </c>
      <c r="U356" s="122">
        <v>638.84432116524988</v>
      </c>
      <c r="V356" s="122">
        <v>628.68868026503037</v>
      </c>
      <c r="W356" s="122">
        <v>960.92688482121889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709.8144380008705</v>
      </c>
      <c r="P357" s="98">
        <v>663.37112212920601</v>
      </c>
      <c r="Q357" s="98">
        <v>591.57219669634492</v>
      </c>
      <c r="R357" s="98">
        <v>619.63499020325708</v>
      </c>
      <c r="S357" s="98">
        <v>629.51446018821957</v>
      </c>
      <c r="T357" s="98">
        <v>601.77129064313158</v>
      </c>
      <c r="U357" s="98">
        <v>550.29924274460916</v>
      </c>
      <c r="V357" s="98">
        <v>500.51828518529169</v>
      </c>
      <c r="W357" s="98">
        <v>895.64496518349665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661.75470308127717</v>
      </c>
      <c r="P361" s="101">
        <v>728.38799043737879</v>
      </c>
      <c r="Q361" s="101">
        <v>695.10017250522628</v>
      </c>
      <c r="R361" s="101">
        <v>716.50721913242876</v>
      </c>
      <c r="S361" s="101">
        <v>709.71034235005209</v>
      </c>
      <c r="T361" s="101">
        <v>705.41299527982119</v>
      </c>
      <c r="U361" s="101">
        <v>639.9992569707365</v>
      </c>
      <c r="V361" s="101">
        <v>630.53513584345831</v>
      </c>
      <c r="W361" s="101">
        <v>961.55510280935823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663.42237467669918</v>
      </c>
      <c r="P365" s="122">
        <v>640.63880132312374</v>
      </c>
      <c r="Q365" s="122">
        <v>546.0399500194419</v>
      </c>
      <c r="R365" s="122">
        <v>553.45506955404335</v>
      </c>
      <c r="S365" s="122">
        <v>553.92803267436568</v>
      </c>
      <c r="T365" s="122">
        <v>613.94934162458844</v>
      </c>
      <c r="U365" s="122">
        <v>575.10998379767386</v>
      </c>
      <c r="V365" s="122">
        <v>469.57146173555174</v>
      </c>
      <c r="W365" s="122">
        <v>523.67214947347543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760.68290204866321</v>
      </c>
      <c r="P366" s="98">
        <v>707.09013865862664</v>
      </c>
      <c r="Q366" s="98">
        <v>578.3012136405406</v>
      </c>
      <c r="R366" s="98">
        <v>620.25706723041674</v>
      </c>
      <c r="S366" s="98">
        <v>671.07974429944511</v>
      </c>
      <c r="T366" s="98">
        <v>641.93767192351936</v>
      </c>
      <c r="U366" s="98">
        <v>734.45107562051942</v>
      </c>
      <c r="V366" s="98">
        <v>682.91814787648013</v>
      </c>
      <c r="W366" s="98">
        <v>624.53860114444728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597.48079429815311</v>
      </c>
      <c r="P367" s="33">
        <v>589.95128237918561</v>
      </c>
      <c r="Q367" s="33">
        <v>440.1175930447672</v>
      </c>
      <c r="R367" s="33">
        <v>410.95430890954185</v>
      </c>
      <c r="S367" s="33">
        <v>260.68232734653037</v>
      </c>
      <c r="T367" s="33">
        <v>541.06116548779619</v>
      </c>
      <c r="U367" s="33">
        <v>478.01341671606275</v>
      </c>
      <c r="V367" s="33">
        <v>432.77880059088636</v>
      </c>
      <c r="W367" s="33">
        <v>504.40788088744227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8008.4469551784214</v>
      </c>
      <c r="P369" s="117">
        <f t="shared" si="179"/>
        <v>6615.323576336481</v>
      </c>
      <c r="Q369" s="117">
        <f t="shared" si="179"/>
        <v>6156.0394853382631</v>
      </c>
      <c r="R369" s="117">
        <f t="shared" ref="R369:V369" si="180">R370+R372+R374+R383</f>
        <v>6550.3307890514698</v>
      </c>
      <c r="S369" s="117">
        <f t="shared" si="180"/>
        <v>7911.9964433318937</v>
      </c>
      <c r="T369" s="117">
        <f t="shared" si="180"/>
        <v>7853.7491236490687</v>
      </c>
      <c r="U369" s="117">
        <f t="shared" si="180"/>
        <v>6079.7930417277621</v>
      </c>
      <c r="V369" s="117">
        <f t="shared" si="180"/>
        <v>5067.9035983497351</v>
      </c>
      <c r="W369" s="117">
        <f t="shared" ref="W369" si="181">W370+W372+W374+W383</f>
        <v>7620.6055619382978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7102.9979975355</v>
      </c>
      <c r="P370" s="122">
        <f t="shared" si="182"/>
        <v>5656.7923812036806</v>
      </c>
      <c r="Q370" s="122">
        <f t="shared" si="182"/>
        <v>5308.7933299402812</v>
      </c>
      <c r="R370" s="122">
        <f t="shared" si="182"/>
        <v>5667.851018119989</v>
      </c>
      <c r="S370" s="122">
        <f t="shared" si="182"/>
        <v>7033.109010298449</v>
      </c>
      <c r="T370" s="122">
        <f t="shared" si="182"/>
        <v>6907.3566902052416</v>
      </c>
      <c r="U370" s="122">
        <f t="shared" si="182"/>
        <v>5163.0631082513319</v>
      </c>
      <c r="V370" s="122">
        <f t="shared" si="182"/>
        <v>4193.1876372144343</v>
      </c>
      <c r="W370" s="122">
        <f t="shared" si="182"/>
        <v>6429.2492559934672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7102.9979975355</v>
      </c>
      <c r="P371" s="98">
        <v>5656.7923812036806</v>
      </c>
      <c r="Q371" s="98">
        <v>5308.7933299402812</v>
      </c>
      <c r="R371" s="98">
        <v>5667.851018119989</v>
      </c>
      <c r="S371" s="98">
        <v>7033.109010298449</v>
      </c>
      <c r="T371" s="98">
        <v>6907.3566902052416</v>
      </c>
      <c r="U371" s="98">
        <v>5163.0631082513319</v>
      </c>
      <c r="V371" s="98">
        <v>4193.1876372144343</v>
      </c>
      <c r="W371" s="98">
        <v>6429.2492559934672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13.978230998164896</v>
      </c>
      <c r="P372" s="122">
        <f t="shared" si="183"/>
        <v>23.487178877748182</v>
      </c>
      <c r="Q372" s="122">
        <f t="shared" si="183"/>
        <v>20.306876006288977</v>
      </c>
      <c r="R372" s="122">
        <f t="shared" si="183"/>
        <v>17.688221314214434</v>
      </c>
      <c r="S372" s="122">
        <f t="shared" si="183"/>
        <v>17.37003500357979</v>
      </c>
      <c r="T372" s="122">
        <f t="shared" si="183"/>
        <v>21.871662866391407</v>
      </c>
      <c r="U372" s="122">
        <f t="shared" si="183"/>
        <v>15.508563936523034</v>
      </c>
      <c r="V372" s="122">
        <f t="shared" si="183"/>
        <v>14.53444168966883</v>
      </c>
      <c r="W372" s="122">
        <f t="shared" si="183"/>
        <v>16.543755228280489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13.978230998164896</v>
      </c>
      <c r="P373" s="98">
        <f>RES_hhdet_in_tesh!P147</f>
        <v>23.487178877748182</v>
      </c>
      <c r="Q373" s="98">
        <f>RES_hhdet_in_tesh!Q147</f>
        <v>20.306876006288977</v>
      </c>
      <c r="R373" s="98">
        <f>RES_hhdet_in_tesh!R147</f>
        <v>17.688221314214434</v>
      </c>
      <c r="S373" s="98">
        <f>RES_hhdet_in_tesh!S147</f>
        <v>17.37003500357979</v>
      </c>
      <c r="T373" s="98">
        <f>RES_hhdet_in_tesh!T147</f>
        <v>21.871662866391407</v>
      </c>
      <c r="U373" s="98">
        <f>RES_hhdet_in_tesh!U147</f>
        <v>15.508563936523034</v>
      </c>
      <c r="V373" s="98">
        <f>RES_hhdet_in_tesh!V147</f>
        <v>14.53444168966883</v>
      </c>
      <c r="W373" s="98">
        <f>RES_hhdet_in_tesh!W147</f>
        <v>16.543755228280489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437.48789770972616</v>
      </c>
      <c r="P374" s="122">
        <v>496.10799373445241</v>
      </c>
      <c r="Q374" s="122">
        <v>487.15160289546714</v>
      </c>
      <c r="R374" s="122">
        <v>512.41276224147441</v>
      </c>
      <c r="S374" s="122">
        <v>517.92692545835507</v>
      </c>
      <c r="T374" s="122">
        <v>524.24555911606819</v>
      </c>
      <c r="U374" s="122">
        <v>483.9829824197538</v>
      </c>
      <c r="V374" s="122">
        <v>483.54048159285105</v>
      </c>
      <c r="W374" s="122">
        <v>747.39952620165559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479.05220051994172</v>
      </c>
      <c r="P375" s="98">
        <v>482.37540882291233</v>
      </c>
      <c r="Q375" s="98">
        <v>458.23605376112221</v>
      </c>
      <c r="R375" s="98">
        <v>499.81600865549694</v>
      </c>
      <c r="S375" s="98">
        <v>527.21072053808666</v>
      </c>
      <c r="T375" s="98">
        <v>520.79384512770741</v>
      </c>
      <c r="U375" s="98">
        <v>489.06414446465305</v>
      </c>
      <c r="V375" s="98">
        <v>453.27368173391034</v>
      </c>
      <c r="W375" s="98">
        <v>818.21732547393174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437.3189371291968</v>
      </c>
      <c r="P379" s="101">
        <v>496.14971599763857</v>
      </c>
      <c r="Q379" s="101">
        <v>487.33059112904397</v>
      </c>
      <c r="R379" s="101">
        <v>512.57704077003166</v>
      </c>
      <c r="S379" s="101">
        <v>517.75567332775995</v>
      </c>
      <c r="T379" s="101">
        <v>524.29219321849837</v>
      </c>
      <c r="U379" s="101">
        <v>483.9167063930812</v>
      </c>
      <c r="V379" s="101">
        <v>483.97651287297572</v>
      </c>
      <c r="W379" s="101">
        <v>746.71803558939757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453.98282893503045</v>
      </c>
      <c r="P383" s="122">
        <v>438.93602252059964</v>
      </c>
      <c r="Q383" s="122">
        <v>339.78767649622586</v>
      </c>
      <c r="R383" s="122">
        <v>352.3787873757924</v>
      </c>
      <c r="S383" s="122">
        <v>343.59047257151002</v>
      </c>
      <c r="T383" s="122">
        <v>400.27521146136786</v>
      </c>
      <c r="U383" s="122">
        <v>417.23838712015254</v>
      </c>
      <c r="V383" s="122">
        <v>376.64103785278036</v>
      </c>
      <c r="W383" s="122">
        <v>427.41302451489452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444.48472015735143</v>
      </c>
      <c r="P384" s="98">
        <v>413.16922144727846</v>
      </c>
      <c r="Q384" s="98">
        <v>337.91485574264749</v>
      </c>
      <c r="R384" s="98">
        <v>363.87140874857147</v>
      </c>
      <c r="S384" s="98">
        <v>396.23536855390699</v>
      </c>
      <c r="T384" s="98">
        <v>381.87332058716424</v>
      </c>
      <c r="U384" s="98">
        <v>440.2782643857372</v>
      </c>
      <c r="V384" s="98">
        <v>412.30428922895697</v>
      </c>
      <c r="W384" s="98">
        <v>379.52937725414887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460.42244344598402</v>
      </c>
      <c r="P385" s="33">
        <v>458.59033302656547</v>
      </c>
      <c r="Q385" s="33">
        <v>345.93664792958174</v>
      </c>
      <c r="R385" s="33">
        <v>327.86294437130232</v>
      </c>
      <c r="S385" s="33">
        <v>211.81357029564447</v>
      </c>
      <c r="T385" s="33">
        <v>448.19805105070304</v>
      </c>
      <c r="U385" s="33">
        <v>403.19873819546007</v>
      </c>
      <c r="V385" s="33">
        <v>370.49073879290216</v>
      </c>
      <c r="W385" s="33">
        <v>436.55822023089831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70.47107249015319</v>
      </c>
      <c r="P387" s="117">
        <f t="shared" si="184"/>
        <v>69.959946164610017</v>
      </c>
      <c r="Q387" s="117">
        <f t="shared" si="184"/>
        <v>101.52382491570877</v>
      </c>
      <c r="R387" s="117">
        <f t="shared" ref="R387:V387" si="185">R388+R390+R392+R401</f>
        <v>97.740112449793699</v>
      </c>
      <c r="S387" s="117">
        <f t="shared" si="185"/>
        <v>111.51643048877803</v>
      </c>
      <c r="T387" s="117">
        <f t="shared" si="185"/>
        <v>107.18611736708726</v>
      </c>
      <c r="U387" s="117">
        <f t="shared" si="185"/>
        <v>64.780381012803247</v>
      </c>
      <c r="V387" s="117">
        <f t="shared" si="185"/>
        <v>24.432808693104842</v>
      </c>
      <c r="W387" s="117">
        <f t="shared" ref="W387" si="186">W388+W390+W392+W401</f>
        <v>24.689643684648981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0.6527993835476833</v>
      </c>
      <c r="P392" s="122">
        <v>0.4564429635309793</v>
      </c>
      <c r="Q392" s="122">
        <v>0.82670895233184716</v>
      </c>
      <c r="R392" s="122">
        <v>1.8120192061822469</v>
      </c>
      <c r="S392" s="122">
        <v>2.5900601630411417</v>
      </c>
      <c r="T392" s="122">
        <v>1.8222330810138125</v>
      </c>
      <c r="U392" s="122">
        <v>1.6095190040583534</v>
      </c>
      <c r="V392" s="122">
        <v>1.6146969682264887</v>
      </c>
      <c r="W392" s="122">
        <v>1.9392147153763015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161.24144773627776</v>
      </c>
      <c r="P393" s="98">
        <v>150.69138410287044</v>
      </c>
      <c r="Q393" s="98">
        <v>134.38154020154175</v>
      </c>
      <c r="R393" s="98">
        <v>140.75628437457189</v>
      </c>
      <c r="S393" s="98">
        <v>143.000504776356</v>
      </c>
      <c r="T393" s="98">
        <v>136.69836638249379</v>
      </c>
      <c r="U393" s="98">
        <v>125.00597598186543</v>
      </c>
      <c r="V393" s="98">
        <v>113.69773366269089</v>
      </c>
      <c r="W393" s="98">
        <v>203.45471029108313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69.818273106605503</v>
      </c>
      <c r="P401" s="122">
        <v>69.503503201079042</v>
      </c>
      <c r="Q401" s="122">
        <v>100.69711596337693</v>
      </c>
      <c r="R401" s="122">
        <v>95.928093243611457</v>
      </c>
      <c r="S401" s="122">
        <v>108.92637032573688</v>
      </c>
      <c r="T401" s="122">
        <v>105.36388428607346</v>
      </c>
      <c r="U401" s="122">
        <v>63.170862008744891</v>
      </c>
      <c r="V401" s="122">
        <v>22.818111724878353</v>
      </c>
      <c r="W401" s="122">
        <v>22.750428969272679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172.79672802937435</v>
      </c>
      <c r="P402" s="98">
        <v>160.62259589769366</v>
      </c>
      <c r="Q402" s="98">
        <v>131.36690369058525</v>
      </c>
      <c r="R402" s="98">
        <v>140.8975953920615</v>
      </c>
      <c r="S402" s="98">
        <v>152.44247471506199</v>
      </c>
      <c r="T402" s="98">
        <v>145.82256155414669</v>
      </c>
      <c r="U402" s="98">
        <v>166.83790633795724</v>
      </c>
      <c r="V402" s="98">
        <v>155.13168647162124</v>
      </c>
      <c r="W402" s="98">
        <v>141.87018863597265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40.852556715113444</v>
      </c>
      <c r="P405" s="118">
        <f t="shared" si="189"/>
        <v>36.046105435315553</v>
      </c>
      <c r="Q405" s="118">
        <f t="shared" si="189"/>
        <v>32.206122813386955</v>
      </c>
      <c r="R405" s="118">
        <f t="shared" ref="R405:V405" si="190">R406+R408+R410+R419</f>
        <v>33.393569095736247</v>
      </c>
      <c r="S405" s="118">
        <f t="shared" si="190"/>
        <v>37.493146030772117</v>
      </c>
      <c r="T405" s="118">
        <f t="shared" si="190"/>
        <v>41.071883281544103</v>
      </c>
      <c r="U405" s="118">
        <f t="shared" si="190"/>
        <v>34.937849052848556</v>
      </c>
      <c r="V405" s="118">
        <f t="shared" si="190"/>
        <v>33.991238824799545</v>
      </c>
      <c r="W405" s="118">
        <f t="shared" ref="W405" si="191">W406+W408+W410+W419</f>
        <v>48.934117215043415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26.974385032200846</v>
      </c>
      <c r="P406" s="123">
        <f t="shared" si="192"/>
        <v>21.105395808758441</v>
      </c>
      <c r="Q406" s="123">
        <f t="shared" si="192"/>
        <v>18.781133251724068</v>
      </c>
      <c r="R406" s="123">
        <f t="shared" si="192"/>
        <v>19.687323179355044</v>
      </c>
      <c r="S406" s="123">
        <f t="shared" si="192"/>
        <v>23.970562581066474</v>
      </c>
      <c r="T406" s="123">
        <f t="shared" si="192"/>
        <v>25.602087138272204</v>
      </c>
      <c r="U406" s="123">
        <f t="shared" si="192"/>
        <v>19.987751266255199</v>
      </c>
      <c r="V406" s="123">
        <f t="shared" si="192"/>
        <v>18.486994460072975</v>
      </c>
      <c r="W406" s="123">
        <f t="shared" si="192"/>
        <v>28.050541330036413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26.974385032200846</v>
      </c>
      <c r="P407" s="99">
        <v>21.105395808758441</v>
      </c>
      <c r="Q407" s="99">
        <v>18.781133251724068</v>
      </c>
      <c r="R407" s="99">
        <v>19.687323179355044</v>
      </c>
      <c r="S407" s="99">
        <v>23.970562581066474</v>
      </c>
      <c r="T407" s="99">
        <v>25.602087138272204</v>
      </c>
      <c r="U407" s="99">
        <v>19.987751266255199</v>
      </c>
      <c r="V407" s="99">
        <v>18.486994460072975</v>
      </c>
      <c r="W407" s="99">
        <v>28.050541330036413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3.6297405938915207E-2</v>
      </c>
      <c r="P408" s="123">
        <f t="shared" si="193"/>
        <v>6.0458999182226053E-2</v>
      </c>
      <c r="Q408" s="123">
        <f t="shared" si="193"/>
        <v>4.9806924348407541E-2</v>
      </c>
      <c r="R408" s="123">
        <f t="shared" si="193"/>
        <v>4.2291803417981083E-2</v>
      </c>
      <c r="S408" s="123">
        <f t="shared" si="193"/>
        <v>4.0415910151258595E-2</v>
      </c>
      <c r="T408" s="123">
        <f t="shared" si="193"/>
        <v>5.486041761592067E-2</v>
      </c>
      <c r="U408" s="123">
        <f t="shared" si="193"/>
        <v>4.0282171770374263E-2</v>
      </c>
      <c r="V408" s="123">
        <f t="shared" si="193"/>
        <v>4.2668960757451302E-2</v>
      </c>
      <c r="W408" s="123">
        <f t="shared" si="193"/>
        <v>4.7764423630124689E-2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3.6297405938915207E-2</v>
      </c>
      <c r="P409" s="99">
        <f>RES_hhdet_in_fecs!P147</f>
        <v>6.0458999182226053E-2</v>
      </c>
      <c r="Q409" s="99">
        <f>RES_hhdet_in_fecs!Q147</f>
        <v>4.9806924348407541E-2</v>
      </c>
      <c r="R409" s="99">
        <f>RES_hhdet_in_fecs!R147</f>
        <v>4.2291803417981083E-2</v>
      </c>
      <c r="S409" s="99">
        <f>RES_hhdet_in_fecs!S147</f>
        <v>4.0415910151258595E-2</v>
      </c>
      <c r="T409" s="99">
        <f>RES_hhdet_in_fecs!T147</f>
        <v>5.486041761592067E-2</v>
      </c>
      <c r="U409" s="99">
        <f>RES_hhdet_in_fecs!U147</f>
        <v>4.0282171770374263E-2</v>
      </c>
      <c r="V409" s="99">
        <f>RES_hhdet_in_fecs!V147</f>
        <v>4.2668960757451302E-2</v>
      </c>
      <c r="W409" s="99">
        <f>RES_hhdet_in_fecs!W147</f>
        <v>4.7764423630124689E-2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6.9132447926820237</v>
      </c>
      <c r="P410" s="123">
        <v>7.9160060339915157</v>
      </c>
      <c r="Q410" s="123">
        <v>7.4877460536357425</v>
      </c>
      <c r="R410" s="123">
        <v>7.7032904258978521</v>
      </c>
      <c r="S410" s="123">
        <v>7.5653284656827777</v>
      </c>
      <c r="T410" s="123">
        <v>8.23426213077739</v>
      </c>
      <c r="U410" s="123">
        <v>7.8463011302896959</v>
      </c>
      <c r="V410" s="123">
        <v>8.8508332987781788</v>
      </c>
      <c r="W410" s="123">
        <v>13.486261904929146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7.4131374388833642</v>
      </c>
      <c r="P411" s="99">
        <v>7.2113626916656566</v>
      </c>
      <c r="Q411" s="99">
        <v>6.3783680893554502</v>
      </c>
      <c r="R411" s="99">
        <v>6.6734157631182525</v>
      </c>
      <c r="S411" s="99">
        <v>6.7242232490488281</v>
      </c>
      <c r="T411" s="99">
        <v>7.0382406558868498</v>
      </c>
      <c r="U411" s="99">
        <v>6.7587883734630578</v>
      </c>
      <c r="V411" s="99">
        <v>7.0464190691294419</v>
      </c>
      <c r="W411" s="99">
        <v>12.570053731552187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6.9112127087543742</v>
      </c>
      <c r="P415" s="102">
        <v>7.9181468774794848</v>
      </c>
      <c r="Q415" s="102">
        <v>7.4946131410036188</v>
      </c>
      <c r="R415" s="102">
        <v>7.7167213700728805</v>
      </c>
      <c r="S415" s="102">
        <v>7.580843786644329</v>
      </c>
      <c r="T415" s="102">
        <v>8.2504208820983305</v>
      </c>
      <c r="U415" s="102">
        <v>7.8604860792917828</v>
      </c>
      <c r="V415" s="102">
        <v>8.8768281528789004</v>
      </c>
      <c r="W415" s="102">
        <v>13.495078717587074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6.9286294842916591</v>
      </c>
      <c r="P419" s="123">
        <v>6.964244593383369</v>
      </c>
      <c r="Q419" s="123">
        <v>5.8874365836787348</v>
      </c>
      <c r="R419" s="123">
        <v>5.960663687065372</v>
      </c>
      <c r="S419" s="123">
        <v>5.9168390738716052</v>
      </c>
      <c r="T419" s="123">
        <v>7.1806735948785878</v>
      </c>
      <c r="U419" s="123">
        <v>7.0635144845332869</v>
      </c>
      <c r="V419" s="123">
        <v>6.6107421051909467</v>
      </c>
      <c r="W419" s="123">
        <v>7.3495495564477347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7.9443958848981273</v>
      </c>
      <c r="P420" s="99">
        <v>7.6866225789285396</v>
      </c>
      <c r="Q420" s="99">
        <v>6.2352795275362265</v>
      </c>
      <c r="R420" s="99">
        <v>6.6801154794101931</v>
      </c>
      <c r="S420" s="99">
        <v>7.1682070928678501</v>
      </c>
      <c r="T420" s="99">
        <v>7.5080215545823448</v>
      </c>
      <c r="U420" s="99">
        <v>9.02054555994577</v>
      </c>
      <c r="V420" s="99">
        <v>9.6142890325574051</v>
      </c>
      <c r="W420" s="99">
        <v>8.7651737898239208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6.2399509056196134</v>
      </c>
      <c r="P421" s="110">
        <v>6.4132316372085638</v>
      </c>
      <c r="Q421" s="110">
        <v>4.7453751659015655</v>
      </c>
      <c r="R421" s="110">
        <v>4.4259427023298024</v>
      </c>
      <c r="S421" s="110">
        <v>2.784505006661163</v>
      </c>
      <c r="T421" s="110">
        <v>6.3281827356500777</v>
      </c>
      <c r="U421" s="110">
        <v>5.8709721408053426</v>
      </c>
      <c r="V421" s="110">
        <v>6.0927660056807937</v>
      </c>
      <c r="W421" s="110">
        <v>7.0791825018237207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83.638363454466429</v>
      </c>
      <c r="P423" s="118">
        <f t="shared" si="194"/>
        <v>71.913738841344127</v>
      </c>
      <c r="Q423" s="118">
        <f t="shared" si="194"/>
        <v>66.374799271117155</v>
      </c>
      <c r="R423" s="118">
        <f t="shared" ref="R423:V423" si="195">R424+R426+R428+R437</f>
        <v>70.546501460409502</v>
      </c>
      <c r="S423" s="118">
        <f t="shared" si="195"/>
        <v>84.512801206722074</v>
      </c>
      <c r="T423" s="118">
        <f t="shared" si="195"/>
        <v>91.856453178626722</v>
      </c>
      <c r="U423" s="118">
        <f t="shared" si="195"/>
        <v>74.672162582934504</v>
      </c>
      <c r="V423" s="118">
        <f t="shared" si="195"/>
        <v>71.347188729980644</v>
      </c>
      <c r="W423" s="118">
        <f t="shared" ref="W423" si="196">W424+W426+W428+W437</f>
        <v>106.9524477937577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74.182064445101361</v>
      </c>
      <c r="P424" s="123">
        <f t="shared" si="197"/>
        <v>61.493755413075384</v>
      </c>
      <c r="Q424" s="123">
        <f t="shared" si="197"/>
        <v>57.239738712830835</v>
      </c>
      <c r="R424" s="123">
        <f t="shared" si="197"/>
        <v>61.042269925590382</v>
      </c>
      <c r="S424" s="123">
        <f t="shared" si="197"/>
        <v>75.124874980637699</v>
      </c>
      <c r="T424" s="123">
        <f t="shared" si="197"/>
        <v>80.787567365929874</v>
      </c>
      <c r="U424" s="123">
        <f t="shared" si="197"/>
        <v>63.412863760200025</v>
      </c>
      <c r="V424" s="123">
        <f t="shared" si="197"/>
        <v>59.03272308296858</v>
      </c>
      <c r="W424" s="123">
        <f t="shared" si="197"/>
        <v>90.232192155317378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74.182064445101361</v>
      </c>
      <c r="P425" s="99">
        <v>61.493755413075384</v>
      </c>
      <c r="Q425" s="99">
        <v>57.239738712830835</v>
      </c>
      <c r="R425" s="99">
        <v>61.042269925590382</v>
      </c>
      <c r="S425" s="99">
        <v>75.124874980637699</v>
      </c>
      <c r="T425" s="99">
        <v>80.787567365929874</v>
      </c>
      <c r="U425" s="99">
        <v>63.412863760200025</v>
      </c>
      <c r="V425" s="99">
        <v>59.03272308296858</v>
      </c>
      <c r="W425" s="99">
        <v>90.232192155317378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0.14598540406377181</v>
      </c>
      <c r="P426" s="123">
        <f t="shared" si="198"/>
        <v>0.25532399563585689</v>
      </c>
      <c r="Q426" s="123">
        <f t="shared" si="198"/>
        <v>0.21894999568327708</v>
      </c>
      <c r="R426" s="123">
        <f t="shared" si="198"/>
        <v>0.19050062828292227</v>
      </c>
      <c r="S426" s="123">
        <f t="shared" si="198"/>
        <v>0.18553980979712673</v>
      </c>
      <c r="T426" s="123">
        <f t="shared" si="198"/>
        <v>0.2558081935639841</v>
      </c>
      <c r="U426" s="123">
        <f t="shared" si="198"/>
        <v>0.19047655072265168</v>
      </c>
      <c r="V426" s="123">
        <f t="shared" si="198"/>
        <v>0.20461943172229585</v>
      </c>
      <c r="W426" s="123">
        <f t="shared" si="198"/>
        <v>0.23218563183518581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0.14598540406377181</v>
      </c>
      <c r="P427" s="99">
        <f>RES_hhdet_in_tess!P147</f>
        <v>0.25532399563585689</v>
      </c>
      <c r="Q427" s="99">
        <f>RES_hhdet_in_tess!Q147</f>
        <v>0.21894999568327708</v>
      </c>
      <c r="R427" s="99">
        <f>RES_hhdet_in_tess!R147</f>
        <v>0.19050062828292227</v>
      </c>
      <c r="S427" s="99">
        <f>RES_hhdet_in_tess!S147</f>
        <v>0.18553980979712673</v>
      </c>
      <c r="T427" s="99">
        <f>RES_hhdet_in_tess!T147</f>
        <v>0.2558081935639841</v>
      </c>
      <c r="U427" s="99">
        <f>RES_hhdet_in_tess!U147</f>
        <v>0.19047655072265168</v>
      </c>
      <c r="V427" s="99">
        <f>RES_hhdet_in_tess!V147</f>
        <v>0.20461943172229585</v>
      </c>
      <c r="W427" s="99">
        <f>RES_hhdet_in_tess!W147</f>
        <v>0.23218563183518581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4.5690221837476477</v>
      </c>
      <c r="P428" s="123">
        <v>5.3930817271194256</v>
      </c>
      <c r="Q428" s="123">
        <v>5.2524987751947272</v>
      </c>
      <c r="R428" s="123">
        <v>5.51864155322074</v>
      </c>
      <c r="S428" s="123">
        <v>5.5322895560400083</v>
      </c>
      <c r="T428" s="123">
        <v>6.1315095372786512</v>
      </c>
      <c r="U428" s="123">
        <v>5.9442904886037162</v>
      </c>
      <c r="V428" s="123">
        <v>6.8074013898024619</v>
      </c>
      <c r="W428" s="123">
        <v>10.489482516508842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5.0031101267194646</v>
      </c>
      <c r="P429" s="99">
        <v>5.2437977936051734</v>
      </c>
      <c r="Q429" s="99">
        <v>4.9407295322947506</v>
      </c>
      <c r="R429" s="99">
        <v>5.3829755962075581</v>
      </c>
      <c r="S429" s="99">
        <v>5.6314553650285282</v>
      </c>
      <c r="T429" s="99">
        <v>6.0911387284628793</v>
      </c>
      <c r="U429" s="99">
        <v>6.0066974415580106</v>
      </c>
      <c r="V429" s="99">
        <v>6.3812979646126893</v>
      </c>
      <c r="W429" s="99">
        <v>11.483384761937543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4.5672575986136152</v>
      </c>
      <c r="P433" s="102">
        <v>5.3935352807368737</v>
      </c>
      <c r="Q433" s="102">
        <v>5.25442863742252</v>
      </c>
      <c r="R433" s="102">
        <v>5.5204108189002916</v>
      </c>
      <c r="S433" s="102">
        <v>5.5304603088490021</v>
      </c>
      <c r="T433" s="102">
        <v>6.1320549638232178</v>
      </c>
      <c r="U433" s="102">
        <v>5.9434764848695298</v>
      </c>
      <c r="V433" s="102">
        <v>6.8135399450120282</v>
      </c>
      <c r="W433" s="102">
        <v>10.47991804180443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4.7412914215536555</v>
      </c>
      <c r="P437" s="123">
        <v>4.7715777055134643</v>
      </c>
      <c r="Q437" s="123">
        <v>3.6636117874083158</v>
      </c>
      <c r="R437" s="123">
        <v>3.7950893533154564</v>
      </c>
      <c r="S437" s="123">
        <v>3.670096860247241</v>
      </c>
      <c r="T437" s="123">
        <v>4.6815680818542225</v>
      </c>
      <c r="U437" s="123">
        <v>5.1245317834081119</v>
      </c>
      <c r="V437" s="123">
        <v>5.302444825487318</v>
      </c>
      <c r="W437" s="123">
        <v>5.9985874900962974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4.6420953753634642</v>
      </c>
      <c r="P438" s="99">
        <v>4.4914724345042032</v>
      </c>
      <c r="Q438" s="99">
        <v>3.6434189179691887</v>
      </c>
      <c r="R438" s="99">
        <v>3.9188639009785824</v>
      </c>
      <c r="S438" s="99">
        <v>4.2324287142331674</v>
      </c>
      <c r="T438" s="99">
        <v>4.46634190122737</v>
      </c>
      <c r="U438" s="99">
        <v>5.407508103368122</v>
      </c>
      <c r="V438" s="99">
        <v>5.804520817518692</v>
      </c>
      <c r="W438" s="99">
        <v>5.3265577882300565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4.8085452626527116</v>
      </c>
      <c r="P439" s="110">
        <v>4.9852354255815507</v>
      </c>
      <c r="Q439" s="110">
        <v>3.7299103785048939</v>
      </c>
      <c r="R439" s="110">
        <v>3.5310558243202173</v>
      </c>
      <c r="S439" s="110">
        <v>2.2625083678302835</v>
      </c>
      <c r="T439" s="110">
        <v>5.2420675327049402</v>
      </c>
      <c r="U439" s="110">
        <v>4.9520964817594182</v>
      </c>
      <c r="V439" s="110">
        <v>5.2158594082126397</v>
      </c>
      <c r="W439" s="110">
        <v>6.1269370102794163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0.73598354424340051</v>
      </c>
      <c r="P441" s="118">
        <f t="shared" si="199"/>
        <v>0.76051930639233178</v>
      </c>
      <c r="Q441" s="118">
        <f t="shared" si="199"/>
        <v>1.0946361725043317</v>
      </c>
      <c r="R441" s="118">
        <f t="shared" ref="R441:V441" si="200">R442+R444+R446+R455</f>
        <v>1.0526526381240104</v>
      </c>
      <c r="S441" s="118">
        <f t="shared" si="200"/>
        <v>1.1911741857675144</v>
      </c>
      <c r="T441" s="118">
        <f t="shared" si="200"/>
        <v>1.2536352277514615</v>
      </c>
      <c r="U441" s="118">
        <f t="shared" si="200"/>
        <v>0.7956341786591179</v>
      </c>
      <c r="V441" s="118">
        <f t="shared" si="200"/>
        <v>0.34397106795758836</v>
      </c>
      <c r="W441" s="118">
        <f t="shared" ref="W441" si="201">W442+W444+W446+W455</f>
        <v>0.3465102354093314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6.8176854275981595E-3</v>
      </c>
      <c r="P446" s="123">
        <v>4.961891840446298E-3</v>
      </c>
      <c r="Q446" s="123">
        <v>8.913627161968531E-3</v>
      </c>
      <c r="R446" s="123">
        <v>1.951529162296501E-2</v>
      </c>
      <c r="S446" s="123">
        <v>2.7665993183936016E-2</v>
      </c>
      <c r="T446" s="123">
        <v>2.1312606890213324E-2</v>
      </c>
      <c r="U446" s="123">
        <v>1.9768150646985432E-2</v>
      </c>
      <c r="V446" s="123">
        <v>2.2732099594652288E-2</v>
      </c>
      <c r="W446" s="123">
        <v>2.7216178415408961E-2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1.6839683006167452</v>
      </c>
      <c r="P447" s="99">
        <v>1.6381331490387707</v>
      </c>
      <c r="Q447" s="99">
        <v>1.4489100951779845</v>
      </c>
      <c r="R447" s="99">
        <v>1.5159331247499424</v>
      </c>
      <c r="S447" s="99">
        <v>1.5274745532539322</v>
      </c>
      <c r="T447" s="99">
        <v>1.5988067473912571</v>
      </c>
      <c r="U447" s="99">
        <v>1.5353263669158685</v>
      </c>
      <c r="V447" s="99">
        <v>1.6006645557434445</v>
      </c>
      <c r="W447" s="99">
        <v>2.8554134056593954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0.72916585881580231</v>
      </c>
      <c r="P455" s="123">
        <v>0.75555741455188552</v>
      </c>
      <c r="Q455" s="123">
        <v>1.0857225453423631</v>
      </c>
      <c r="R455" s="123">
        <v>1.0331373465010454</v>
      </c>
      <c r="S455" s="123">
        <v>1.1635081925835784</v>
      </c>
      <c r="T455" s="123">
        <v>1.2323226208612481</v>
      </c>
      <c r="U455" s="123">
        <v>0.77586602801213245</v>
      </c>
      <c r="V455" s="123">
        <v>0.32123896836293608</v>
      </c>
      <c r="W455" s="123">
        <v>0.31929405699392244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1.8046489692134586</v>
      </c>
      <c r="P456" s="99">
        <v>1.7460931850294072</v>
      </c>
      <c r="Q456" s="99">
        <v>1.4164060974751298</v>
      </c>
      <c r="R456" s="99">
        <v>1.5174550323028198</v>
      </c>
      <c r="S456" s="99">
        <v>1.6283299232158612</v>
      </c>
      <c r="T456" s="99">
        <v>1.7055221763389257</v>
      </c>
      <c r="U456" s="99">
        <v>2.049107129397282</v>
      </c>
      <c r="V456" s="99">
        <v>2.1839818966357405</v>
      </c>
      <c r="W456" s="99">
        <v>1.991096878096402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1552</v>
      </c>
      <c r="C5" s="120">
        <v>1578</v>
      </c>
      <c r="D5" s="120">
        <v>1658</v>
      </c>
      <c r="E5" s="120">
        <v>1898</v>
      </c>
      <c r="F5" s="120">
        <v>2570</v>
      </c>
      <c r="G5" s="120">
        <v>4009</v>
      </c>
      <c r="H5" s="120">
        <v>6253</v>
      </c>
      <c r="I5" s="120">
        <v>8674</v>
      </c>
      <c r="J5" s="120">
        <v>10845</v>
      </c>
      <c r="K5" s="120">
        <v>12112</v>
      </c>
      <c r="L5" s="120">
        <v>13023</v>
      </c>
      <c r="M5" s="120">
        <v>13798</v>
      </c>
      <c r="N5" s="120">
        <v>14962</v>
      </c>
      <c r="O5" s="120">
        <v>17054</v>
      </c>
      <c r="P5" s="120">
        <v>19517</v>
      </c>
      <c r="Q5" s="120">
        <v>20616</v>
      </c>
      <c r="R5" s="120">
        <v>20358</v>
      </c>
      <c r="S5" s="120">
        <v>20137</v>
      </c>
      <c r="T5" s="120">
        <v>19142</v>
      </c>
      <c r="U5" s="120">
        <v>18667</v>
      </c>
      <c r="V5" s="120">
        <v>17912</v>
      </c>
      <c r="W5" s="120">
        <v>16026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1552</v>
      </c>
      <c r="C7" s="52">
        <v>1578</v>
      </c>
      <c r="D7" s="52">
        <v>1658</v>
      </c>
      <c r="E7" s="52">
        <v>1898</v>
      </c>
      <c r="F7" s="52">
        <v>2570</v>
      </c>
      <c r="G7" s="52">
        <v>4009</v>
      </c>
      <c r="H7" s="52">
        <v>6253</v>
      </c>
      <c r="I7" s="52">
        <v>8674</v>
      </c>
      <c r="J7" s="52">
        <v>10845</v>
      </c>
      <c r="K7" s="52">
        <v>12112</v>
      </c>
      <c r="L7" s="52">
        <v>13023</v>
      </c>
      <c r="M7" s="52">
        <v>13798</v>
      </c>
      <c r="N7" s="52">
        <v>14962</v>
      </c>
      <c r="O7" s="52">
        <v>17054</v>
      </c>
      <c r="P7" s="52">
        <v>19517</v>
      </c>
      <c r="Q7" s="52">
        <v>20616</v>
      </c>
      <c r="R7" s="52">
        <v>20358</v>
      </c>
      <c r="S7" s="52">
        <v>20137</v>
      </c>
      <c r="T7" s="52">
        <v>19142</v>
      </c>
      <c r="U7" s="52">
        <v>18667</v>
      </c>
      <c r="V7" s="52">
        <v>17912</v>
      </c>
      <c r="W7" s="52">
        <v>16026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</v>
      </c>
      <c r="C9" s="52">
        <v>1</v>
      </c>
      <c r="D9" s="52">
        <v>1</v>
      </c>
      <c r="E9" s="52">
        <v>2</v>
      </c>
      <c r="F9" s="52">
        <v>4</v>
      </c>
      <c r="G9" s="52">
        <v>14</v>
      </c>
      <c r="H9" s="52">
        <v>40</v>
      </c>
      <c r="I9" s="52">
        <v>97</v>
      </c>
      <c r="J9" s="52">
        <v>187</v>
      </c>
      <c r="K9" s="52">
        <v>275</v>
      </c>
      <c r="L9" s="52">
        <v>354</v>
      </c>
      <c r="M9" s="52">
        <v>393</v>
      </c>
      <c r="N9" s="52">
        <v>428</v>
      </c>
      <c r="O9" s="52">
        <v>477</v>
      </c>
      <c r="P9" s="52">
        <v>646</v>
      </c>
      <c r="Q9" s="52">
        <v>860</v>
      </c>
      <c r="R9" s="52">
        <v>1056</v>
      </c>
      <c r="S9" s="52">
        <v>1126</v>
      </c>
      <c r="T9" s="52">
        <v>1123</v>
      </c>
      <c r="U9" s="52">
        <v>1103</v>
      </c>
      <c r="V9" s="52">
        <v>1056</v>
      </c>
      <c r="W9" s="52">
        <v>956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52</v>
      </c>
      <c r="C11" s="52">
        <v>55</v>
      </c>
      <c r="D11" s="52">
        <v>56</v>
      </c>
      <c r="E11" s="52">
        <v>52</v>
      </c>
      <c r="F11" s="52">
        <v>47</v>
      </c>
      <c r="G11" s="52">
        <v>48</v>
      </c>
      <c r="H11" s="52">
        <v>55</v>
      </c>
      <c r="I11" s="52">
        <v>64</v>
      </c>
      <c r="J11" s="52">
        <v>65</v>
      </c>
      <c r="K11" s="52">
        <v>117</v>
      </c>
      <c r="L11" s="52">
        <v>132</v>
      </c>
      <c r="M11" s="52">
        <v>153</v>
      </c>
      <c r="N11" s="52">
        <v>155</v>
      </c>
      <c r="O11" s="52">
        <v>154</v>
      </c>
      <c r="P11" s="52">
        <v>154</v>
      </c>
      <c r="Q11" s="52">
        <v>153</v>
      </c>
      <c r="R11" s="52">
        <v>145</v>
      </c>
      <c r="S11" s="52">
        <v>144</v>
      </c>
      <c r="T11" s="52">
        <v>142</v>
      </c>
      <c r="U11" s="52">
        <v>154</v>
      </c>
      <c r="V11" s="52">
        <v>174</v>
      </c>
      <c r="W11" s="52">
        <v>163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1500</v>
      </c>
      <c r="C13" s="52">
        <v>1523</v>
      </c>
      <c r="D13" s="52">
        <v>1602</v>
      </c>
      <c r="E13" s="52">
        <v>1846</v>
      </c>
      <c r="F13" s="52">
        <v>2523</v>
      </c>
      <c r="G13" s="52">
        <v>3961</v>
      </c>
      <c r="H13" s="52">
        <v>6198</v>
      </c>
      <c r="I13" s="52">
        <v>8610</v>
      </c>
      <c r="J13" s="52">
        <v>10780</v>
      </c>
      <c r="K13" s="52">
        <v>11995</v>
      </c>
      <c r="L13" s="52">
        <v>12891</v>
      </c>
      <c r="M13" s="52">
        <v>13645</v>
      </c>
      <c r="N13" s="52">
        <v>14807</v>
      </c>
      <c r="O13" s="52">
        <v>16900</v>
      </c>
      <c r="P13" s="52">
        <v>19363</v>
      </c>
      <c r="Q13" s="52">
        <v>20463</v>
      </c>
      <c r="R13" s="52">
        <v>20213</v>
      </c>
      <c r="S13" s="52">
        <v>19993</v>
      </c>
      <c r="T13" s="52">
        <v>19000</v>
      </c>
      <c r="U13" s="52">
        <v>18513</v>
      </c>
      <c r="V13" s="52">
        <v>17738</v>
      </c>
      <c r="W13" s="52">
        <v>15863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1462</v>
      </c>
      <c r="C16" s="52">
        <v>1486</v>
      </c>
      <c r="D16" s="52">
        <v>1519</v>
      </c>
      <c r="E16" s="52">
        <v>1613</v>
      </c>
      <c r="F16" s="52">
        <v>1825</v>
      </c>
      <c r="G16" s="52">
        <v>2398</v>
      </c>
      <c r="H16" s="52">
        <v>2767</v>
      </c>
      <c r="I16" s="52">
        <v>2803</v>
      </c>
      <c r="J16" s="52">
        <v>3122</v>
      </c>
      <c r="K16" s="52">
        <v>4329</v>
      </c>
      <c r="L16" s="52">
        <v>5431</v>
      </c>
      <c r="M16" s="52">
        <v>6439</v>
      </c>
      <c r="N16" s="52">
        <v>7183</v>
      </c>
      <c r="O16" s="52">
        <v>8187</v>
      </c>
      <c r="P16" s="52">
        <v>9544</v>
      </c>
      <c r="Q16" s="52">
        <v>11384</v>
      </c>
      <c r="R16" s="52">
        <v>11585</v>
      </c>
      <c r="S16" s="52">
        <v>11529</v>
      </c>
      <c r="T16" s="52">
        <v>11132</v>
      </c>
      <c r="U16" s="52">
        <v>10459</v>
      </c>
      <c r="V16" s="52">
        <v>9090</v>
      </c>
      <c r="W16" s="52">
        <v>7434</v>
      </c>
      <c r="DA16" s="63" t="s">
        <v>1133</v>
      </c>
    </row>
    <row r="17" spans="1:105" ht="12" customHeight="1" x14ac:dyDescent="0.25">
      <c r="A17" s="109" t="s">
        <v>120</v>
      </c>
      <c r="B17" s="36">
        <v>90</v>
      </c>
      <c r="C17" s="36">
        <v>92</v>
      </c>
      <c r="D17" s="36">
        <v>139</v>
      </c>
      <c r="E17" s="36">
        <v>285</v>
      </c>
      <c r="F17" s="36">
        <v>745</v>
      </c>
      <c r="G17" s="36">
        <v>1611</v>
      </c>
      <c r="H17" s="36">
        <v>3486</v>
      </c>
      <c r="I17" s="36">
        <v>5871</v>
      </c>
      <c r="J17" s="36">
        <v>7723</v>
      </c>
      <c r="K17" s="36">
        <v>7783</v>
      </c>
      <c r="L17" s="36">
        <v>7592</v>
      </c>
      <c r="M17" s="36">
        <v>7359</v>
      </c>
      <c r="N17" s="36">
        <v>7779</v>
      </c>
      <c r="O17" s="36">
        <v>8867</v>
      </c>
      <c r="P17" s="36">
        <v>9973</v>
      </c>
      <c r="Q17" s="36">
        <v>9232</v>
      </c>
      <c r="R17" s="36">
        <v>8773</v>
      </c>
      <c r="S17" s="36">
        <v>8608</v>
      </c>
      <c r="T17" s="36">
        <v>8010</v>
      </c>
      <c r="U17" s="36">
        <v>8208</v>
      </c>
      <c r="V17" s="36">
        <v>8822</v>
      </c>
      <c r="W17" s="36">
        <v>8592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121</v>
      </c>
      <c r="D21" s="52">
        <v>121</v>
      </c>
      <c r="E21" s="52">
        <v>122</v>
      </c>
      <c r="F21" s="52">
        <v>122</v>
      </c>
      <c r="G21" s="52">
        <v>124</v>
      </c>
      <c r="H21" s="52">
        <v>128</v>
      </c>
      <c r="I21" s="52">
        <v>139</v>
      </c>
      <c r="J21" s="52">
        <v>152</v>
      </c>
      <c r="K21" s="52">
        <v>184</v>
      </c>
      <c r="L21" s="52">
        <v>227</v>
      </c>
      <c r="M21" s="52">
        <v>287</v>
      </c>
      <c r="N21" s="52">
        <v>368</v>
      </c>
      <c r="O21" s="52">
        <v>445</v>
      </c>
      <c r="P21" s="52">
        <v>491</v>
      </c>
      <c r="Q21" s="52">
        <v>594</v>
      </c>
      <c r="R21" s="52">
        <v>798</v>
      </c>
      <c r="S21" s="52">
        <v>1018</v>
      </c>
      <c r="T21" s="52">
        <v>1231</v>
      </c>
      <c r="U21" s="52">
        <v>1469</v>
      </c>
      <c r="V21" s="52">
        <v>1699</v>
      </c>
      <c r="W21" s="52">
        <v>1892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2</v>
      </c>
      <c r="L23" s="52">
        <v>7</v>
      </c>
      <c r="M23" s="52">
        <v>18</v>
      </c>
      <c r="N23" s="52">
        <v>26</v>
      </c>
      <c r="O23" s="52">
        <v>40</v>
      </c>
      <c r="P23" s="52">
        <v>59</v>
      </c>
      <c r="Q23" s="52">
        <v>75</v>
      </c>
      <c r="R23" s="52">
        <v>86</v>
      </c>
      <c r="S23" s="52">
        <v>85</v>
      </c>
      <c r="T23" s="52">
        <v>92</v>
      </c>
      <c r="U23" s="52">
        <v>105</v>
      </c>
      <c r="V23" s="52">
        <v>144</v>
      </c>
      <c r="W23" s="52">
        <v>200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</v>
      </c>
      <c r="D25" s="52">
        <v>8</v>
      </c>
      <c r="E25" s="52">
        <v>8</v>
      </c>
      <c r="F25" s="52">
        <v>8</v>
      </c>
      <c r="G25" s="52">
        <v>10</v>
      </c>
      <c r="H25" s="52">
        <v>9</v>
      </c>
      <c r="I25" s="52">
        <v>8</v>
      </c>
      <c r="J25" s="52">
        <v>4</v>
      </c>
      <c r="K25" s="52">
        <v>8</v>
      </c>
      <c r="L25" s="52">
        <v>11</v>
      </c>
      <c r="M25" s="52">
        <v>6</v>
      </c>
      <c r="N25" s="52">
        <v>12</v>
      </c>
      <c r="O25" s="52">
        <v>17</v>
      </c>
      <c r="P25" s="52">
        <v>15</v>
      </c>
      <c r="Q25" s="52">
        <v>19</v>
      </c>
      <c r="R25" s="52">
        <v>31</v>
      </c>
      <c r="S25" s="52">
        <v>38</v>
      </c>
      <c r="T25" s="52">
        <v>20</v>
      </c>
      <c r="U25" s="52">
        <v>18</v>
      </c>
      <c r="V25" s="52">
        <v>16</v>
      </c>
      <c r="W25" s="52">
        <v>23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234</v>
      </c>
      <c r="D27" s="52">
        <v>235</v>
      </c>
      <c r="E27" s="52">
        <v>239</v>
      </c>
      <c r="F27" s="52">
        <v>247</v>
      </c>
      <c r="G27" s="52">
        <v>273</v>
      </c>
      <c r="H27" s="52">
        <v>322</v>
      </c>
      <c r="I27" s="52">
        <v>273</v>
      </c>
      <c r="J27" s="52">
        <v>384</v>
      </c>
      <c r="K27" s="52">
        <v>612</v>
      </c>
      <c r="L27" s="52">
        <v>917</v>
      </c>
      <c r="M27" s="52">
        <v>1330</v>
      </c>
      <c r="N27" s="52">
        <v>1805</v>
      </c>
      <c r="O27" s="52">
        <v>2245</v>
      </c>
      <c r="P27" s="52">
        <v>2411</v>
      </c>
      <c r="Q27" s="52">
        <v>2409</v>
      </c>
      <c r="R27" s="52">
        <v>2346</v>
      </c>
      <c r="S27" s="52">
        <v>2353</v>
      </c>
      <c r="T27" s="52">
        <v>2666</v>
      </c>
      <c r="U27" s="52">
        <v>3133</v>
      </c>
      <c r="V27" s="52">
        <v>3633</v>
      </c>
      <c r="W27" s="52">
        <v>3880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228</v>
      </c>
      <c r="D30" s="52">
        <v>229</v>
      </c>
      <c r="E30" s="52">
        <v>232</v>
      </c>
      <c r="F30" s="52">
        <v>243</v>
      </c>
      <c r="G30" s="52">
        <v>261</v>
      </c>
      <c r="H30" s="52">
        <v>297</v>
      </c>
      <c r="I30" s="52">
        <v>221</v>
      </c>
      <c r="J30" s="52">
        <v>237</v>
      </c>
      <c r="K30" s="52">
        <v>344</v>
      </c>
      <c r="L30" s="52">
        <v>411</v>
      </c>
      <c r="M30" s="52">
        <v>510</v>
      </c>
      <c r="N30" s="52">
        <v>640</v>
      </c>
      <c r="O30" s="52">
        <v>750</v>
      </c>
      <c r="P30" s="52">
        <v>762</v>
      </c>
      <c r="Q30" s="52">
        <v>869</v>
      </c>
      <c r="R30" s="52">
        <v>1241</v>
      </c>
      <c r="S30" s="52">
        <v>1600</v>
      </c>
      <c r="T30" s="52">
        <v>1614</v>
      </c>
      <c r="U30" s="52">
        <v>1680</v>
      </c>
      <c r="V30" s="52">
        <v>1789</v>
      </c>
      <c r="W30" s="52">
        <v>1972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14</v>
      </c>
      <c r="D31" s="36">
        <v>14</v>
      </c>
      <c r="E31" s="36">
        <v>14</v>
      </c>
      <c r="F31" s="36">
        <v>14</v>
      </c>
      <c r="G31" s="36">
        <v>23</v>
      </c>
      <c r="H31" s="36">
        <v>33</v>
      </c>
      <c r="I31" s="36">
        <v>61</v>
      </c>
      <c r="J31" s="36">
        <v>148</v>
      </c>
      <c r="K31" s="36">
        <v>277</v>
      </c>
      <c r="L31" s="36">
        <v>502</v>
      </c>
      <c r="M31" s="36">
        <v>826</v>
      </c>
      <c r="N31" s="36">
        <v>1177</v>
      </c>
      <c r="O31" s="36">
        <v>1503</v>
      </c>
      <c r="P31" s="36">
        <v>1677</v>
      </c>
      <c r="Q31" s="36">
        <v>1558</v>
      </c>
      <c r="R31" s="36">
        <v>1133</v>
      </c>
      <c r="S31" s="36">
        <v>788</v>
      </c>
      <c r="T31" s="36">
        <v>1070</v>
      </c>
      <c r="U31" s="36">
        <v>1470</v>
      </c>
      <c r="V31" s="36">
        <v>1860</v>
      </c>
      <c r="W31" s="36">
        <v>1918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147</v>
      </c>
      <c r="D35" s="52">
        <v>201</v>
      </c>
      <c r="E35" s="52">
        <v>362</v>
      </c>
      <c r="F35" s="52">
        <v>794</v>
      </c>
      <c r="G35" s="52">
        <v>1563</v>
      </c>
      <c r="H35" s="52">
        <v>2372</v>
      </c>
      <c r="I35" s="52">
        <v>2560</v>
      </c>
      <c r="J35" s="52">
        <v>2323</v>
      </c>
      <c r="K35" s="52">
        <v>1451</v>
      </c>
      <c r="L35" s="52">
        <v>1138</v>
      </c>
      <c r="M35" s="52">
        <v>1062</v>
      </c>
      <c r="N35" s="52">
        <v>1532</v>
      </c>
      <c r="O35" s="52">
        <v>2537</v>
      </c>
      <c r="P35" s="52">
        <v>2954</v>
      </c>
      <c r="Q35" s="52">
        <v>1693</v>
      </c>
      <c r="R35" s="52">
        <v>540</v>
      </c>
      <c r="S35" s="52">
        <v>797</v>
      </c>
      <c r="T35" s="52">
        <v>236</v>
      </c>
      <c r="U35" s="52">
        <v>994</v>
      </c>
      <c r="V35" s="52">
        <v>944</v>
      </c>
      <c r="W35" s="52">
        <v>6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</v>
      </c>
      <c r="F37" s="52">
        <v>3</v>
      </c>
      <c r="G37" s="52">
        <v>10</v>
      </c>
      <c r="H37" s="52">
        <v>26</v>
      </c>
      <c r="I37" s="52">
        <v>57</v>
      </c>
      <c r="J37" s="52">
        <v>90</v>
      </c>
      <c r="K37" s="52">
        <v>90</v>
      </c>
      <c r="L37" s="52">
        <v>86</v>
      </c>
      <c r="M37" s="52">
        <v>57</v>
      </c>
      <c r="N37" s="52">
        <v>61</v>
      </c>
      <c r="O37" s="52">
        <v>89</v>
      </c>
      <c r="P37" s="52">
        <v>228</v>
      </c>
      <c r="Q37" s="52">
        <v>289</v>
      </c>
      <c r="R37" s="52">
        <v>282</v>
      </c>
      <c r="S37" s="52">
        <v>155</v>
      </c>
      <c r="T37" s="52">
        <v>89</v>
      </c>
      <c r="U37" s="52">
        <v>85</v>
      </c>
      <c r="V37" s="52">
        <v>97</v>
      </c>
      <c r="W37" s="52">
        <v>100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11</v>
      </c>
      <c r="D39" s="52">
        <v>9</v>
      </c>
      <c r="E39" s="52">
        <v>4</v>
      </c>
      <c r="F39" s="52">
        <v>3</v>
      </c>
      <c r="G39" s="52">
        <v>11</v>
      </c>
      <c r="H39" s="52">
        <v>16</v>
      </c>
      <c r="I39" s="52">
        <v>17</v>
      </c>
      <c r="J39" s="52">
        <v>5</v>
      </c>
      <c r="K39" s="52">
        <v>60</v>
      </c>
      <c r="L39" s="52">
        <v>26</v>
      </c>
      <c r="M39" s="52">
        <v>27</v>
      </c>
      <c r="N39" s="52">
        <v>14</v>
      </c>
      <c r="O39" s="52">
        <v>16</v>
      </c>
      <c r="P39" s="52">
        <v>15</v>
      </c>
      <c r="Q39" s="52">
        <v>18</v>
      </c>
      <c r="R39" s="52">
        <v>23</v>
      </c>
      <c r="S39" s="52">
        <v>37</v>
      </c>
      <c r="T39" s="52">
        <v>18</v>
      </c>
      <c r="U39" s="52">
        <v>30</v>
      </c>
      <c r="V39" s="52">
        <v>36</v>
      </c>
      <c r="W39" s="52">
        <v>12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257</v>
      </c>
      <c r="D41" s="52">
        <v>314</v>
      </c>
      <c r="E41" s="52">
        <v>483</v>
      </c>
      <c r="F41" s="52">
        <v>924</v>
      </c>
      <c r="G41" s="52">
        <v>1711</v>
      </c>
      <c r="H41" s="52">
        <v>2559</v>
      </c>
      <c r="I41" s="52">
        <v>2685</v>
      </c>
      <c r="J41" s="52">
        <v>2554</v>
      </c>
      <c r="K41" s="52">
        <v>1827</v>
      </c>
      <c r="L41" s="52">
        <v>1813</v>
      </c>
      <c r="M41" s="52">
        <v>2084</v>
      </c>
      <c r="N41" s="52">
        <v>2967</v>
      </c>
      <c r="O41" s="52">
        <v>4338</v>
      </c>
      <c r="P41" s="52">
        <v>4874</v>
      </c>
      <c r="Q41" s="52">
        <v>3509</v>
      </c>
      <c r="R41" s="52">
        <v>2096</v>
      </c>
      <c r="S41" s="52">
        <v>2133</v>
      </c>
      <c r="T41" s="52">
        <v>1673</v>
      </c>
      <c r="U41" s="52">
        <v>2646</v>
      </c>
      <c r="V41" s="52">
        <v>2858</v>
      </c>
      <c r="W41" s="52">
        <v>2005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252</v>
      </c>
      <c r="D44" s="52">
        <v>262</v>
      </c>
      <c r="E44" s="52">
        <v>326</v>
      </c>
      <c r="F44" s="52">
        <v>455</v>
      </c>
      <c r="G44" s="52">
        <v>834</v>
      </c>
      <c r="H44" s="52">
        <v>666</v>
      </c>
      <c r="I44" s="52">
        <v>257</v>
      </c>
      <c r="J44" s="52">
        <v>556</v>
      </c>
      <c r="K44" s="52">
        <v>1551</v>
      </c>
      <c r="L44" s="52">
        <v>1513</v>
      </c>
      <c r="M44" s="52">
        <v>1518</v>
      </c>
      <c r="N44" s="52">
        <v>1384</v>
      </c>
      <c r="O44" s="52">
        <v>1754</v>
      </c>
      <c r="P44" s="52">
        <v>2119</v>
      </c>
      <c r="Q44" s="52">
        <v>2709</v>
      </c>
      <c r="R44" s="52">
        <v>1442</v>
      </c>
      <c r="S44" s="52">
        <v>1544</v>
      </c>
      <c r="T44" s="52">
        <v>1217</v>
      </c>
      <c r="U44" s="52">
        <v>1007</v>
      </c>
      <c r="V44" s="52">
        <v>420</v>
      </c>
      <c r="W44" s="52">
        <v>316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16</v>
      </c>
      <c r="D45" s="36">
        <v>61</v>
      </c>
      <c r="E45" s="36">
        <v>160</v>
      </c>
      <c r="F45" s="36">
        <v>474</v>
      </c>
      <c r="G45" s="36">
        <v>889</v>
      </c>
      <c r="H45" s="36">
        <v>1908</v>
      </c>
      <c r="I45" s="36">
        <v>2446</v>
      </c>
      <c r="J45" s="36">
        <v>2000</v>
      </c>
      <c r="K45" s="36">
        <v>337</v>
      </c>
      <c r="L45" s="36">
        <v>311</v>
      </c>
      <c r="M45" s="36">
        <v>593</v>
      </c>
      <c r="N45" s="36">
        <v>1597</v>
      </c>
      <c r="O45" s="36">
        <v>2591</v>
      </c>
      <c r="P45" s="36">
        <v>2783</v>
      </c>
      <c r="Q45" s="36">
        <v>817</v>
      </c>
      <c r="R45" s="36">
        <v>674</v>
      </c>
      <c r="S45" s="36">
        <v>623</v>
      </c>
      <c r="T45" s="36">
        <v>472</v>
      </c>
      <c r="U45" s="36">
        <v>1668</v>
      </c>
      <c r="V45" s="36">
        <v>2474</v>
      </c>
      <c r="W45" s="36">
        <v>1688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46</v>
      </c>
      <c r="D49" s="52">
        <v>65</v>
      </c>
      <c r="E49" s="52">
        <v>113</v>
      </c>
      <c r="F49" s="52">
        <v>256</v>
      </c>
      <c r="G49" s="52">
        <v>520</v>
      </c>
      <c r="H49" s="52">
        <v>1062</v>
      </c>
      <c r="I49" s="52">
        <v>845</v>
      </c>
      <c r="J49" s="52">
        <v>1016</v>
      </c>
      <c r="K49" s="52">
        <v>424</v>
      </c>
      <c r="L49" s="52">
        <v>391</v>
      </c>
      <c r="M49" s="52">
        <v>282</v>
      </c>
      <c r="N49" s="52">
        <v>358</v>
      </c>
      <c r="O49" s="52">
        <v>779</v>
      </c>
      <c r="P49" s="52">
        <v>1827</v>
      </c>
      <c r="Q49" s="52">
        <v>864</v>
      </c>
      <c r="R49" s="52">
        <v>234</v>
      </c>
      <c r="S49" s="52">
        <v>253</v>
      </c>
      <c r="T49" s="52">
        <v>87</v>
      </c>
      <c r="U49" s="52">
        <v>294</v>
      </c>
      <c r="V49" s="52">
        <v>290</v>
      </c>
      <c r="W49" s="52">
        <v>3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1</v>
      </c>
      <c r="G51" s="52">
        <v>5</v>
      </c>
      <c r="H51" s="52">
        <v>15</v>
      </c>
      <c r="I51" s="52">
        <v>19</v>
      </c>
      <c r="J51" s="52">
        <v>31</v>
      </c>
      <c r="K51" s="52">
        <v>17</v>
      </c>
      <c r="L51" s="52">
        <v>18</v>
      </c>
      <c r="M51" s="52">
        <v>15</v>
      </c>
      <c r="N51" s="52">
        <v>21</v>
      </c>
      <c r="O51" s="52">
        <v>49</v>
      </c>
      <c r="P51" s="52">
        <v>130</v>
      </c>
      <c r="Q51" s="52">
        <v>56</v>
      </c>
      <c r="R51" s="52">
        <v>18</v>
      </c>
      <c r="S51" s="52">
        <v>17</v>
      </c>
      <c r="T51" s="52">
        <v>4</v>
      </c>
      <c r="U51" s="52">
        <v>12</v>
      </c>
      <c r="V51" s="52">
        <v>16</v>
      </c>
      <c r="W51" s="52">
        <v>0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</v>
      </c>
      <c r="D53" s="52">
        <v>2</v>
      </c>
      <c r="E53" s="52">
        <v>1</v>
      </c>
      <c r="F53" s="52">
        <v>1</v>
      </c>
      <c r="G53" s="52">
        <v>3</v>
      </c>
      <c r="H53" s="52">
        <v>7</v>
      </c>
      <c r="I53" s="52">
        <v>6</v>
      </c>
      <c r="J53" s="52">
        <v>2</v>
      </c>
      <c r="K53" s="52">
        <v>14</v>
      </c>
      <c r="L53" s="52">
        <v>6</v>
      </c>
      <c r="M53" s="52">
        <v>4</v>
      </c>
      <c r="N53" s="52">
        <v>2</v>
      </c>
      <c r="O53" s="52">
        <v>3</v>
      </c>
      <c r="P53" s="52">
        <v>6</v>
      </c>
      <c r="Q53" s="52">
        <v>5</v>
      </c>
      <c r="R53" s="52">
        <v>3</v>
      </c>
      <c r="S53" s="52">
        <v>5</v>
      </c>
      <c r="T53" s="52">
        <v>1</v>
      </c>
      <c r="U53" s="52">
        <v>4</v>
      </c>
      <c r="V53" s="52">
        <v>4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44</v>
      </c>
      <c r="D55" s="52">
        <v>63</v>
      </c>
      <c r="E55" s="52">
        <v>112</v>
      </c>
      <c r="F55" s="52">
        <v>255</v>
      </c>
      <c r="G55" s="52">
        <v>517</v>
      </c>
      <c r="H55" s="52">
        <v>1055</v>
      </c>
      <c r="I55" s="52">
        <v>839</v>
      </c>
      <c r="J55" s="52">
        <v>1014</v>
      </c>
      <c r="K55" s="52">
        <v>410</v>
      </c>
      <c r="L55" s="52">
        <v>385</v>
      </c>
      <c r="M55" s="52">
        <v>278</v>
      </c>
      <c r="N55" s="52">
        <v>356</v>
      </c>
      <c r="O55" s="52">
        <v>776</v>
      </c>
      <c r="P55" s="52">
        <v>1821</v>
      </c>
      <c r="Q55" s="52">
        <v>859</v>
      </c>
      <c r="R55" s="52">
        <v>231</v>
      </c>
      <c r="S55" s="52">
        <v>248</v>
      </c>
      <c r="T55" s="52">
        <v>86</v>
      </c>
      <c r="U55" s="52">
        <v>290</v>
      </c>
      <c r="V55" s="52">
        <v>286</v>
      </c>
      <c r="W55" s="52">
        <v>3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43</v>
      </c>
      <c r="D58" s="52">
        <v>53</v>
      </c>
      <c r="E58" s="52">
        <v>76</v>
      </c>
      <c r="F58" s="52">
        <v>126</v>
      </c>
      <c r="G58" s="52">
        <v>252</v>
      </c>
      <c r="H58" s="52">
        <v>275</v>
      </c>
      <c r="I58" s="52">
        <v>80</v>
      </c>
      <c r="J58" s="52">
        <v>221</v>
      </c>
      <c r="K58" s="52">
        <v>348</v>
      </c>
      <c r="L58" s="52">
        <v>324</v>
      </c>
      <c r="M58" s="52">
        <v>203</v>
      </c>
      <c r="N58" s="52">
        <v>167</v>
      </c>
      <c r="O58" s="52">
        <v>315</v>
      </c>
      <c r="P58" s="52">
        <v>791</v>
      </c>
      <c r="Q58" s="52">
        <v>662</v>
      </c>
      <c r="R58" s="52">
        <v>159</v>
      </c>
      <c r="S58" s="52">
        <v>181</v>
      </c>
      <c r="T58" s="52">
        <v>63</v>
      </c>
      <c r="U58" s="52">
        <v>111</v>
      </c>
      <c r="V58" s="52">
        <v>43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</v>
      </c>
      <c r="D59" s="36">
        <v>12</v>
      </c>
      <c r="E59" s="36">
        <v>37</v>
      </c>
      <c r="F59" s="36">
        <v>130</v>
      </c>
      <c r="G59" s="36">
        <v>268</v>
      </c>
      <c r="H59" s="36">
        <v>787</v>
      </c>
      <c r="I59" s="36">
        <v>765</v>
      </c>
      <c r="J59" s="36">
        <v>795</v>
      </c>
      <c r="K59" s="36">
        <v>76</v>
      </c>
      <c r="L59" s="36">
        <v>67</v>
      </c>
      <c r="M59" s="36">
        <v>79</v>
      </c>
      <c r="N59" s="36">
        <v>191</v>
      </c>
      <c r="O59" s="36">
        <v>464</v>
      </c>
      <c r="P59" s="36">
        <v>1036</v>
      </c>
      <c r="Q59" s="36">
        <v>202</v>
      </c>
      <c r="R59" s="36">
        <v>75</v>
      </c>
      <c r="S59" s="36">
        <v>72</v>
      </c>
      <c r="T59" s="36">
        <v>24</v>
      </c>
      <c r="U59" s="36">
        <v>183</v>
      </c>
      <c r="V59" s="36">
        <v>247</v>
      </c>
      <c r="W59" s="36">
        <v>3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101</v>
      </c>
      <c r="D63" s="52">
        <v>136</v>
      </c>
      <c r="E63" s="52">
        <v>249</v>
      </c>
      <c r="F63" s="52">
        <v>538</v>
      </c>
      <c r="G63" s="52">
        <v>1043</v>
      </c>
      <c r="H63" s="52">
        <v>1310</v>
      </c>
      <c r="I63" s="52">
        <v>1715</v>
      </c>
      <c r="J63" s="52">
        <v>1307</v>
      </c>
      <c r="K63" s="52">
        <v>1027</v>
      </c>
      <c r="L63" s="52">
        <v>747</v>
      </c>
      <c r="M63" s="52">
        <v>780</v>
      </c>
      <c r="N63" s="52">
        <v>1174</v>
      </c>
      <c r="O63" s="52">
        <v>1758</v>
      </c>
      <c r="P63" s="52">
        <v>1127</v>
      </c>
      <c r="Q63" s="52">
        <v>829</v>
      </c>
      <c r="R63" s="52">
        <v>306</v>
      </c>
      <c r="S63" s="52">
        <v>544</v>
      </c>
      <c r="T63" s="52">
        <v>149</v>
      </c>
      <c r="U63" s="52">
        <v>700</v>
      </c>
      <c r="V63" s="52">
        <v>654</v>
      </c>
      <c r="W63" s="52">
        <v>3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2</v>
      </c>
      <c r="G65" s="52">
        <v>5</v>
      </c>
      <c r="H65" s="52">
        <v>11</v>
      </c>
      <c r="I65" s="52">
        <v>38</v>
      </c>
      <c r="J65" s="52">
        <v>59</v>
      </c>
      <c r="K65" s="52">
        <v>73</v>
      </c>
      <c r="L65" s="52">
        <v>68</v>
      </c>
      <c r="M65" s="52">
        <v>42</v>
      </c>
      <c r="N65" s="52">
        <v>40</v>
      </c>
      <c r="O65" s="52">
        <v>40</v>
      </c>
      <c r="P65" s="52">
        <v>98</v>
      </c>
      <c r="Q65" s="52">
        <v>233</v>
      </c>
      <c r="R65" s="52">
        <v>264</v>
      </c>
      <c r="S65" s="52">
        <v>138</v>
      </c>
      <c r="T65" s="52">
        <v>85</v>
      </c>
      <c r="U65" s="52">
        <v>73</v>
      </c>
      <c r="V65" s="52">
        <v>81</v>
      </c>
      <c r="W65" s="52">
        <v>100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</v>
      </c>
      <c r="D67" s="52">
        <f t="shared" si="0"/>
        <v>7</v>
      </c>
      <c r="E67" s="52">
        <f t="shared" si="0"/>
        <v>3</v>
      </c>
      <c r="F67" s="52">
        <f t="shared" si="0"/>
        <v>2</v>
      </c>
      <c r="G67" s="52">
        <f t="shared" si="0"/>
        <v>8</v>
      </c>
      <c r="H67" s="52">
        <f t="shared" si="0"/>
        <v>9</v>
      </c>
      <c r="I67" s="52">
        <f t="shared" si="0"/>
        <v>11</v>
      </c>
      <c r="J67" s="52">
        <f t="shared" si="0"/>
        <v>3</v>
      </c>
      <c r="K67" s="52">
        <f t="shared" si="0"/>
        <v>46</v>
      </c>
      <c r="L67" s="52">
        <f t="shared" si="0"/>
        <v>20</v>
      </c>
      <c r="M67" s="52">
        <f t="shared" si="0"/>
        <v>23</v>
      </c>
      <c r="N67" s="52">
        <f t="shared" si="0"/>
        <v>12</v>
      </c>
      <c r="O67" s="52">
        <f t="shared" si="0"/>
        <v>13</v>
      </c>
      <c r="P67" s="52">
        <f t="shared" si="0"/>
        <v>9</v>
      </c>
      <c r="Q67" s="52">
        <f t="shared" si="0"/>
        <v>13</v>
      </c>
      <c r="R67" s="52">
        <f t="shared" ref="R67:V67" si="1">R39-R53</f>
        <v>20</v>
      </c>
      <c r="S67" s="52">
        <f t="shared" si="1"/>
        <v>32</v>
      </c>
      <c r="T67" s="52">
        <f t="shared" si="1"/>
        <v>17</v>
      </c>
      <c r="U67" s="52">
        <f t="shared" si="1"/>
        <v>26</v>
      </c>
      <c r="V67" s="52">
        <f t="shared" si="1"/>
        <v>32</v>
      </c>
      <c r="W67" s="52">
        <f t="shared" ref="W67" si="2">W39-W53</f>
        <v>12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213</v>
      </c>
      <c r="D69" s="52">
        <f t="shared" si="6"/>
        <v>251</v>
      </c>
      <c r="E69" s="52">
        <f t="shared" si="6"/>
        <v>371</v>
      </c>
      <c r="F69" s="52">
        <f t="shared" si="6"/>
        <v>669</v>
      </c>
      <c r="G69" s="52">
        <f t="shared" si="6"/>
        <v>1194</v>
      </c>
      <c r="H69" s="52">
        <f t="shared" si="6"/>
        <v>1504</v>
      </c>
      <c r="I69" s="52">
        <f t="shared" si="6"/>
        <v>1846</v>
      </c>
      <c r="J69" s="52">
        <f t="shared" si="6"/>
        <v>1540</v>
      </c>
      <c r="K69" s="52">
        <f t="shared" si="6"/>
        <v>1417</v>
      </c>
      <c r="L69" s="52">
        <f t="shared" si="6"/>
        <v>1428</v>
      </c>
      <c r="M69" s="52">
        <f t="shared" si="6"/>
        <v>1806</v>
      </c>
      <c r="N69" s="52">
        <f t="shared" si="6"/>
        <v>2611</v>
      </c>
      <c r="O69" s="52">
        <f t="shared" si="6"/>
        <v>3562</v>
      </c>
      <c r="P69" s="52">
        <f t="shared" si="6"/>
        <v>3053</v>
      </c>
      <c r="Q69" s="52">
        <f t="shared" si="6"/>
        <v>2650</v>
      </c>
      <c r="R69" s="52">
        <f t="shared" ref="R69:V69" si="7">R41-R55</f>
        <v>1865</v>
      </c>
      <c r="S69" s="52">
        <f t="shared" si="7"/>
        <v>1885</v>
      </c>
      <c r="T69" s="52">
        <f t="shared" si="7"/>
        <v>1587</v>
      </c>
      <c r="U69" s="52">
        <f t="shared" si="7"/>
        <v>2356</v>
      </c>
      <c r="V69" s="52">
        <f t="shared" si="7"/>
        <v>2572</v>
      </c>
      <c r="W69" s="52">
        <f t="shared" ref="W69" si="8">W41-W55</f>
        <v>2002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209</v>
      </c>
      <c r="D72" s="52">
        <v>209</v>
      </c>
      <c r="E72" s="52">
        <v>250</v>
      </c>
      <c r="F72" s="52">
        <v>329</v>
      </c>
      <c r="G72" s="52">
        <v>582</v>
      </c>
      <c r="H72" s="52">
        <v>391</v>
      </c>
      <c r="I72" s="52">
        <v>177</v>
      </c>
      <c r="J72" s="52">
        <v>335</v>
      </c>
      <c r="K72" s="52">
        <v>1203</v>
      </c>
      <c r="L72" s="52">
        <v>1189</v>
      </c>
      <c r="M72" s="52">
        <v>1315</v>
      </c>
      <c r="N72" s="52">
        <v>1217</v>
      </c>
      <c r="O72" s="52">
        <v>1439</v>
      </c>
      <c r="P72" s="52">
        <v>1328</v>
      </c>
      <c r="Q72" s="52">
        <v>2047</v>
      </c>
      <c r="R72" s="52">
        <v>1283</v>
      </c>
      <c r="S72" s="52">
        <v>1363</v>
      </c>
      <c r="T72" s="52">
        <v>1154</v>
      </c>
      <c r="U72" s="52">
        <v>896</v>
      </c>
      <c r="V72" s="52">
        <v>377</v>
      </c>
      <c r="W72" s="52">
        <v>316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13</v>
      </c>
      <c r="D73" s="36">
        <v>49</v>
      </c>
      <c r="E73" s="36">
        <v>123</v>
      </c>
      <c r="F73" s="36">
        <v>344</v>
      </c>
      <c r="G73" s="36">
        <v>621</v>
      </c>
      <c r="H73" s="36">
        <v>1121</v>
      </c>
      <c r="I73" s="36">
        <v>1681</v>
      </c>
      <c r="J73" s="36">
        <v>1205</v>
      </c>
      <c r="K73" s="36">
        <v>261</v>
      </c>
      <c r="L73" s="36">
        <v>244</v>
      </c>
      <c r="M73" s="36">
        <v>514</v>
      </c>
      <c r="N73" s="36">
        <v>1406</v>
      </c>
      <c r="O73" s="36">
        <v>2127</v>
      </c>
      <c r="P73" s="36">
        <v>1747</v>
      </c>
      <c r="Q73" s="36">
        <v>615</v>
      </c>
      <c r="R73" s="36">
        <v>599</v>
      </c>
      <c r="S73" s="36">
        <v>551</v>
      </c>
      <c r="T73" s="36">
        <v>448</v>
      </c>
      <c r="U73" s="36">
        <v>1485</v>
      </c>
      <c r="V73" s="36">
        <v>2227</v>
      </c>
      <c r="W73" s="36">
        <v>1685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418</v>
      </c>
      <c r="I79" s="138">
        <f>RES_hhdet_numvin!I163</f>
        <v>844</v>
      </c>
      <c r="J79" s="138">
        <f>RES_hhdet_numvin!J163</f>
        <v>1077</v>
      </c>
      <c r="K79" s="138">
        <f>RES_hhdet_numvin!K163</f>
        <v>838</v>
      </c>
      <c r="L79" s="138">
        <f>RES_hhdet_numvin!L163</f>
        <v>768</v>
      </c>
      <c r="M79" s="138">
        <f>RES_hhdet_numvin!M163</f>
        <v>803</v>
      </c>
      <c r="N79" s="138">
        <f>RES_hhdet_numvin!N163</f>
        <v>1259</v>
      </c>
      <c r="O79" s="138">
        <f>RES_hhdet_numvin!O163</f>
        <v>2221</v>
      </c>
      <c r="P79" s="138">
        <f>RES_hhdet_numvin!P163</f>
        <v>2707</v>
      </c>
      <c r="Q79" s="138">
        <f>RES_hhdet_numvin!Q163</f>
        <v>1603</v>
      </c>
      <c r="R79" s="138">
        <f>RES_hhdet_numvin!R163</f>
        <v>525</v>
      </c>
      <c r="S79" s="138">
        <f>RES_hhdet_numvin!S163</f>
        <v>786</v>
      </c>
      <c r="T79" s="138">
        <f>RES_hhdet_numvin!T163</f>
        <v>235</v>
      </c>
      <c r="U79" s="138">
        <f>RES_hhdet_numvin!U163</f>
        <v>992</v>
      </c>
      <c r="V79" s="138">
        <f>RES_hhdet_numvin!V163</f>
        <v>944</v>
      </c>
      <c r="W79" s="138">
        <f>RES_hhdet_numvin!W163</f>
        <v>6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72</v>
      </c>
      <c r="Q81" s="138">
        <f>RES_hhdet_numvin!Q165</f>
        <v>167</v>
      </c>
      <c r="R81" s="138">
        <f>RES_hhdet_numvin!R165</f>
        <v>214</v>
      </c>
      <c r="S81" s="138">
        <f>RES_hhdet_numvin!S165</f>
        <v>138</v>
      </c>
      <c r="T81" s="138">
        <f>RES_hhdet_numvin!T165</f>
        <v>85</v>
      </c>
      <c r="U81" s="138">
        <f>RES_hhdet_numvin!U165</f>
        <v>84</v>
      </c>
      <c r="V81" s="138">
        <f>RES_hhdet_numvin!V165</f>
        <v>96</v>
      </c>
      <c r="W81" s="138">
        <f>RES_hhdet_numvin!W165</f>
        <v>100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2</v>
      </c>
      <c r="Q83" s="138">
        <f>RES_hhdet_numvin!Q167</f>
        <v>12</v>
      </c>
      <c r="R83" s="138">
        <f>RES_hhdet_numvin!R167</f>
        <v>19</v>
      </c>
      <c r="S83" s="138">
        <f>RES_hhdet_numvin!S167</f>
        <v>34</v>
      </c>
      <c r="T83" s="138">
        <f>RES_hhdet_numvin!T167</f>
        <v>18</v>
      </c>
      <c r="U83" s="138">
        <f>RES_hhdet_numvin!U167</f>
        <v>30</v>
      </c>
      <c r="V83" s="138">
        <f>RES_hhdet_numvin!V167</f>
        <v>36</v>
      </c>
      <c r="W83" s="138">
        <f>RES_hhdet_numvin!W167</f>
        <v>12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1596</v>
      </c>
      <c r="Q87" s="138">
        <f>RES_hhdet_numvin!Q171</f>
        <v>2023</v>
      </c>
      <c r="R87" s="138">
        <f>RES_hhdet_numvin!R171</f>
        <v>1565</v>
      </c>
      <c r="S87" s="138">
        <f>RES_hhdet_numvin!S171</f>
        <v>1811</v>
      </c>
      <c r="T87" s="138">
        <f>RES_hhdet_numvin!T171</f>
        <v>1490</v>
      </c>
      <c r="U87" s="138">
        <f>RES_hhdet_numvin!U171</f>
        <v>2538</v>
      </c>
      <c r="V87" s="138">
        <f>RES_hhdet_numvin!V171</f>
        <v>2835</v>
      </c>
      <c r="W87" s="138">
        <f>RES_hhdet_numvin!W171</f>
        <v>2005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691</v>
      </c>
      <c r="Q92" s="138">
        <f>RES_hhdet_numvin!Q176</f>
        <v>1554</v>
      </c>
      <c r="R92" s="138">
        <f>RES_hhdet_numvin!R176</f>
        <v>1079</v>
      </c>
      <c r="S92" s="138">
        <f>RES_hhdet_numvin!S176</f>
        <v>1314</v>
      </c>
      <c r="T92" s="138">
        <f>RES_hhdet_numvin!T176</f>
        <v>1088</v>
      </c>
      <c r="U92" s="138">
        <f>RES_hhdet_numvin!U176</f>
        <v>973</v>
      </c>
      <c r="V92" s="138">
        <f>RES_hhdet_numvin!V176</f>
        <v>419</v>
      </c>
      <c r="W92" s="138">
        <f>RES_hhdet_numvin!W176</f>
        <v>316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909</v>
      </c>
      <c r="Q93" s="39">
        <f>RES_hhdet_numvin!Q177</f>
        <v>471</v>
      </c>
      <c r="R93" s="39">
        <f>RES_hhdet_numvin!R177</f>
        <v>510</v>
      </c>
      <c r="S93" s="39">
        <f>RES_hhdet_numvin!S177</f>
        <v>533</v>
      </c>
      <c r="T93" s="39">
        <f>RES_hhdet_numvin!T177</f>
        <v>429</v>
      </c>
      <c r="U93" s="39">
        <f>RES_hhdet_numvin!U177</f>
        <v>1602</v>
      </c>
      <c r="V93" s="39">
        <f>RES_hhdet_numvin!V177</f>
        <v>2450</v>
      </c>
      <c r="W93" s="39">
        <f>RES_hhdet_numvin!W177</f>
        <v>1688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1.2245613195434295</v>
      </c>
      <c r="C97" s="117">
        <f t="shared" si="12"/>
        <v>1.3167757358813872</v>
      </c>
      <c r="D97" s="117">
        <f t="shared" si="12"/>
        <v>1.3898289384441465</v>
      </c>
      <c r="E97" s="117">
        <f t="shared" si="12"/>
        <v>1.5149424881064932</v>
      </c>
      <c r="F97" s="117">
        <f t="shared" si="12"/>
        <v>1.7638558104693409</v>
      </c>
      <c r="G97" s="117">
        <f t="shared" si="12"/>
        <v>3.0791839385123176</v>
      </c>
      <c r="H97" s="117">
        <f t="shared" si="12"/>
        <v>5.9239469854465341</v>
      </c>
      <c r="I97" s="117">
        <f t="shared" si="12"/>
        <v>8.0213315834261536</v>
      </c>
      <c r="J97" s="117">
        <f t="shared" si="12"/>
        <v>11.077765555971444</v>
      </c>
      <c r="K97" s="117">
        <f t="shared" si="12"/>
        <v>12.229975744271204</v>
      </c>
      <c r="L97" s="117">
        <f t="shared" si="12"/>
        <v>12.153578841882949</v>
      </c>
      <c r="M97" s="117">
        <f t="shared" si="12"/>
        <v>13.415409849395369</v>
      </c>
      <c r="N97" s="117">
        <f t="shared" si="12"/>
        <v>16.182622638470214</v>
      </c>
      <c r="O97" s="117">
        <f t="shared" si="12"/>
        <v>12.537609816255458</v>
      </c>
      <c r="P97" s="117">
        <f t="shared" si="12"/>
        <v>16.950714867608944</v>
      </c>
      <c r="Q97" s="117">
        <f t="shared" si="12"/>
        <v>21.852242947570133</v>
      </c>
      <c r="R97" s="117">
        <f t="shared" ref="R97:V97" si="13">R98+R100+R102+R111</f>
        <v>24.230416698173933</v>
      </c>
      <c r="S97" s="117">
        <f t="shared" si="13"/>
        <v>26.008143260870245</v>
      </c>
      <c r="T97" s="117">
        <f t="shared" si="13"/>
        <v>17.854336229420422</v>
      </c>
      <c r="U97" s="117">
        <f t="shared" si="13"/>
        <v>16.438472962327232</v>
      </c>
      <c r="V97" s="117">
        <f t="shared" si="13"/>
        <v>20.777997514813261</v>
      </c>
      <c r="W97" s="117">
        <f t="shared" ref="W97" si="14">W98+W100+W102+W111</f>
        <v>11.515644856862469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1.0569898138284424</v>
      </c>
      <c r="C98" s="122">
        <f t="shared" si="15"/>
        <v>1.1365248101658536</v>
      </c>
      <c r="D98" s="122">
        <f t="shared" si="15"/>
        <v>1.2239973777731639</v>
      </c>
      <c r="E98" s="122">
        <f t="shared" si="15"/>
        <v>1.3167422735759595</v>
      </c>
      <c r="F98" s="122">
        <f t="shared" si="15"/>
        <v>1.4562279645513956</v>
      </c>
      <c r="G98" s="122">
        <f t="shared" si="15"/>
        <v>2.6112505363634764</v>
      </c>
      <c r="H98" s="122">
        <f t="shared" si="15"/>
        <v>5.0932001703850531</v>
      </c>
      <c r="I98" s="122">
        <f t="shared" si="15"/>
        <v>6.9783474765909741</v>
      </c>
      <c r="J98" s="122">
        <f t="shared" si="15"/>
        <v>9.5960146567439892</v>
      </c>
      <c r="K98" s="122">
        <f t="shared" si="15"/>
        <v>10.554329366105915</v>
      </c>
      <c r="L98" s="122">
        <f t="shared" si="15"/>
        <v>10.663872974228353</v>
      </c>
      <c r="M98" s="122">
        <f t="shared" si="15"/>
        <v>11.6134902641188</v>
      </c>
      <c r="N98" s="122">
        <f t="shared" si="15"/>
        <v>14.142201415699258</v>
      </c>
      <c r="O98" s="122">
        <f t="shared" si="15"/>
        <v>10.495462037660836</v>
      </c>
      <c r="P98" s="122">
        <f t="shared" si="15"/>
        <v>14.524918726815477</v>
      </c>
      <c r="Q98" s="122">
        <f t="shared" si="15"/>
        <v>19.565929435521671</v>
      </c>
      <c r="R98" s="122">
        <f t="shared" si="15"/>
        <v>21.88613370794965</v>
      </c>
      <c r="S98" s="122">
        <f t="shared" si="15"/>
        <v>23.744241314270852</v>
      </c>
      <c r="T98" s="122">
        <f t="shared" si="15"/>
        <v>15.506646614498495</v>
      </c>
      <c r="U98" s="122">
        <f t="shared" si="15"/>
        <v>14.228538197250675</v>
      </c>
      <c r="V98" s="122">
        <f t="shared" si="15"/>
        <v>18.777420322131878</v>
      </c>
      <c r="W98" s="122">
        <f t="shared" si="15"/>
        <v>9.2065660830498004</v>
      </c>
      <c r="DA98" s="130" t="s">
        <v>1722</v>
      </c>
    </row>
    <row r="99" spans="1:105" ht="12" customHeight="1" x14ac:dyDescent="0.25">
      <c r="A99" s="97" t="s">
        <v>53</v>
      </c>
      <c r="B99" s="98">
        <v>1.0569898138284424</v>
      </c>
      <c r="C99" s="98">
        <v>1.1365248101658536</v>
      </c>
      <c r="D99" s="98">
        <v>1.2239973777731639</v>
      </c>
      <c r="E99" s="98">
        <v>1.3167422735759595</v>
      </c>
      <c r="F99" s="98">
        <v>1.4562279645513956</v>
      </c>
      <c r="G99" s="98">
        <v>2.6112505363634764</v>
      </c>
      <c r="H99" s="98">
        <v>5.0932001703850531</v>
      </c>
      <c r="I99" s="98">
        <v>6.9783474765909741</v>
      </c>
      <c r="J99" s="98">
        <v>9.5960146567439892</v>
      </c>
      <c r="K99" s="98">
        <v>10.554329366105915</v>
      </c>
      <c r="L99" s="98">
        <v>10.663872974228353</v>
      </c>
      <c r="M99" s="98">
        <v>11.6134902641188</v>
      </c>
      <c r="N99" s="98">
        <v>14.142201415699258</v>
      </c>
      <c r="O99" s="98">
        <v>10.495462037660836</v>
      </c>
      <c r="P99" s="98">
        <v>14.524918726815477</v>
      </c>
      <c r="Q99" s="98">
        <v>19.565929435521671</v>
      </c>
      <c r="R99" s="98">
        <v>21.88613370794965</v>
      </c>
      <c r="S99" s="98">
        <v>23.744241314270852</v>
      </c>
      <c r="T99" s="98">
        <v>15.506646614498495</v>
      </c>
      <c r="U99" s="98">
        <v>14.228538197250675</v>
      </c>
      <c r="V99" s="98">
        <v>18.777420322131878</v>
      </c>
      <c r="W99" s="98">
        <v>9.2065660830498004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5.5673609240749925E-6</v>
      </c>
      <c r="C100" s="122">
        <f t="shared" si="16"/>
        <v>7.3912416649022561E-6</v>
      </c>
      <c r="D100" s="122">
        <f t="shared" si="16"/>
        <v>1.0403960287998754E-5</v>
      </c>
      <c r="E100" s="122">
        <f t="shared" si="16"/>
        <v>1.1274143974617937E-5</v>
      </c>
      <c r="F100" s="122">
        <f t="shared" si="16"/>
        <v>1.8033376104748787E-5</v>
      </c>
      <c r="G100" s="122">
        <f t="shared" si="16"/>
        <v>6.4465824381221382E-5</v>
      </c>
      <c r="H100" s="122">
        <f t="shared" si="16"/>
        <v>2.970929459645363E-4</v>
      </c>
      <c r="I100" s="122">
        <f t="shared" si="16"/>
        <v>4.6890847207456301E-4</v>
      </c>
      <c r="J100" s="122">
        <f t="shared" si="16"/>
        <v>8.0383336667214848E-4</v>
      </c>
      <c r="K100" s="122">
        <f t="shared" si="16"/>
        <v>1.1685265336131355E-3</v>
      </c>
      <c r="L100" s="122">
        <f t="shared" si="16"/>
        <v>3.9186467688555309E-3</v>
      </c>
      <c r="M100" s="122">
        <f t="shared" si="16"/>
        <v>1.7275947807065583E-3</v>
      </c>
      <c r="N100" s="122">
        <f t="shared" si="16"/>
        <v>2.8605405833269054E-3</v>
      </c>
      <c r="O100" s="122">
        <f t="shared" si="16"/>
        <v>2.226985464580126E-3</v>
      </c>
      <c r="P100" s="122">
        <f t="shared" si="16"/>
        <v>4.4302014894416096E-3</v>
      </c>
      <c r="Q100" s="122">
        <f t="shared" si="16"/>
        <v>4.6340022222908003E-3</v>
      </c>
      <c r="R100" s="122">
        <f t="shared" si="16"/>
        <v>4.5500154882620603E-3</v>
      </c>
      <c r="S100" s="122">
        <f t="shared" si="16"/>
        <v>4.5681602983009975E-3</v>
      </c>
      <c r="T100" s="122">
        <f t="shared" si="16"/>
        <v>5.9846404495337187E-3</v>
      </c>
      <c r="U100" s="122">
        <f t="shared" si="16"/>
        <v>5.0363573615760009E-3</v>
      </c>
      <c r="V100" s="122">
        <f t="shared" si="16"/>
        <v>4.1063436690480515E-3</v>
      </c>
      <c r="W100" s="122">
        <f t="shared" si="16"/>
        <v>7.2292275599350796E-3</v>
      </c>
      <c r="DA100" s="130" t="s">
        <v>1724</v>
      </c>
    </row>
    <row r="101" spans="1:105" ht="12" customHeight="1" x14ac:dyDescent="0.25">
      <c r="A101" s="97" t="s">
        <v>53</v>
      </c>
      <c r="B101" s="98">
        <v>5.5673609240749925E-6</v>
      </c>
      <c r="C101" s="98">
        <v>7.3912416649022561E-6</v>
      </c>
      <c r="D101" s="98">
        <v>1.0403960287998754E-5</v>
      </c>
      <c r="E101" s="98">
        <v>1.1274143974617937E-5</v>
      </c>
      <c r="F101" s="98">
        <v>1.8033376104748787E-5</v>
      </c>
      <c r="G101" s="98">
        <v>6.4465824381221382E-5</v>
      </c>
      <c r="H101" s="98">
        <v>2.970929459645363E-4</v>
      </c>
      <c r="I101" s="98">
        <v>4.6890847207456301E-4</v>
      </c>
      <c r="J101" s="98">
        <v>8.0383336667214848E-4</v>
      </c>
      <c r="K101" s="98">
        <v>1.1685265336131355E-3</v>
      </c>
      <c r="L101" s="98">
        <v>3.9186467688555309E-3</v>
      </c>
      <c r="M101" s="98">
        <v>1.7275947807065583E-3</v>
      </c>
      <c r="N101" s="98">
        <v>2.8605405833269054E-3</v>
      </c>
      <c r="O101" s="98">
        <v>2.226985464580126E-3</v>
      </c>
      <c r="P101" s="98">
        <v>4.4302014894416096E-3</v>
      </c>
      <c r="Q101" s="98">
        <v>4.6340022222908003E-3</v>
      </c>
      <c r="R101" s="98">
        <v>4.5500154882620603E-3</v>
      </c>
      <c r="S101" s="98">
        <v>4.5681602983009975E-3</v>
      </c>
      <c r="T101" s="98">
        <v>5.9846404495337187E-3</v>
      </c>
      <c r="U101" s="98">
        <v>5.0363573615760009E-3</v>
      </c>
      <c r="V101" s="98">
        <v>4.1063436690480515E-3</v>
      </c>
      <c r="W101" s="98">
        <v>7.2292275599350796E-3</v>
      </c>
      <c r="DA101" s="63" t="s">
        <v>1725</v>
      </c>
    </row>
    <row r="102" spans="1:105" ht="12" customHeight="1" x14ac:dyDescent="0.25">
      <c r="A102" s="121" t="s">
        <v>55</v>
      </c>
      <c r="B102" s="122">
        <v>6.281537040963156E-2</v>
      </c>
      <c r="C102" s="122">
        <v>7.4323936745822841E-2</v>
      </c>
      <c r="D102" s="122">
        <v>5.94095790136469E-2</v>
      </c>
      <c r="E102" s="122">
        <v>7.4960423279487307E-2</v>
      </c>
      <c r="F102" s="122">
        <v>0.14202281905466724</v>
      </c>
      <c r="G102" s="122">
        <v>0.22041354771434499</v>
      </c>
      <c r="H102" s="122">
        <v>0.41051023107213169</v>
      </c>
      <c r="I102" s="122">
        <v>0.47202147919840931</v>
      </c>
      <c r="J102" s="122">
        <v>0.72253728620882651</v>
      </c>
      <c r="K102" s="122">
        <v>0.85673876406298988</v>
      </c>
      <c r="L102" s="122">
        <v>0.73546462711548766</v>
      </c>
      <c r="M102" s="122">
        <v>0.89477511415984734</v>
      </c>
      <c r="N102" s="122">
        <v>1.0352674437735174</v>
      </c>
      <c r="O102" s="122">
        <v>1.0429436639027889</v>
      </c>
      <c r="P102" s="122">
        <v>1.3282127167356987</v>
      </c>
      <c r="Q102" s="122">
        <v>1.3592137694587669</v>
      </c>
      <c r="R102" s="122">
        <v>1.4002756373086782</v>
      </c>
      <c r="S102" s="122">
        <v>1.3867919212596675</v>
      </c>
      <c r="T102" s="122">
        <v>1.3237327923684792</v>
      </c>
      <c r="U102" s="122">
        <v>1.1740148309468867</v>
      </c>
      <c r="V102" s="122">
        <v>1.1056615394936073</v>
      </c>
      <c r="W102" s="122">
        <v>1.5051728816382333</v>
      </c>
      <c r="DA102" s="130" t="s">
        <v>1726</v>
      </c>
    </row>
    <row r="103" spans="1:105" ht="12" customHeight="1" x14ac:dyDescent="0.25">
      <c r="A103" s="97" t="s">
        <v>124</v>
      </c>
      <c r="B103" s="98">
        <v>2.4495853052490177E-3</v>
      </c>
      <c r="C103" s="98">
        <v>2.6172090200003726E-3</v>
      </c>
      <c r="D103" s="98">
        <v>2.7193367307143243E-3</v>
      </c>
      <c r="E103" s="98">
        <v>2.7460829381476923E-3</v>
      </c>
      <c r="F103" s="98">
        <v>2.576631295120607E-3</v>
      </c>
      <c r="G103" s="98">
        <v>3.0360230651819767E-3</v>
      </c>
      <c r="H103" s="98">
        <v>3.6871683531617652E-3</v>
      </c>
      <c r="I103" s="98">
        <v>3.8711509673781072E-3</v>
      </c>
      <c r="J103" s="98">
        <v>4.1144559874240812E-3</v>
      </c>
      <c r="K103" s="98">
        <v>7.7553780626063874E-3</v>
      </c>
      <c r="L103" s="98">
        <v>9.2781333469929353E-3</v>
      </c>
      <c r="M103" s="98">
        <v>1.1569535298510288E-2</v>
      </c>
      <c r="N103" s="98">
        <v>1.2018694002087892E-2</v>
      </c>
      <c r="O103" s="98">
        <v>1.1047035996056895E-2</v>
      </c>
      <c r="P103" s="98">
        <v>1.0919396364757493E-2</v>
      </c>
      <c r="Q103" s="98">
        <v>1.001160368343121E-2</v>
      </c>
      <c r="R103" s="98">
        <v>9.8524265628642579E-3</v>
      </c>
      <c r="S103" s="98">
        <v>9.44344005376287E-3</v>
      </c>
      <c r="T103" s="98">
        <v>8.814843075442523E-3</v>
      </c>
      <c r="U103" s="98">
        <v>8.5458532128902774E-3</v>
      </c>
      <c r="V103" s="98">
        <v>8.6510370487368881E-3</v>
      </c>
      <c r="W103" s="98">
        <v>1.4399946096026604E-2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6.0365785104382549E-2</v>
      </c>
      <c r="C107" s="101">
        <v>7.1706727725822469E-2</v>
      </c>
      <c r="D107" s="101">
        <v>5.6690242282932575E-2</v>
      </c>
      <c r="E107" s="101">
        <v>7.2214340341339611E-2</v>
      </c>
      <c r="F107" s="101">
        <v>0.13944618775954662</v>
      </c>
      <c r="G107" s="101">
        <v>0.21737752464916302</v>
      </c>
      <c r="H107" s="101">
        <v>0.40682306271896995</v>
      </c>
      <c r="I107" s="101">
        <v>0.4681503282310312</v>
      </c>
      <c r="J107" s="101">
        <v>0.71842283022140241</v>
      </c>
      <c r="K107" s="101">
        <v>0.84898338600038348</v>
      </c>
      <c r="L107" s="101">
        <v>0.72618649376849476</v>
      </c>
      <c r="M107" s="101">
        <v>0.8832055788613371</v>
      </c>
      <c r="N107" s="101">
        <v>1.0232487497714295</v>
      </c>
      <c r="O107" s="101">
        <v>1.0318966279067321</v>
      </c>
      <c r="P107" s="101">
        <v>1.3172933203709412</v>
      </c>
      <c r="Q107" s="101">
        <v>1.3492021657753357</v>
      </c>
      <c r="R107" s="101">
        <v>1.3904232107458139</v>
      </c>
      <c r="S107" s="101">
        <v>1.3773484812059047</v>
      </c>
      <c r="T107" s="101">
        <v>1.3149179492930367</v>
      </c>
      <c r="U107" s="101">
        <v>1.1654689777339964</v>
      </c>
      <c r="V107" s="101">
        <v>1.0970105024448704</v>
      </c>
      <c r="W107" s="101">
        <v>1.4907729355422066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1734</v>
      </c>
    </row>
    <row r="111" spans="1:105" ht="12" customHeight="1" x14ac:dyDescent="0.25">
      <c r="A111" s="121" t="s">
        <v>54</v>
      </c>
      <c r="B111" s="122">
        <v>0.10475056794443155</v>
      </c>
      <c r="C111" s="122">
        <v>0.10591959772804573</v>
      </c>
      <c r="D111" s="122">
        <v>0.1064115776970478</v>
      </c>
      <c r="E111" s="122">
        <v>0.12322851710707165</v>
      </c>
      <c r="F111" s="122">
        <v>0.16558699348717312</v>
      </c>
      <c r="G111" s="122">
        <v>0.2474553886101149</v>
      </c>
      <c r="H111" s="122">
        <v>0.41993949104338446</v>
      </c>
      <c r="I111" s="122">
        <v>0.57049371916469527</v>
      </c>
      <c r="J111" s="122">
        <v>0.75840977965195655</v>
      </c>
      <c r="K111" s="122">
        <v>0.81773908756868563</v>
      </c>
      <c r="L111" s="122">
        <v>0.75032259377025312</v>
      </c>
      <c r="M111" s="122">
        <v>0.90541687633601464</v>
      </c>
      <c r="N111" s="122">
        <v>1.0022932384141097</v>
      </c>
      <c r="O111" s="122">
        <v>0.9969771292272549</v>
      </c>
      <c r="P111" s="122">
        <v>1.0931532225683278</v>
      </c>
      <c r="Q111" s="122">
        <v>0.9224657403674078</v>
      </c>
      <c r="R111" s="122">
        <v>0.93945733742734383</v>
      </c>
      <c r="S111" s="122">
        <v>0.87254186504142439</v>
      </c>
      <c r="T111" s="122">
        <v>1.017972182103916</v>
      </c>
      <c r="U111" s="122">
        <v>1.0308835767680946</v>
      </c>
      <c r="V111" s="122">
        <v>0.89080930951872883</v>
      </c>
      <c r="W111" s="122">
        <v>0.79667666461450004</v>
      </c>
      <c r="DA111" s="130" t="s">
        <v>1735</v>
      </c>
    </row>
    <row r="112" spans="1:105" ht="12" customHeight="1" x14ac:dyDescent="0.25">
      <c r="A112" s="97" t="s">
        <v>50</v>
      </c>
      <c r="B112" s="98">
        <v>0.10022322757761998</v>
      </c>
      <c r="C112" s="98">
        <v>0.10038273611134275</v>
      </c>
      <c r="D112" s="98">
        <v>0.10222314638286764</v>
      </c>
      <c r="E112" s="98">
        <v>0.11106517715254201</v>
      </c>
      <c r="F112" s="98">
        <v>0.1212313866704782</v>
      </c>
      <c r="G112" s="98">
        <v>0.1747465588742923</v>
      </c>
      <c r="H112" s="98">
        <v>0.21904897095753106</v>
      </c>
      <c r="I112" s="98">
        <v>0.18815002082247051</v>
      </c>
      <c r="J112" s="98">
        <v>0.22577981336662831</v>
      </c>
      <c r="K112" s="98">
        <v>0.31196165311093765</v>
      </c>
      <c r="L112" s="98">
        <v>0.38614319363291255</v>
      </c>
      <c r="M112" s="98">
        <v>0.49558113695157452</v>
      </c>
      <c r="N112" s="98">
        <v>0.55823279566826078</v>
      </c>
      <c r="O112" s="98">
        <v>0.53590746059837446</v>
      </c>
      <c r="P112" s="98">
        <v>0.58052380783001123</v>
      </c>
      <c r="Q112" s="98">
        <v>0.56621264562196605</v>
      </c>
      <c r="R112" s="98">
        <v>0.62008647385835813</v>
      </c>
      <c r="S112" s="98">
        <v>0.67097594227933954</v>
      </c>
      <c r="T112" s="98">
        <v>0.62312874012408193</v>
      </c>
      <c r="U112" s="98">
        <v>0.67323487845830021</v>
      </c>
      <c r="V112" s="98">
        <v>0.54669683847720452</v>
      </c>
      <c r="W112" s="98">
        <v>0.41029743999854412</v>
      </c>
      <c r="DA112" s="63" t="s">
        <v>1736</v>
      </c>
    </row>
    <row r="113" spans="1:105" ht="12" customHeight="1" x14ac:dyDescent="0.25">
      <c r="A113" s="109" t="s">
        <v>120</v>
      </c>
      <c r="B113" s="33">
        <v>4.5273403668115728E-3</v>
      </c>
      <c r="C113" s="33">
        <v>5.5368616167029662E-3</v>
      </c>
      <c r="D113" s="33">
        <v>4.1884313141801639E-3</v>
      </c>
      <c r="E113" s="33">
        <v>1.2163339954529643E-2</v>
      </c>
      <c r="F113" s="33">
        <v>4.4355606816694933E-2</v>
      </c>
      <c r="G113" s="33">
        <v>7.27088297358226E-2</v>
      </c>
      <c r="H113" s="33">
        <v>0.20089052008585342</v>
      </c>
      <c r="I113" s="33">
        <v>0.38234369834222481</v>
      </c>
      <c r="J113" s="33">
        <v>0.53262996628532822</v>
      </c>
      <c r="K113" s="33">
        <v>0.50577743445774792</v>
      </c>
      <c r="L113" s="33">
        <v>0.36417940013734063</v>
      </c>
      <c r="M113" s="33">
        <v>0.40983573938444012</v>
      </c>
      <c r="N113" s="33">
        <v>0.44406044274584877</v>
      </c>
      <c r="O113" s="33">
        <v>0.46106966862888044</v>
      </c>
      <c r="P113" s="33">
        <v>0.51262941473831658</v>
      </c>
      <c r="Q113" s="33">
        <v>0.35625309474544176</v>
      </c>
      <c r="R113" s="33">
        <v>0.3193708635689857</v>
      </c>
      <c r="S113" s="33">
        <v>0.20156592276208488</v>
      </c>
      <c r="T113" s="33">
        <v>0.39484344197983406</v>
      </c>
      <c r="U113" s="33">
        <v>0.35764869830979445</v>
      </c>
      <c r="V113" s="33">
        <v>0.34411247104152431</v>
      </c>
      <c r="W113" s="33">
        <v>0.38637922461595586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0.76426593105671237</v>
      </c>
      <c r="C115" s="117">
        <f t="shared" si="17"/>
        <v>0.82598807139037822</v>
      </c>
      <c r="D115" s="117">
        <f t="shared" si="17"/>
        <v>0.87870804984098738</v>
      </c>
      <c r="E115" s="117">
        <f t="shared" si="17"/>
        <v>0.96860328978068788</v>
      </c>
      <c r="F115" s="117">
        <f t="shared" si="17"/>
        <v>1.1466953707395902</v>
      </c>
      <c r="G115" s="117">
        <f t="shared" si="17"/>
        <v>2.0401683658214385</v>
      </c>
      <c r="H115" s="117">
        <f t="shared" si="17"/>
        <v>3.9914639747835299</v>
      </c>
      <c r="I115" s="117">
        <f t="shared" si="17"/>
        <v>5.4724425680693116</v>
      </c>
      <c r="J115" s="117">
        <f t="shared" si="17"/>
        <v>7.6016834981892822</v>
      </c>
      <c r="K115" s="117">
        <f t="shared" si="17"/>
        <v>8.4093451400543913</v>
      </c>
      <c r="L115" s="117">
        <f t="shared" si="17"/>
        <v>8.384917976474032</v>
      </c>
      <c r="M115" s="117">
        <f t="shared" si="17"/>
        <v>9.270383880204653</v>
      </c>
      <c r="N115" s="117">
        <f t="shared" si="17"/>
        <v>11.259055239771978</v>
      </c>
      <c r="O115" s="117">
        <f t="shared" si="17"/>
        <v>8.7910645554032953</v>
      </c>
      <c r="P115" s="117">
        <f t="shared" si="17"/>
        <v>12.057015807530043</v>
      </c>
      <c r="Q115" s="117">
        <f t="shared" si="17"/>
        <v>15.70759939541442</v>
      </c>
      <c r="R115" s="117">
        <f t="shared" ref="R115:V115" si="18">R116+R118+R120+R129</f>
        <v>17.503176974475878</v>
      </c>
      <c r="S115" s="117">
        <f t="shared" si="18"/>
        <v>18.921825073426689</v>
      </c>
      <c r="T115" s="117">
        <f t="shared" si="18"/>
        <v>13.037076241846714</v>
      </c>
      <c r="U115" s="117">
        <f t="shared" si="18"/>
        <v>12.134705203546796</v>
      </c>
      <c r="V115" s="117">
        <f t="shared" si="18"/>
        <v>15.601385217318946</v>
      </c>
      <c r="W115" s="117">
        <f t="shared" ref="W115" si="19">W116+W118+W120+W129</f>
        <v>8.717307326675753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0.66720765906035939</v>
      </c>
      <c r="C116" s="122">
        <f t="shared" si="20"/>
        <v>0.72099347786360735</v>
      </c>
      <c r="D116" s="122">
        <f t="shared" si="20"/>
        <v>0.78201176567742969</v>
      </c>
      <c r="E116" s="122">
        <f t="shared" si="20"/>
        <v>0.85110578753381017</v>
      </c>
      <c r="F116" s="122">
        <f t="shared" si="20"/>
        <v>0.95804211351704627</v>
      </c>
      <c r="G116" s="122">
        <f t="shared" si="20"/>
        <v>1.7503395676826035</v>
      </c>
      <c r="H116" s="122">
        <f t="shared" si="20"/>
        <v>3.4612728496175067</v>
      </c>
      <c r="I116" s="122">
        <f t="shared" si="20"/>
        <v>4.7841599623313877</v>
      </c>
      <c r="J116" s="122">
        <f t="shared" si="20"/>
        <v>6.6215068050644259</v>
      </c>
      <c r="K116" s="122">
        <f t="shared" si="20"/>
        <v>7.3136582965152028</v>
      </c>
      <c r="L116" s="122">
        <f t="shared" si="20"/>
        <v>7.4166983620225517</v>
      </c>
      <c r="M116" s="122">
        <f t="shared" si="20"/>
        <v>8.1094982792207073</v>
      </c>
      <c r="N116" s="122">
        <f t="shared" si="20"/>
        <v>9.9375406294523145</v>
      </c>
      <c r="O116" s="122">
        <f t="shared" si="20"/>
        <v>7.4546007512489005</v>
      </c>
      <c r="P116" s="122">
        <f t="shared" si="20"/>
        <v>10.444700495792143</v>
      </c>
      <c r="Q116" s="122">
        <f t="shared" si="20"/>
        <v>14.184776439491225</v>
      </c>
      <c r="R116" s="122">
        <f t="shared" si="20"/>
        <v>15.935719288920479</v>
      </c>
      <c r="S116" s="122">
        <f t="shared" si="20"/>
        <v>17.409478575249249</v>
      </c>
      <c r="T116" s="122">
        <f t="shared" si="20"/>
        <v>11.423634356256901</v>
      </c>
      <c r="U116" s="122">
        <f t="shared" si="20"/>
        <v>10.605230570906857</v>
      </c>
      <c r="V116" s="122">
        <f t="shared" si="20"/>
        <v>14.182271696431517</v>
      </c>
      <c r="W116" s="122">
        <f t="shared" si="20"/>
        <v>7.0088251972224365</v>
      </c>
      <c r="DA116" s="130" t="s">
        <v>1890</v>
      </c>
    </row>
    <row r="117" spans="1:105" ht="12" customHeight="1" x14ac:dyDescent="0.25">
      <c r="A117" s="97" t="s">
        <v>53</v>
      </c>
      <c r="B117" s="98">
        <v>0.66720765906035939</v>
      </c>
      <c r="C117" s="98">
        <v>0.72099347786360735</v>
      </c>
      <c r="D117" s="98">
        <v>0.78201176567742969</v>
      </c>
      <c r="E117" s="98">
        <v>0.85110578753381017</v>
      </c>
      <c r="F117" s="98">
        <v>0.95804211351704627</v>
      </c>
      <c r="G117" s="98">
        <v>1.7503395676826035</v>
      </c>
      <c r="H117" s="98">
        <v>3.4612728496175067</v>
      </c>
      <c r="I117" s="98">
        <v>4.7841599623313877</v>
      </c>
      <c r="J117" s="98">
        <v>6.6215068050644259</v>
      </c>
      <c r="K117" s="98">
        <v>7.3136582965152028</v>
      </c>
      <c r="L117" s="98">
        <v>7.4166983620225517</v>
      </c>
      <c r="M117" s="98">
        <v>8.1094982792207073</v>
      </c>
      <c r="N117" s="98">
        <v>9.9375406294523145</v>
      </c>
      <c r="O117" s="98">
        <v>7.4546007512489005</v>
      </c>
      <c r="P117" s="98">
        <v>10.444700495792143</v>
      </c>
      <c r="Q117" s="98">
        <v>14.184776439491225</v>
      </c>
      <c r="R117" s="98">
        <v>15.935719288920479</v>
      </c>
      <c r="S117" s="98">
        <v>17.409478575249249</v>
      </c>
      <c r="T117" s="98">
        <v>11.423634356256901</v>
      </c>
      <c r="U117" s="98">
        <v>10.605230570906857</v>
      </c>
      <c r="V117" s="98">
        <v>14.182271696431517</v>
      </c>
      <c r="W117" s="98">
        <v>7.0088251972224365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1.1016373448499046E-5</v>
      </c>
      <c r="C118" s="122">
        <f t="shared" si="21"/>
        <v>1.4625363711657991E-5</v>
      </c>
      <c r="D118" s="122">
        <f t="shared" si="21"/>
        <v>2.0586757970068352E-5</v>
      </c>
      <c r="E118" s="122">
        <f t="shared" si="21"/>
        <v>2.6301876362601815E-5</v>
      </c>
      <c r="F118" s="122">
        <f t="shared" si="21"/>
        <v>5.2563299017925056E-5</v>
      </c>
      <c r="G118" s="122">
        <f t="shared" si="21"/>
        <v>1.9365494340378665E-4</v>
      </c>
      <c r="H118" s="122">
        <f t="shared" si="21"/>
        <v>9.183741430490559E-4</v>
      </c>
      <c r="I118" s="122">
        <f t="shared" si="21"/>
        <v>1.4890229737702276E-3</v>
      </c>
      <c r="J118" s="122">
        <f t="shared" si="21"/>
        <v>2.6135462479931148E-3</v>
      </c>
      <c r="K118" s="122">
        <f t="shared" si="21"/>
        <v>3.8693708588516673E-3</v>
      </c>
      <c r="L118" s="122">
        <f t="shared" si="21"/>
        <v>1.3195685341317969E-2</v>
      </c>
      <c r="M118" s="122">
        <f t="shared" si="21"/>
        <v>5.8999439670595058E-3</v>
      </c>
      <c r="N118" s="122">
        <f t="shared" si="21"/>
        <v>9.9481359449840427E-3</v>
      </c>
      <c r="O118" s="122">
        <f t="shared" si="21"/>
        <v>8.0013237209512547E-3</v>
      </c>
      <c r="P118" s="122">
        <f t="shared" si="21"/>
        <v>1.6988721337799779E-2</v>
      </c>
      <c r="Q118" s="122">
        <f t="shared" si="21"/>
        <v>1.8807897478563939E-2</v>
      </c>
      <c r="R118" s="122">
        <f t="shared" si="21"/>
        <v>1.921198826249201E-2</v>
      </c>
      <c r="S118" s="122">
        <f t="shared" si="21"/>
        <v>1.9711543300226821E-2</v>
      </c>
      <c r="T118" s="122">
        <f t="shared" si="21"/>
        <v>2.6203429190054174E-2</v>
      </c>
      <c r="U118" s="122">
        <f t="shared" si="21"/>
        <v>2.2309262703436136E-2</v>
      </c>
      <c r="V118" s="122">
        <f t="shared" si="21"/>
        <v>1.8424648459562699E-2</v>
      </c>
      <c r="W118" s="122">
        <f t="shared" si="21"/>
        <v>3.2947714906213371E-2</v>
      </c>
      <c r="DA118" s="130" t="s">
        <v>1892</v>
      </c>
    </row>
    <row r="119" spans="1:105" ht="12" customHeight="1" x14ac:dyDescent="0.25">
      <c r="A119" s="97" t="s">
        <v>53</v>
      </c>
      <c r="B119" s="98">
        <v>1.1016373448499046E-5</v>
      </c>
      <c r="C119" s="98">
        <v>1.4625363711657991E-5</v>
      </c>
      <c r="D119" s="98">
        <v>2.0586757970068352E-5</v>
      </c>
      <c r="E119" s="98">
        <v>2.6301876362601815E-5</v>
      </c>
      <c r="F119" s="98">
        <v>5.2563299017925056E-5</v>
      </c>
      <c r="G119" s="98">
        <v>1.9365494340378665E-4</v>
      </c>
      <c r="H119" s="98">
        <v>9.183741430490559E-4</v>
      </c>
      <c r="I119" s="98">
        <v>1.4890229737702276E-3</v>
      </c>
      <c r="J119" s="98">
        <v>2.6135462479931148E-3</v>
      </c>
      <c r="K119" s="98">
        <v>3.8693708588516673E-3</v>
      </c>
      <c r="L119" s="98">
        <v>1.3195685341317969E-2</v>
      </c>
      <c r="M119" s="98">
        <v>5.8999439670595058E-3</v>
      </c>
      <c r="N119" s="98">
        <v>9.9481359449840427E-3</v>
      </c>
      <c r="O119" s="98">
        <v>8.0013237209512547E-3</v>
      </c>
      <c r="P119" s="98">
        <v>1.6988721337799779E-2</v>
      </c>
      <c r="Q119" s="98">
        <v>1.8807897478563939E-2</v>
      </c>
      <c r="R119" s="98">
        <v>1.921198826249201E-2</v>
      </c>
      <c r="S119" s="98">
        <v>1.9711543300226821E-2</v>
      </c>
      <c r="T119" s="98">
        <v>2.6203429190054174E-2</v>
      </c>
      <c r="U119" s="98">
        <v>2.2309262703436136E-2</v>
      </c>
      <c r="V119" s="98">
        <v>1.8424648459562699E-2</v>
      </c>
      <c r="W119" s="98">
        <v>3.2947714906213371E-2</v>
      </c>
      <c r="DA119" s="63" t="s">
        <v>1893</v>
      </c>
    </row>
    <row r="120" spans="1:105" ht="12" customHeight="1" x14ac:dyDescent="0.25">
      <c r="A120" s="121" t="s">
        <v>55</v>
      </c>
      <c r="B120" s="122">
        <v>3.6565745268392263E-2</v>
      </c>
      <c r="C120" s="122">
        <v>4.3547199889014246E-2</v>
      </c>
      <c r="D120" s="122">
        <v>3.5025504859499422E-2</v>
      </c>
      <c r="E120" s="122">
        <v>4.4643188459029516E-2</v>
      </c>
      <c r="F120" s="122">
        <v>8.5655200643900684E-2</v>
      </c>
      <c r="G120" s="122">
        <v>0.13421628447725187</v>
      </c>
      <c r="H120" s="122">
        <v>0.25169588435706697</v>
      </c>
      <c r="I120" s="122">
        <v>0.29044641962646123</v>
      </c>
      <c r="J120" s="122">
        <v>0.44585674689604576</v>
      </c>
      <c r="K120" s="122">
        <v>0.52978041841897372</v>
      </c>
      <c r="L120" s="122">
        <v>0.45592613102941681</v>
      </c>
      <c r="M120" s="122">
        <v>0.55708065682947938</v>
      </c>
      <c r="N120" s="122">
        <v>0.64987541683900441</v>
      </c>
      <c r="O120" s="122">
        <v>0.6645276386480784</v>
      </c>
      <c r="P120" s="122">
        <v>0.86301288096185924</v>
      </c>
      <c r="Q120" s="122">
        <v>0.89864017869740742</v>
      </c>
      <c r="R120" s="122">
        <v>0.93846135668055597</v>
      </c>
      <c r="S120" s="122">
        <v>0.94306584248143788</v>
      </c>
      <c r="T120" s="122">
        <v>0.91302691781915046</v>
      </c>
      <c r="U120" s="122">
        <v>0.82665585916103013</v>
      </c>
      <c r="V120" s="122">
        <v>0.79739435078364895</v>
      </c>
      <c r="W120" s="122">
        <v>1.110415788688875</v>
      </c>
      <c r="DA120" s="130" t="s">
        <v>1894</v>
      </c>
    </row>
    <row r="121" spans="1:105" ht="12" customHeight="1" x14ac:dyDescent="0.25">
      <c r="A121" s="97" t="s">
        <v>124</v>
      </c>
      <c r="B121" s="98">
        <v>1.2781393833016252E-3</v>
      </c>
      <c r="C121" s="98">
        <v>1.3754052563885427E-3</v>
      </c>
      <c r="D121" s="98">
        <v>1.4384125894816929E-3</v>
      </c>
      <c r="E121" s="98">
        <v>1.4594480989482518E-3</v>
      </c>
      <c r="F121" s="98">
        <v>1.3768569772805571E-3</v>
      </c>
      <c r="G121" s="98">
        <v>1.6433410609367075E-3</v>
      </c>
      <c r="H121" s="98">
        <v>2.0258807118459657E-3</v>
      </c>
      <c r="I121" s="98">
        <v>2.1495629140912656E-3</v>
      </c>
      <c r="J121" s="98">
        <v>2.2925465967259554E-3</v>
      </c>
      <c r="K121" s="98">
        <v>4.4062029463534744E-3</v>
      </c>
      <c r="L121" s="98">
        <v>5.315265192373189E-3</v>
      </c>
      <c r="M121" s="98">
        <v>6.6946388295227224E-3</v>
      </c>
      <c r="N121" s="98">
        <v>7.0239394144860877E-3</v>
      </c>
      <c r="O121" s="98">
        <v>6.5724217131643689E-3</v>
      </c>
      <c r="P121" s="98">
        <v>6.6424727196909561E-3</v>
      </c>
      <c r="Q121" s="98">
        <v>6.2944733904536842E-3</v>
      </c>
      <c r="R121" s="98">
        <v>6.5374589605372837E-3</v>
      </c>
      <c r="S121" s="98">
        <v>6.8717046699994094E-3</v>
      </c>
      <c r="T121" s="98">
        <v>6.7334394923026508E-3</v>
      </c>
      <c r="U121" s="98">
        <v>6.8899467409215213E-3</v>
      </c>
      <c r="V121" s="98">
        <v>7.2577703746565352E-3</v>
      </c>
      <c r="W121" s="98">
        <v>1.2362599829282469E-2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3.5287605885090639E-2</v>
      </c>
      <c r="C125" s="101">
        <v>4.21717946326257E-2</v>
      </c>
      <c r="D125" s="101">
        <v>3.3587092270017729E-2</v>
      </c>
      <c r="E125" s="101">
        <v>4.3183740360081262E-2</v>
      </c>
      <c r="F125" s="101">
        <v>8.4278343666620126E-2</v>
      </c>
      <c r="G125" s="101">
        <v>0.13257294341631515</v>
      </c>
      <c r="H125" s="101">
        <v>0.24967000364522102</v>
      </c>
      <c r="I125" s="101">
        <v>0.28829685671236999</v>
      </c>
      <c r="J125" s="101">
        <v>0.44356420029931981</v>
      </c>
      <c r="K125" s="101">
        <v>0.5253742154726202</v>
      </c>
      <c r="L125" s="101">
        <v>0.45061086583704363</v>
      </c>
      <c r="M125" s="101">
        <v>0.55038601799995668</v>
      </c>
      <c r="N125" s="101">
        <v>0.64285147742451831</v>
      </c>
      <c r="O125" s="101">
        <v>0.65795521693491399</v>
      </c>
      <c r="P125" s="101">
        <v>0.85637040824216826</v>
      </c>
      <c r="Q125" s="101">
        <v>0.89234570530695378</v>
      </c>
      <c r="R125" s="101">
        <v>0.93192389772001871</v>
      </c>
      <c r="S125" s="101">
        <v>0.93619413781143845</v>
      </c>
      <c r="T125" s="101">
        <v>0.90629347832684781</v>
      </c>
      <c r="U125" s="101">
        <v>0.81976591242010866</v>
      </c>
      <c r="V125" s="101">
        <v>0.79013658040899237</v>
      </c>
      <c r="W125" s="101">
        <v>1.0980531888595926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1902</v>
      </c>
    </row>
    <row r="129" spans="1:105" ht="12" customHeight="1" x14ac:dyDescent="0.25">
      <c r="A129" s="121" t="s">
        <v>54</v>
      </c>
      <c r="B129" s="122">
        <v>6.0481510354512255E-2</v>
      </c>
      <c r="C129" s="122">
        <v>6.1432768274044994E-2</v>
      </c>
      <c r="D129" s="122">
        <v>6.1650192546088195E-2</v>
      </c>
      <c r="E129" s="122">
        <v>7.2828011911485566E-2</v>
      </c>
      <c r="F129" s="122">
        <v>0.10294549327962521</v>
      </c>
      <c r="G129" s="122">
        <v>0.15541885871817929</v>
      </c>
      <c r="H129" s="122">
        <v>0.27757686666590714</v>
      </c>
      <c r="I129" s="122">
        <v>0.39634716313769325</v>
      </c>
      <c r="J129" s="122">
        <v>0.53170639998081826</v>
      </c>
      <c r="K129" s="122">
        <v>0.56203705426136341</v>
      </c>
      <c r="L129" s="122">
        <v>0.4990977980807465</v>
      </c>
      <c r="M129" s="122">
        <v>0.59790500018740755</v>
      </c>
      <c r="N129" s="122">
        <v>0.66169105753567536</v>
      </c>
      <c r="O129" s="122">
        <v>0.66393484178536366</v>
      </c>
      <c r="P129" s="122">
        <v>0.73231370943824181</v>
      </c>
      <c r="Q129" s="122">
        <v>0.60537487974722337</v>
      </c>
      <c r="R129" s="122">
        <v>0.60978434061235098</v>
      </c>
      <c r="S129" s="122">
        <v>0.54956911239577777</v>
      </c>
      <c r="T129" s="122">
        <v>0.67421153858060712</v>
      </c>
      <c r="U129" s="122">
        <v>0.68050951077547162</v>
      </c>
      <c r="V129" s="122">
        <v>0.60329452164421526</v>
      </c>
      <c r="W129" s="122">
        <v>0.56511862585822814</v>
      </c>
      <c r="DA129" s="130" t="s">
        <v>1903</v>
      </c>
    </row>
    <row r="130" spans="1:105" ht="12" customHeight="1" x14ac:dyDescent="0.25">
      <c r="A130" s="97" t="s">
        <v>50</v>
      </c>
      <c r="B130" s="98">
        <v>5.7180501000457289E-2</v>
      </c>
      <c r="C130" s="98">
        <v>5.7382284057037374E-2</v>
      </c>
      <c r="D130" s="98">
        <v>5.8561042856684294E-2</v>
      </c>
      <c r="E130" s="98">
        <v>6.3792150825044774E-2</v>
      </c>
      <c r="F130" s="98">
        <v>6.9841550080918705E-2</v>
      </c>
      <c r="G130" s="98">
        <v>0.10101480736508209</v>
      </c>
      <c r="H130" s="98">
        <v>0.12692142894337385</v>
      </c>
      <c r="I130" s="98">
        <v>0.10912466853155584</v>
      </c>
      <c r="J130" s="98">
        <v>0.1310774722723938</v>
      </c>
      <c r="K130" s="98">
        <v>0.18145789011279828</v>
      </c>
      <c r="L130" s="98">
        <v>0.22491574550601098</v>
      </c>
      <c r="M130" s="98">
        <v>0.28896646288965799</v>
      </c>
      <c r="N130" s="98">
        <v>0.32573926579633794</v>
      </c>
      <c r="O130" s="98">
        <v>0.31289736921137062</v>
      </c>
      <c r="P130" s="98">
        <v>0.3390616551584541</v>
      </c>
      <c r="Q130" s="98">
        <v>0.33076721562977673</v>
      </c>
      <c r="R130" s="98">
        <v>0.36246347982392163</v>
      </c>
      <c r="S130" s="98">
        <v>0.39279428753722967</v>
      </c>
      <c r="T130" s="98">
        <v>0.36552139335995865</v>
      </c>
      <c r="U130" s="98">
        <v>0.39594758101551286</v>
      </c>
      <c r="V130" s="98">
        <v>0.32225674884705313</v>
      </c>
      <c r="W130" s="98">
        <v>0.24259857184069952</v>
      </c>
      <c r="DA130" s="63" t="s">
        <v>1904</v>
      </c>
    </row>
    <row r="131" spans="1:105" ht="12" customHeight="1" x14ac:dyDescent="0.25">
      <c r="A131" s="109" t="s">
        <v>120</v>
      </c>
      <c r="B131" s="33">
        <v>3.3010093540549652E-3</v>
      </c>
      <c r="C131" s="33">
        <v>4.0504842170076237E-3</v>
      </c>
      <c r="D131" s="33">
        <v>3.0891496894039005E-3</v>
      </c>
      <c r="E131" s="33">
        <v>9.0358610864407878E-3</v>
      </c>
      <c r="F131" s="33">
        <v>3.3103943198706513E-2</v>
      </c>
      <c r="G131" s="33">
        <v>5.4404051353097199E-2</v>
      </c>
      <c r="H131" s="33">
        <v>0.15065543772253329</v>
      </c>
      <c r="I131" s="33">
        <v>0.28722249460613741</v>
      </c>
      <c r="J131" s="33">
        <v>0.4006289277084244</v>
      </c>
      <c r="K131" s="33">
        <v>0.38057916414856513</v>
      </c>
      <c r="L131" s="33">
        <v>0.27418205257473555</v>
      </c>
      <c r="M131" s="33">
        <v>0.3089385372977495</v>
      </c>
      <c r="N131" s="33">
        <v>0.33595179173933742</v>
      </c>
      <c r="O131" s="33">
        <v>0.35103747257399309</v>
      </c>
      <c r="P131" s="33">
        <v>0.39325205427978771</v>
      </c>
      <c r="Q131" s="33">
        <v>0.27460766411744669</v>
      </c>
      <c r="R131" s="33">
        <v>0.24732086078842933</v>
      </c>
      <c r="S131" s="33">
        <v>0.15677482485854805</v>
      </c>
      <c r="T131" s="33">
        <v>0.30869014522064842</v>
      </c>
      <c r="U131" s="33">
        <v>0.28456192975995875</v>
      </c>
      <c r="V131" s="33">
        <v>0.28103777279716213</v>
      </c>
      <c r="W131" s="33">
        <v>0.32252005401752865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0.62411405526157271</v>
      </c>
      <c r="C133" s="154">
        <f t="shared" si="22"/>
        <v>0.62728075015560714</v>
      </c>
      <c r="D133" s="154">
        <f t="shared" si="22"/>
        <v>0.63224187202826787</v>
      </c>
      <c r="E133" s="154">
        <f t="shared" si="22"/>
        <v>0.63936637686578612</v>
      </c>
      <c r="F133" s="154">
        <f t="shared" si="22"/>
        <v>0.6501072048709402</v>
      </c>
      <c r="G133" s="154">
        <f t="shared" si="22"/>
        <v>0.66256787725618271</v>
      </c>
      <c r="H133" s="154">
        <f t="shared" si="22"/>
        <v>0.67378455353996758</v>
      </c>
      <c r="I133" s="154">
        <f t="shared" si="22"/>
        <v>0.68223617377650725</v>
      </c>
      <c r="J133" s="154">
        <f t="shared" si="22"/>
        <v>0.68621090235039428</v>
      </c>
      <c r="K133" s="154">
        <f t="shared" si="22"/>
        <v>0.68760112987088451</v>
      </c>
      <c r="L133" s="154">
        <f t="shared" si="22"/>
        <v>0.68991348849265866</v>
      </c>
      <c r="M133" s="154">
        <f t="shared" si="22"/>
        <v>0.69102502154434498</v>
      </c>
      <c r="N133" s="154">
        <f t="shared" si="22"/>
        <v>0.69574972433740978</v>
      </c>
      <c r="O133" s="154">
        <f t="shared" si="22"/>
        <v>0.70117547796114754</v>
      </c>
      <c r="P133" s="154">
        <f t="shared" si="22"/>
        <v>0.71129836716029882</v>
      </c>
      <c r="Q133" s="154">
        <f t="shared" si="22"/>
        <v>0.71880948024884694</v>
      </c>
      <c r="R133" s="154">
        <f t="shared" ref="R133:V133" si="23">IF(R115=0,"",R115/R97)</f>
        <v>0.72236384510031815</v>
      </c>
      <c r="S133" s="154">
        <f t="shared" si="23"/>
        <v>0.72753463727243228</v>
      </c>
      <c r="T133" s="154">
        <f t="shared" si="23"/>
        <v>0.73019103450982314</v>
      </c>
      <c r="U133" s="154">
        <f t="shared" si="23"/>
        <v>0.73818932156024653</v>
      </c>
      <c r="V133" s="154">
        <f t="shared" si="23"/>
        <v>0.75086086646204708</v>
      </c>
      <c r="W133" s="154">
        <f t="shared" ref="W133" si="24">IF(W115=0,"",W115/W97)</f>
        <v>0.75699688858335057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0.6312337643479432</v>
      </c>
      <c r="C134" s="155">
        <f t="shared" si="25"/>
        <v>0.63438428392811985</v>
      </c>
      <c r="D134" s="155">
        <f t="shared" si="25"/>
        <v>0.63889987011259375</v>
      </c>
      <c r="E134" s="155">
        <f t="shared" si="25"/>
        <v>0.6463723422674118</v>
      </c>
      <c r="F134" s="155">
        <f t="shared" si="25"/>
        <v>0.65789295140488524</v>
      </c>
      <c r="G134" s="155">
        <f t="shared" si="25"/>
        <v>0.67030702083461924</v>
      </c>
      <c r="H134" s="155">
        <f t="shared" si="25"/>
        <v>0.67958704426019634</v>
      </c>
      <c r="I134" s="155">
        <f t="shared" si="25"/>
        <v>0.68557204673168848</v>
      </c>
      <c r="J134" s="155">
        <f t="shared" si="25"/>
        <v>0.6900267498456657</v>
      </c>
      <c r="K134" s="155">
        <f t="shared" si="25"/>
        <v>0.69295338839834053</v>
      </c>
      <c r="L134" s="155">
        <f t="shared" si="25"/>
        <v>0.69549762829571127</v>
      </c>
      <c r="M134" s="155">
        <f t="shared" si="25"/>
        <v>0.69828260882741899</v>
      </c>
      <c r="N134" s="155">
        <f t="shared" si="25"/>
        <v>0.70268696770367378</v>
      </c>
      <c r="O134" s="155">
        <f t="shared" si="25"/>
        <v>0.71026894523552919</v>
      </c>
      <c r="P134" s="155">
        <f t="shared" si="25"/>
        <v>0.7190883950702901</v>
      </c>
      <c r="Q134" s="155">
        <f t="shared" si="25"/>
        <v>0.72497330046274022</v>
      </c>
      <c r="R134" s="155">
        <f t="shared" ref="R134:V134" si="26">IF(R116=0,"",R116/R98)</f>
        <v>0.72811943404751223</v>
      </c>
      <c r="S134" s="155">
        <f t="shared" si="26"/>
        <v>0.73320845862469142</v>
      </c>
      <c r="T134" s="155">
        <f t="shared" si="26"/>
        <v>0.73669276409355744</v>
      </c>
      <c r="U134" s="155">
        <f t="shared" si="26"/>
        <v>0.74534927087281977</v>
      </c>
      <c r="V134" s="155">
        <f t="shared" si="26"/>
        <v>0.75528328455829896</v>
      </c>
      <c r="W134" s="155">
        <f t="shared" ref="W134" si="27">IF(W116=0,"",W116/W98)</f>
        <v>0.76128549276655688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0.6312337643479432</v>
      </c>
      <c r="C135" s="156">
        <f t="shared" si="28"/>
        <v>0.63438428392811985</v>
      </c>
      <c r="D135" s="156">
        <f t="shared" si="28"/>
        <v>0.63889987011259375</v>
      </c>
      <c r="E135" s="156">
        <f t="shared" si="28"/>
        <v>0.6463723422674118</v>
      </c>
      <c r="F135" s="156">
        <f t="shared" si="28"/>
        <v>0.65789295140488524</v>
      </c>
      <c r="G135" s="156">
        <f t="shared" si="28"/>
        <v>0.67030702083461924</v>
      </c>
      <c r="H135" s="156">
        <f t="shared" si="28"/>
        <v>0.67958704426019634</v>
      </c>
      <c r="I135" s="156">
        <f t="shared" si="28"/>
        <v>0.68557204673168848</v>
      </c>
      <c r="J135" s="156">
        <f t="shared" si="28"/>
        <v>0.6900267498456657</v>
      </c>
      <c r="K135" s="156">
        <f t="shared" si="28"/>
        <v>0.69295338839834053</v>
      </c>
      <c r="L135" s="156">
        <f t="shared" si="28"/>
        <v>0.69549762829571127</v>
      </c>
      <c r="M135" s="156">
        <f t="shared" si="28"/>
        <v>0.69828260882741899</v>
      </c>
      <c r="N135" s="156">
        <f t="shared" si="28"/>
        <v>0.70268696770367378</v>
      </c>
      <c r="O135" s="156">
        <f t="shared" si="28"/>
        <v>0.71026894523552919</v>
      </c>
      <c r="P135" s="156">
        <f t="shared" si="28"/>
        <v>0.7190883950702901</v>
      </c>
      <c r="Q135" s="156">
        <f t="shared" si="28"/>
        <v>0.72497330046274022</v>
      </c>
      <c r="R135" s="156">
        <f t="shared" ref="R135:V135" si="29">IF(R117=0,"",R117/R99)</f>
        <v>0.72811943404751223</v>
      </c>
      <c r="S135" s="156">
        <f t="shared" si="29"/>
        <v>0.73320845862469142</v>
      </c>
      <c r="T135" s="156">
        <f t="shared" si="29"/>
        <v>0.73669276409355744</v>
      </c>
      <c r="U135" s="156">
        <f t="shared" si="29"/>
        <v>0.74534927087281977</v>
      </c>
      <c r="V135" s="156">
        <f t="shared" si="29"/>
        <v>0.75528328455829896</v>
      </c>
      <c r="W135" s="156">
        <f t="shared" ref="W135" si="30">IF(W117=0,"",W117/W99)</f>
        <v>0.76128549276655688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1.9787424596204706</v>
      </c>
      <c r="C136" s="155">
        <f t="shared" si="31"/>
        <v>1.9787424596204704</v>
      </c>
      <c r="D136" s="155">
        <f t="shared" si="31"/>
        <v>1.9787424596204704</v>
      </c>
      <c r="E136" s="155">
        <f t="shared" si="31"/>
        <v>2.3329377753039688</v>
      </c>
      <c r="F136" s="155">
        <f t="shared" si="31"/>
        <v>2.914778614531496</v>
      </c>
      <c r="G136" s="155">
        <f t="shared" si="31"/>
        <v>3.0039939031664273</v>
      </c>
      <c r="H136" s="155">
        <f t="shared" si="31"/>
        <v>3.091201442253972</v>
      </c>
      <c r="I136" s="155">
        <f t="shared" si="31"/>
        <v>3.175508787850291</v>
      </c>
      <c r="J136" s="155">
        <f t="shared" si="31"/>
        <v>3.25135327339438</v>
      </c>
      <c r="K136" s="155">
        <f t="shared" si="31"/>
        <v>3.3113247731631752</v>
      </c>
      <c r="L136" s="155">
        <f t="shared" si="31"/>
        <v>3.3674087305327252</v>
      </c>
      <c r="M136" s="155">
        <f t="shared" si="31"/>
        <v>3.4151202775957246</v>
      </c>
      <c r="N136" s="155">
        <f t="shared" si="31"/>
        <v>3.4777118713044177</v>
      </c>
      <c r="O136" s="155">
        <f t="shared" si="31"/>
        <v>3.5928944522589497</v>
      </c>
      <c r="P136" s="155">
        <f t="shared" si="31"/>
        <v>3.83475139410444</v>
      </c>
      <c r="Q136" s="155">
        <f t="shared" si="31"/>
        <v>4.058672520287729</v>
      </c>
      <c r="R136" s="155">
        <f t="shared" ref="R136:V136" si="32">IF(R118=0,"",R118/R100)</f>
        <v>4.2224006296361614</v>
      </c>
      <c r="S136" s="155">
        <f t="shared" si="32"/>
        <v>4.3149850296536201</v>
      </c>
      <c r="T136" s="155">
        <f t="shared" si="32"/>
        <v>4.3784466938353432</v>
      </c>
      <c r="U136" s="155">
        <f t="shared" si="32"/>
        <v>4.4296425177531518</v>
      </c>
      <c r="V136" s="155">
        <f t="shared" si="32"/>
        <v>4.4868744422051678</v>
      </c>
      <c r="W136" s="155">
        <f t="shared" ref="W136" si="33">IF(W118=0,"",W118/W100)</f>
        <v>4.5575705887046736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1.9787424596204706</v>
      </c>
      <c r="C137" s="156">
        <f t="shared" si="34"/>
        <v>1.9787424596204704</v>
      </c>
      <c r="D137" s="156">
        <f t="shared" si="34"/>
        <v>1.9787424596204704</v>
      </c>
      <c r="E137" s="156">
        <f t="shared" si="34"/>
        <v>2.3329377753039688</v>
      </c>
      <c r="F137" s="156">
        <f t="shared" si="34"/>
        <v>2.914778614531496</v>
      </c>
      <c r="G137" s="156">
        <f t="shared" si="34"/>
        <v>3.0039939031664273</v>
      </c>
      <c r="H137" s="156">
        <f t="shared" si="34"/>
        <v>3.091201442253972</v>
      </c>
      <c r="I137" s="156">
        <f t="shared" si="34"/>
        <v>3.175508787850291</v>
      </c>
      <c r="J137" s="156">
        <f t="shared" si="34"/>
        <v>3.25135327339438</v>
      </c>
      <c r="K137" s="156">
        <f t="shared" si="34"/>
        <v>3.3113247731631752</v>
      </c>
      <c r="L137" s="156">
        <f t="shared" si="34"/>
        <v>3.3674087305327252</v>
      </c>
      <c r="M137" s="156">
        <f t="shared" si="34"/>
        <v>3.4151202775957246</v>
      </c>
      <c r="N137" s="156">
        <f t="shared" si="34"/>
        <v>3.4777118713044177</v>
      </c>
      <c r="O137" s="156">
        <f t="shared" si="34"/>
        <v>3.5928944522589497</v>
      </c>
      <c r="P137" s="156">
        <f t="shared" si="34"/>
        <v>3.83475139410444</v>
      </c>
      <c r="Q137" s="156">
        <f t="shared" si="34"/>
        <v>4.058672520287729</v>
      </c>
      <c r="R137" s="156">
        <f t="shared" ref="R137:V137" si="35">IF(R119=0,"",R119/R101)</f>
        <v>4.2224006296361614</v>
      </c>
      <c r="S137" s="156">
        <f t="shared" si="35"/>
        <v>4.3149850296536201</v>
      </c>
      <c r="T137" s="156">
        <f t="shared" si="35"/>
        <v>4.3784466938353432</v>
      </c>
      <c r="U137" s="156">
        <f t="shared" si="35"/>
        <v>4.4296425177531518</v>
      </c>
      <c r="V137" s="156">
        <f t="shared" si="35"/>
        <v>4.4868744422051678</v>
      </c>
      <c r="W137" s="156">
        <f t="shared" ref="W137" si="36">IF(W119=0,"",W119/W101)</f>
        <v>4.5575705887046736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0.58211461669237552</v>
      </c>
      <c r="C138" s="155">
        <f t="shared" si="37"/>
        <v>0.58591083566979774</v>
      </c>
      <c r="D138" s="155">
        <f t="shared" si="37"/>
        <v>0.589559889853011</v>
      </c>
      <c r="E138" s="155">
        <f t="shared" si="37"/>
        <v>0.59555678191115535</v>
      </c>
      <c r="F138" s="155">
        <f t="shared" si="37"/>
        <v>0.60310872023270001</v>
      </c>
      <c r="G138" s="155">
        <f t="shared" si="37"/>
        <v>0.60892937784022061</v>
      </c>
      <c r="H138" s="155">
        <f t="shared" si="37"/>
        <v>0.61312938218302504</v>
      </c>
      <c r="I138" s="155">
        <f t="shared" si="37"/>
        <v>0.61532458251624411</v>
      </c>
      <c r="J138" s="155">
        <f t="shared" si="37"/>
        <v>0.61707091856182072</v>
      </c>
      <c r="K138" s="155">
        <f t="shared" si="37"/>
        <v>0.61836867974380905</v>
      </c>
      <c r="L138" s="155">
        <f t="shared" si="37"/>
        <v>0.61991578414528448</v>
      </c>
      <c r="M138" s="155">
        <f t="shared" si="37"/>
        <v>0.62259292643889907</v>
      </c>
      <c r="N138" s="155">
        <f t="shared" si="37"/>
        <v>0.62773674642972332</v>
      </c>
      <c r="O138" s="155">
        <f t="shared" si="37"/>
        <v>0.63716542095989759</v>
      </c>
      <c r="P138" s="155">
        <f t="shared" si="37"/>
        <v>0.64975502047808675</v>
      </c>
      <c r="Q138" s="155">
        <f t="shared" si="37"/>
        <v>0.66114705345814884</v>
      </c>
      <c r="R138" s="155">
        <f t="shared" ref="R138:V138" si="38">IF(R120=0,"",R120/R102)</f>
        <v>0.67019758944337082</v>
      </c>
      <c r="S138" s="155">
        <f t="shared" si="38"/>
        <v>0.68003413347318964</v>
      </c>
      <c r="T138" s="155">
        <f t="shared" si="38"/>
        <v>0.68973657152175227</v>
      </c>
      <c r="U138" s="155">
        <f t="shared" si="38"/>
        <v>0.70412727111317785</v>
      </c>
      <c r="V138" s="155">
        <f t="shared" si="38"/>
        <v>0.72119208482991581</v>
      </c>
      <c r="W138" s="155">
        <f t="shared" ref="W138" si="39">IF(W120=0,"",W120/W102)</f>
        <v>0.73773305527554833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0.52177786197639409</v>
      </c>
      <c r="C139" s="156">
        <f t="shared" si="40"/>
        <v>0.52552365740675422</v>
      </c>
      <c r="D139" s="156">
        <f t="shared" si="40"/>
        <v>0.52895714356928714</v>
      </c>
      <c r="E139" s="156">
        <f t="shared" si="40"/>
        <v>0.53146541157736815</v>
      </c>
      <c r="F139" s="156">
        <f t="shared" si="40"/>
        <v>0.53436321288494992</v>
      </c>
      <c r="G139" s="156">
        <f t="shared" si="40"/>
        <v>0.54128082219896012</v>
      </c>
      <c r="H139" s="156">
        <f t="shared" si="40"/>
        <v>0.54944079515890909</v>
      </c>
      <c r="I139" s="156">
        <f t="shared" si="40"/>
        <v>0.55527746972553327</v>
      </c>
      <c r="J139" s="156">
        <f t="shared" si="40"/>
        <v>0.55719312680295308</v>
      </c>
      <c r="K139" s="156">
        <f t="shared" si="40"/>
        <v>0.56814805297482307</v>
      </c>
      <c r="L139" s="156">
        <f t="shared" si="40"/>
        <v>0.57288087954630218</v>
      </c>
      <c r="M139" s="156">
        <f t="shared" si="40"/>
        <v>0.57864371012245708</v>
      </c>
      <c r="N139" s="156">
        <f t="shared" si="40"/>
        <v>0.5844178588177622</v>
      </c>
      <c r="O139" s="156">
        <f t="shared" si="40"/>
        <v>0.5949488818095926</v>
      </c>
      <c r="P139" s="156">
        <f t="shared" si="40"/>
        <v>0.60831867420159147</v>
      </c>
      <c r="Q139" s="156">
        <f t="shared" si="40"/>
        <v>0.62871779481950307</v>
      </c>
      <c r="R139" s="156">
        <f t="shared" ref="R139:V139" si="41">IF(R121=0,"",R121/R103)</f>
        <v>0.66353795370353308</v>
      </c>
      <c r="S139" s="156">
        <f t="shared" si="41"/>
        <v>0.72766964484105379</v>
      </c>
      <c r="T139" s="156">
        <f t="shared" si="41"/>
        <v>0.76387514045048599</v>
      </c>
      <c r="U139" s="156">
        <f t="shared" si="41"/>
        <v>0.80623275046767218</v>
      </c>
      <c r="V139" s="156">
        <f t="shared" si="41"/>
        <v>0.83894801672548847</v>
      </c>
      <c r="W139" s="156">
        <f t="shared" ref="W139" si="42">IF(W121=0,"",W121/W103)</f>
        <v>0.85851709074756177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0.58456302397247817</v>
      </c>
      <c r="C143" s="157">
        <f t="shared" si="52"/>
        <v>0.58811489479583545</v>
      </c>
      <c r="D143" s="157">
        <f t="shared" si="52"/>
        <v>0.5924669028999654</v>
      </c>
      <c r="E143" s="157">
        <f t="shared" si="52"/>
        <v>0.59799397399411569</v>
      </c>
      <c r="F143" s="157">
        <f t="shared" si="52"/>
        <v>0.60437897242443872</v>
      </c>
      <c r="G143" s="157">
        <f t="shared" si="52"/>
        <v>0.60987419757530859</v>
      </c>
      <c r="H143" s="157">
        <f t="shared" si="52"/>
        <v>0.61370661234535517</v>
      </c>
      <c r="I143" s="157">
        <f t="shared" si="52"/>
        <v>0.61582111413173268</v>
      </c>
      <c r="J143" s="157">
        <f t="shared" si="52"/>
        <v>0.61741384271240785</v>
      </c>
      <c r="K143" s="157">
        <f t="shared" si="52"/>
        <v>0.61882744013129942</v>
      </c>
      <c r="L143" s="157">
        <f t="shared" si="52"/>
        <v>0.62051672635582855</v>
      </c>
      <c r="M143" s="157">
        <f t="shared" si="52"/>
        <v>0.62316863839281411</v>
      </c>
      <c r="N143" s="157">
        <f t="shared" si="52"/>
        <v>0.62824555375036295</v>
      </c>
      <c r="O143" s="157">
        <f t="shared" si="52"/>
        <v>0.63761737284636544</v>
      </c>
      <c r="P143" s="157">
        <f t="shared" si="52"/>
        <v>0.65009849742578207</v>
      </c>
      <c r="Q143" s="157">
        <f t="shared" si="52"/>
        <v>0.66138769114275497</v>
      </c>
      <c r="R143" s="157">
        <f t="shared" ref="R143:V143" si="53">IF(R125=0,"",R125/R107)</f>
        <v>0.67024477908430546</v>
      </c>
      <c r="S143" s="157">
        <f t="shared" si="53"/>
        <v>0.67970753268757078</v>
      </c>
      <c r="T143" s="157">
        <f t="shared" si="53"/>
        <v>0.68923956724000524</v>
      </c>
      <c r="U143" s="157">
        <f t="shared" si="53"/>
        <v>0.7033785781359595</v>
      </c>
      <c r="V143" s="157">
        <f t="shared" si="53"/>
        <v>0.72026346023856791</v>
      </c>
      <c r="W143" s="157">
        <f t="shared" ref="W143" si="54">IF(W125=0,"",W125/W107)</f>
        <v>0.73656635606965959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0.5773859897981336</v>
      </c>
      <c r="C147" s="155">
        <f t="shared" si="64"/>
        <v>0.5799943503540953</v>
      </c>
      <c r="D147" s="155">
        <f t="shared" si="64"/>
        <v>0.57935606143915452</v>
      </c>
      <c r="E147" s="155">
        <f t="shared" si="64"/>
        <v>0.59099966161409101</v>
      </c>
      <c r="F147" s="155">
        <f t="shared" si="64"/>
        <v>0.62170035889684583</v>
      </c>
      <c r="G147" s="155">
        <f t="shared" si="64"/>
        <v>0.62806819278061354</v>
      </c>
      <c r="H147" s="155">
        <f t="shared" si="64"/>
        <v>0.66099253008150727</v>
      </c>
      <c r="I147" s="155">
        <f t="shared" si="64"/>
        <v>0.69474413095733345</v>
      </c>
      <c r="J147" s="155">
        <f t="shared" si="64"/>
        <v>0.7010806219097343</v>
      </c>
      <c r="K147" s="155">
        <f t="shared" si="64"/>
        <v>0.68730608919823144</v>
      </c>
      <c r="L147" s="155">
        <f t="shared" si="64"/>
        <v>0.66517762123203372</v>
      </c>
      <c r="M147" s="155">
        <f t="shared" si="64"/>
        <v>0.6603643203636459</v>
      </c>
      <c r="N147" s="155">
        <f t="shared" si="64"/>
        <v>0.66017711401769397</v>
      </c>
      <c r="O147" s="155">
        <f t="shared" si="64"/>
        <v>0.66594791627764982</v>
      </c>
      <c r="P147" s="155">
        <f t="shared" si="64"/>
        <v>0.66990948233011161</v>
      </c>
      <c r="Q147" s="155">
        <f t="shared" si="64"/>
        <v>0.65625730393641424</v>
      </c>
      <c r="R147" s="155">
        <f t="shared" ref="R147:V147" si="65">IF(R129=0,"",R129/R111)</f>
        <v>0.64908146045483495</v>
      </c>
      <c r="S147" s="155">
        <f t="shared" si="65"/>
        <v>0.62984841692345239</v>
      </c>
      <c r="T147" s="155">
        <f t="shared" si="65"/>
        <v>0.66230841120546713</v>
      </c>
      <c r="U147" s="155">
        <f t="shared" si="65"/>
        <v>0.66012256486704857</v>
      </c>
      <c r="V147" s="155">
        <f t="shared" si="65"/>
        <v>0.67724317112284438</v>
      </c>
      <c r="W147" s="155">
        <f t="shared" ref="W147" si="66">IF(W129=0,"",W129/W111)</f>
        <v>0.70934502158624246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0.57053142652158806</v>
      </c>
      <c r="C148" s="156">
        <f t="shared" si="67"/>
        <v>0.57163498704986437</v>
      </c>
      <c r="D148" s="156">
        <f t="shared" si="67"/>
        <v>0.5728745878878464</v>
      </c>
      <c r="E148" s="156">
        <f t="shared" si="67"/>
        <v>0.57436680389416483</v>
      </c>
      <c r="F148" s="156">
        <f t="shared" si="67"/>
        <v>0.57610122262114039</v>
      </c>
      <c r="G148" s="156">
        <f t="shared" si="67"/>
        <v>0.57806464410981195</v>
      </c>
      <c r="H148" s="156">
        <f t="shared" si="67"/>
        <v>0.57942033869668907</v>
      </c>
      <c r="I148" s="156">
        <f t="shared" si="67"/>
        <v>0.57998754427202925</v>
      </c>
      <c r="J148" s="156">
        <f t="shared" si="67"/>
        <v>0.58055443627967795</v>
      </c>
      <c r="K148" s="156">
        <f t="shared" si="67"/>
        <v>0.58166729244850324</v>
      </c>
      <c r="L148" s="156">
        <f t="shared" si="67"/>
        <v>0.58246720184281531</v>
      </c>
      <c r="M148" s="156">
        <f t="shared" si="67"/>
        <v>0.58308608085277913</v>
      </c>
      <c r="N148" s="156">
        <f t="shared" si="67"/>
        <v>0.58351868310853228</v>
      </c>
      <c r="O148" s="156">
        <f t="shared" si="67"/>
        <v>0.58386455165599105</v>
      </c>
      <c r="P148" s="156">
        <f t="shared" si="67"/>
        <v>0.58406158470203173</v>
      </c>
      <c r="Q148" s="156">
        <f t="shared" si="67"/>
        <v>0.58417489999086791</v>
      </c>
      <c r="R148" s="156">
        <f t="shared" ref="R148:V148" si="68">IF(R130=0,"",R130/R112)</f>
        <v>0.58453698815355315</v>
      </c>
      <c r="S148" s="156">
        <f t="shared" si="68"/>
        <v>0.58540740850243811</v>
      </c>
      <c r="T148" s="156">
        <f t="shared" si="68"/>
        <v>0.58659049057370294</v>
      </c>
      <c r="U148" s="156">
        <f t="shared" si="68"/>
        <v>0.5881269578935483</v>
      </c>
      <c r="V148" s="156">
        <f t="shared" si="68"/>
        <v>0.5894615190105772</v>
      </c>
      <c r="W148" s="156">
        <f t="shared" ref="W148" si="69">IF(W130=0,"",W130/W112)</f>
        <v>0.59127488546250828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0.72912771883765737</v>
      </c>
      <c r="C149" s="159">
        <f t="shared" si="70"/>
        <v>0.73154875404301045</v>
      </c>
      <c r="D149" s="159">
        <f t="shared" si="70"/>
        <v>0.73754335637435786</v>
      </c>
      <c r="E149" s="159">
        <f t="shared" si="70"/>
        <v>0.74287663752058675</v>
      </c>
      <c r="F149" s="159">
        <f t="shared" si="70"/>
        <v>0.74633052221588758</v>
      </c>
      <c r="G149" s="159">
        <f t="shared" si="70"/>
        <v>0.74824545451724001</v>
      </c>
      <c r="H149" s="159">
        <f t="shared" si="70"/>
        <v>0.74993801428832252</v>
      </c>
      <c r="I149" s="159">
        <f t="shared" si="70"/>
        <v>0.75121545314198657</v>
      </c>
      <c r="J149" s="159">
        <f t="shared" si="70"/>
        <v>0.75217121278867127</v>
      </c>
      <c r="K149" s="159">
        <f t="shared" si="70"/>
        <v>0.75246370877852653</v>
      </c>
      <c r="L149" s="159">
        <f t="shared" si="70"/>
        <v>0.75287633641917973</v>
      </c>
      <c r="M149" s="159">
        <f t="shared" si="70"/>
        <v>0.75381063096587209</v>
      </c>
      <c r="N149" s="159">
        <f t="shared" si="70"/>
        <v>0.75654518934850112</v>
      </c>
      <c r="O149" s="159">
        <f t="shared" si="70"/>
        <v>0.76135451203697946</v>
      </c>
      <c r="P149" s="159">
        <f t="shared" si="70"/>
        <v>0.76712736915522539</v>
      </c>
      <c r="Q149" s="159">
        <f t="shared" si="70"/>
        <v>0.77082183472305199</v>
      </c>
      <c r="R149" s="159">
        <f t="shared" ref="R149:V149" si="71">IF(R131=0,"",R131/R113)</f>
        <v>0.77440020052113112</v>
      </c>
      <c r="S149" s="159">
        <f t="shared" si="71"/>
        <v>0.77778437302417791</v>
      </c>
      <c r="T149" s="159">
        <f t="shared" si="71"/>
        <v>0.78180390605655348</v>
      </c>
      <c r="U149" s="159">
        <f t="shared" si="71"/>
        <v>0.79564648523751058</v>
      </c>
      <c r="V149" s="159">
        <f t="shared" si="71"/>
        <v>0.81670324805882755</v>
      </c>
      <c r="W149" s="159">
        <f t="shared" ref="W149" si="72">IF(W131=0,"",W131/W113)</f>
        <v>0.8347241090358819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0.27124830630911545</v>
      </c>
      <c r="C151" s="117">
        <f t="shared" si="73"/>
        <v>0.27211254744409757</v>
      </c>
      <c r="D151" s="117">
        <f t="shared" si="73"/>
        <v>0.2772444818172653</v>
      </c>
      <c r="E151" s="117">
        <f t="shared" si="73"/>
        <v>0.30067464474479855</v>
      </c>
      <c r="F151" s="117">
        <f t="shared" si="73"/>
        <v>0.32708478746919095</v>
      </c>
      <c r="G151" s="117">
        <f t="shared" si="73"/>
        <v>0.46967861197450456</v>
      </c>
      <c r="H151" s="117">
        <f t="shared" si="73"/>
        <v>0.58844010254965151</v>
      </c>
      <c r="I151" s="117">
        <f t="shared" si="73"/>
        <v>0.50729512673338484</v>
      </c>
      <c r="J151" s="117">
        <f t="shared" si="73"/>
        <v>0.60735095729380595</v>
      </c>
      <c r="K151" s="117">
        <f t="shared" si="73"/>
        <v>0.84465108892007579</v>
      </c>
      <c r="L151" s="117">
        <f t="shared" si="73"/>
        <v>1.0446520574454645</v>
      </c>
      <c r="M151" s="117">
        <f t="shared" si="73"/>
        <v>1.3398265522178694</v>
      </c>
      <c r="N151" s="117">
        <f t="shared" si="73"/>
        <v>1.5065307592165962</v>
      </c>
      <c r="O151" s="117">
        <f t="shared" si="73"/>
        <v>1.4449831134815281</v>
      </c>
      <c r="P151" s="117">
        <f t="shared" si="73"/>
        <v>1.5625165310205973</v>
      </c>
      <c r="Q151" s="117">
        <f t="shared" si="73"/>
        <v>1.5223100184918497</v>
      </c>
      <c r="R151" s="117">
        <f t="shared" ref="R151:V151" si="74">R152+R154+R156+R165</f>
        <v>1.6642171868069355</v>
      </c>
      <c r="S151" s="117">
        <f t="shared" si="74"/>
        <v>1.7975800979398593</v>
      </c>
      <c r="T151" s="117">
        <f t="shared" si="74"/>
        <v>1.6695132997021944</v>
      </c>
      <c r="U151" s="117">
        <f t="shared" si="74"/>
        <v>1.8011766070047535</v>
      </c>
      <c r="V151" s="117">
        <f t="shared" si="74"/>
        <v>1.4671573361940196</v>
      </c>
      <c r="W151" s="117">
        <f t="shared" ref="W151" si="75">W152+W154+W156+W165</f>
        <v>1.1219956231595727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6.4714878900464677E-3</v>
      </c>
      <c r="C156" s="122">
        <v>6.9143280874356013E-3</v>
      </c>
      <c r="D156" s="122">
        <v>7.1841363042416378E-3</v>
      </c>
      <c r="E156" s="122">
        <v>7.2547963286705951E-3</v>
      </c>
      <c r="F156" s="122">
        <v>6.8071269809453156E-3</v>
      </c>
      <c r="G156" s="122">
        <v>8.0207806840307625E-3</v>
      </c>
      <c r="H156" s="122">
        <v>9.7410224069021563E-3</v>
      </c>
      <c r="I156" s="122">
        <v>1.0227080703107976E-2</v>
      </c>
      <c r="J156" s="122">
        <v>1.0869861131060849E-2</v>
      </c>
      <c r="K156" s="122">
        <v>2.048870684656039E-2</v>
      </c>
      <c r="L156" s="122">
        <v>2.4511629567926907E-2</v>
      </c>
      <c r="M156" s="122">
        <v>3.0565217474703619E-2</v>
      </c>
      <c r="N156" s="122">
        <v>3.1751836738251146E-2</v>
      </c>
      <c r="O156" s="122">
        <v>2.918484182453163E-2</v>
      </c>
      <c r="P156" s="122">
        <v>2.8847634409678975E-2</v>
      </c>
      <c r="Q156" s="122">
        <v>2.6449363432429363E-2</v>
      </c>
      <c r="R156" s="122">
        <v>2.6028838045575452E-2</v>
      </c>
      <c r="S156" s="122">
        <v>2.4948348529586561E-2</v>
      </c>
      <c r="T156" s="122">
        <v>2.3287676527593802E-2</v>
      </c>
      <c r="U156" s="122">
        <v>2.257704006422101E-2</v>
      </c>
      <c r="V156" s="122">
        <v>2.2854922168776166E-2</v>
      </c>
      <c r="W156" s="122">
        <v>3.8042797112666685E-2</v>
      </c>
      <c r="DA156" s="130" t="s">
        <v>2230</v>
      </c>
    </row>
    <row r="157" spans="1:105" ht="12" customHeight="1" x14ac:dyDescent="0.25">
      <c r="A157" s="97" t="s">
        <v>124</v>
      </c>
      <c r="B157" s="98">
        <v>6.4714878900464677E-3</v>
      </c>
      <c r="C157" s="98">
        <v>6.9143280874356013E-3</v>
      </c>
      <c r="D157" s="98">
        <v>7.1841363042416378E-3</v>
      </c>
      <c r="E157" s="98">
        <v>7.2547963286705951E-3</v>
      </c>
      <c r="F157" s="98">
        <v>6.8071269809453156E-3</v>
      </c>
      <c r="G157" s="98">
        <v>8.0207806840307625E-3</v>
      </c>
      <c r="H157" s="98">
        <v>9.7410224069021563E-3</v>
      </c>
      <c r="I157" s="98">
        <v>1.0227080703107976E-2</v>
      </c>
      <c r="J157" s="98">
        <v>1.0869861131060849E-2</v>
      </c>
      <c r="K157" s="98">
        <v>2.048870684656039E-2</v>
      </c>
      <c r="L157" s="98">
        <v>2.4511629567926907E-2</v>
      </c>
      <c r="M157" s="98">
        <v>3.0565217474703619E-2</v>
      </c>
      <c r="N157" s="98">
        <v>3.1751836738251146E-2</v>
      </c>
      <c r="O157" s="98">
        <v>2.918484182453163E-2</v>
      </c>
      <c r="P157" s="98">
        <v>2.8847634409678975E-2</v>
      </c>
      <c r="Q157" s="98">
        <v>2.6449363432429363E-2</v>
      </c>
      <c r="R157" s="98">
        <v>2.6028838045575452E-2</v>
      </c>
      <c r="S157" s="98">
        <v>2.4948348529586561E-2</v>
      </c>
      <c r="T157" s="98">
        <v>2.3287676527593802E-2</v>
      </c>
      <c r="U157" s="98">
        <v>2.257704006422101E-2</v>
      </c>
      <c r="V157" s="98">
        <v>2.2854922168776166E-2</v>
      </c>
      <c r="W157" s="98">
        <v>3.8042797112666685E-2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0.26477681841906897</v>
      </c>
      <c r="C165" s="122">
        <v>0.26519821935666199</v>
      </c>
      <c r="D165" s="122">
        <v>0.27006034551302366</v>
      </c>
      <c r="E165" s="122">
        <v>0.29341984841612795</v>
      </c>
      <c r="F165" s="122">
        <v>0.32027766048824563</v>
      </c>
      <c r="G165" s="122">
        <v>0.46165783129047377</v>
      </c>
      <c r="H165" s="122">
        <v>0.5786990801427494</v>
      </c>
      <c r="I165" s="122">
        <v>0.49706804603027688</v>
      </c>
      <c r="J165" s="122">
        <v>0.59648109616274514</v>
      </c>
      <c r="K165" s="122">
        <v>0.82416238207351544</v>
      </c>
      <c r="L165" s="122">
        <v>1.0201404278775377</v>
      </c>
      <c r="M165" s="122">
        <v>1.3092613347431659</v>
      </c>
      <c r="N165" s="122">
        <v>1.474778922478345</v>
      </c>
      <c r="O165" s="122">
        <v>1.4157982716569963</v>
      </c>
      <c r="P165" s="122">
        <v>1.5336688966109182</v>
      </c>
      <c r="Q165" s="122">
        <v>1.4958606550594202</v>
      </c>
      <c r="R165" s="122">
        <v>1.63818834876136</v>
      </c>
      <c r="S165" s="122">
        <v>1.7726317494102728</v>
      </c>
      <c r="T165" s="122">
        <v>1.6462256231746006</v>
      </c>
      <c r="U165" s="122">
        <v>1.7785995669405326</v>
      </c>
      <c r="V165" s="122">
        <v>1.4443024140252434</v>
      </c>
      <c r="W165" s="122">
        <v>1.083952826046906</v>
      </c>
      <c r="DA165" s="130" t="s">
        <v>2239</v>
      </c>
    </row>
    <row r="166" spans="1:105" ht="12" customHeight="1" x14ac:dyDescent="0.25">
      <c r="A166" s="97" t="s">
        <v>50</v>
      </c>
      <c r="B166" s="98">
        <v>0.26477681841906897</v>
      </c>
      <c r="C166" s="98">
        <v>0.26519821935666199</v>
      </c>
      <c r="D166" s="98">
        <v>0.27006034551302366</v>
      </c>
      <c r="E166" s="98">
        <v>0.29341984841612795</v>
      </c>
      <c r="F166" s="98">
        <v>0.32027766048824563</v>
      </c>
      <c r="G166" s="98">
        <v>0.46165783129047377</v>
      </c>
      <c r="H166" s="98">
        <v>0.5786990801427494</v>
      </c>
      <c r="I166" s="98">
        <v>0.49706804603027688</v>
      </c>
      <c r="J166" s="98">
        <v>0.59648109616274514</v>
      </c>
      <c r="K166" s="98">
        <v>0.82416238207351544</v>
      </c>
      <c r="L166" s="98">
        <v>1.0201404278775377</v>
      </c>
      <c r="M166" s="98">
        <v>1.3092613347431659</v>
      </c>
      <c r="N166" s="98">
        <v>1.474778922478345</v>
      </c>
      <c r="O166" s="98">
        <v>1.4157982716569963</v>
      </c>
      <c r="P166" s="98">
        <v>1.5336688966109182</v>
      </c>
      <c r="Q166" s="98">
        <v>1.4958606550594202</v>
      </c>
      <c r="R166" s="98">
        <v>1.63818834876136</v>
      </c>
      <c r="S166" s="98">
        <v>1.7726317494102728</v>
      </c>
      <c r="T166" s="98">
        <v>1.6462256231746006</v>
      </c>
      <c r="U166" s="98">
        <v>1.7785995669405326</v>
      </c>
      <c r="V166" s="98">
        <v>1.4443024140252434</v>
      </c>
      <c r="W166" s="98">
        <v>1.083952826046906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9176.3196818879405</v>
      </c>
      <c r="C169" s="117">
        <f t="shared" si="78"/>
        <v>9704.7539976555963</v>
      </c>
      <c r="D169" s="117">
        <f t="shared" si="78"/>
        <v>9748.9207202083398</v>
      </c>
      <c r="E169" s="117">
        <f t="shared" si="78"/>
        <v>9282.8140867642342</v>
      </c>
      <c r="F169" s="117">
        <f t="shared" si="78"/>
        <v>7981.9622862873275</v>
      </c>
      <c r="G169" s="117">
        <f t="shared" si="78"/>
        <v>8932.6288862305446</v>
      </c>
      <c r="H169" s="117">
        <f t="shared" si="78"/>
        <v>11017.991914399998</v>
      </c>
      <c r="I169" s="117">
        <f t="shared" si="78"/>
        <v>10754.90965128501</v>
      </c>
      <c r="J169" s="117">
        <f t="shared" si="78"/>
        <v>11879.613961820924</v>
      </c>
      <c r="K169" s="117">
        <f t="shared" si="78"/>
        <v>11743.280870696342</v>
      </c>
      <c r="L169" s="117">
        <f t="shared" si="78"/>
        <v>10853.576129240473</v>
      </c>
      <c r="M169" s="117">
        <f t="shared" si="78"/>
        <v>11307.524028733742</v>
      </c>
      <c r="N169" s="117">
        <f t="shared" si="78"/>
        <v>12578.793028031585</v>
      </c>
      <c r="O169" s="117">
        <f t="shared" si="78"/>
        <v>8550.0411729242987</v>
      </c>
      <c r="P169" s="117">
        <f t="shared" si="78"/>
        <v>10100.774397207155</v>
      </c>
      <c r="Q169" s="117">
        <f t="shared" si="78"/>
        <v>12327.395492832786</v>
      </c>
      <c r="R169" s="117">
        <f t="shared" ref="R169:V169" si="79">R170+R172+R174+R183</f>
        <v>13842.211720196623</v>
      </c>
      <c r="S169" s="117">
        <f t="shared" si="79"/>
        <v>15020.842534832445</v>
      </c>
      <c r="T169" s="117">
        <f t="shared" si="79"/>
        <v>10847.661182120964</v>
      </c>
      <c r="U169" s="117">
        <f t="shared" si="79"/>
        <v>10241.572858620329</v>
      </c>
      <c r="V169" s="117">
        <f t="shared" si="79"/>
        <v>13490.850329236167</v>
      </c>
      <c r="W169" s="117">
        <f t="shared" ref="W169" si="80">W170+W172+W174+W183</f>
        <v>8356.8544668233189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7920.6131023355574</v>
      </c>
      <c r="C170" s="122">
        <f t="shared" si="81"/>
        <v>8376.2886832882614</v>
      </c>
      <c r="D170" s="122">
        <f t="shared" si="81"/>
        <v>8585.6993386621816</v>
      </c>
      <c r="E170" s="122">
        <f t="shared" si="81"/>
        <v>8068.3417500992673</v>
      </c>
      <c r="F170" s="122">
        <f t="shared" si="81"/>
        <v>6589.8565088454197</v>
      </c>
      <c r="G170" s="122">
        <f t="shared" si="81"/>
        <v>7575.166809156206</v>
      </c>
      <c r="H170" s="122">
        <f t="shared" si="81"/>
        <v>9472.87989470305</v>
      </c>
      <c r="I170" s="122">
        <f t="shared" si="81"/>
        <v>9356.4884889039695</v>
      </c>
      <c r="J170" s="122">
        <f t="shared" si="81"/>
        <v>10290.608617605589</v>
      </c>
      <c r="K170" s="122">
        <f t="shared" si="81"/>
        <v>10134.317249654208</v>
      </c>
      <c r="L170" s="122">
        <f t="shared" si="81"/>
        <v>9523.2160554615475</v>
      </c>
      <c r="M170" s="122">
        <f t="shared" si="81"/>
        <v>9788.7296544210512</v>
      </c>
      <c r="N170" s="122">
        <f t="shared" si="81"/>
        <v>10992.768511200533</v>
      </c>
      <c r="O170" s="122">
        <f t="shared" si="81"/>
        <v>7157.3955375862279</v>
      </c>
      <c r="P170" s="122">
        <f t="shared" si="81"/>
        <v>8655.2648866559412</v>
      </c>
      <c r="Q170" s="122">
        <f t="shared" si="81"/>
        <v>11037.628993748402</v>
      </c>
      <c r="R170" s="122">
        <f t="shared" si="81"/>
        <v>12502.983349221655</v>
      </c>
      <c r="S170" s="122">
        <f t="shared" si="81"/>
        <v>13713.339945620995</v>
      </c>
      <c r="T170" s="122">
        <f t="shared" si="81"/>
        <v>9421.2882732534472</v>
      </c>
      <c r="U170" s="122">
        <f t="shared" si="81"/>
        <v>8864.7291602306395</v>
      </c>
      <c r="V170" s="122">
        <f t="shared" si="81"/>
        <v>12191.904775926403</v>
      </c>
      <c r="W170" s="122">
        <f t="shared" si="81"/>
        <v>6681.1658271477081</v>
      </c>
      <c r="DA170" s="130" t="s">
        <v>2394</v>
      </c>
    </row>
    <row r="171" spans="1:105" ht="12" customHeight="1" x14ac:dyDescent="0.25">
      <c r="A171" s="97" t="s">
        <v>53</v>
      </c>
      <c r="B171" s="98">
        <v>7920.6131023355574</v>
      </c>
      <c r="C171" s="98">
        <v>8376.2886832882614</v>
      </c>
      <c r="D171" s="98">
        <v>8585.6993386621816</v>
      </c>
      <c r="E171" s="98">
        <v>8068.3417500992673</v>
      </c>
      <c r="F171" s="98">
        <v>6589.8565088454197</v>
      </c>
      <c r="G171" s="98">
        <v>7575.166809156206</v>
      </c>
      <c r="H171" s="98">
        <v>9472.87989470305</v>
      </c>
      <c r="I171" s="98">
        <v>9356.4884889039695</v>
      </c>
      <c r="J171" s="98">
        <v>10290.608617605589</v>
      </c>
      <c r="K171" s="98">
        <v>10134.317249654208</v>
      </c>
      <c r="L171" s="98">
        <v>9523.2160554615475</v>
      </c>
      <c r="M171" s="98">
        <v>9788.7296544210512</v>
      </c>
      <c r="N171" s="98">
        <v>10992.768511200533</v>
      </c>
      <c r="O171" s="98">
        <v>7157.3955375862279</v>
      </c>
      <c r="P171" s="98">
        <v>8655.2648866559412</v>
      </c>
      <c r="Q171" s="98">
        <v>11037.628993748402</v>
      </c>
      <c r="R171" s="98">
        <v>12502.983349221655</v>
      </c>
      <c r="S171" s="98">
        <v>13713.339945620995</v>
      </c>
      <c r="T171" s="98">
        <v>9421.2882732534472</v>
      </c>
      <c r="U171" s="98">
        <v>8864.7291602306395</v>
      </c>
      <c r="V171" s="98">
        <v>12191.904775926403</v>
      </c>
      <c r="W171" s="98">
        <v>6681.1658271477081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4.1719334759659894E-2</v>
      </c>
      <c r="C172" s="122">
        <f t="shared" si="82"/>
        <v>5.4474106820540706E-2</v>
      </c>
      <c r="D172" s="122">
        <f t="shared" si="82"/>
        <v>7.2978322164912846E-2</v>
      </c>
      <c r="E172" s="122">
        <f t="shared" si="82"/>
        <v>6.9082346904534561E-2</v>
      </c>
      <c r="F172" s="122">
        <f t="shared" si="82"/>
        <v>8.1606289532384579E-2</v>
      </c>
      <c r="G172" s="122">
        <f t="shared" si="82"/>
        <v>0.1870136037798964</v>
      </c>
      <c r="H172" s="122">
        <f t="shared" si="82"/>
        <v>0.55256532249601098</v>
      </c>
      <c r="I172" s="122">
        <f t="shared" si="82"/>
        <v>0.62870711669669899</v>
      </c>
      <c r="J172" s="122">
        <f t="shared" si="82"/>
        <v>0.86201770902693275</v>
      </c>
      <c r="K172" s="122">
        <f t="shared" si="82"/>
        <v>1.1220247346367871</v>
      </c>
      <c r="L172" s="122">
        <f t="shared" si="82"/>
        <v>3.4994902804107979</v>
      </c>
      <c r="M172" s="122">
        <f t="shared" si="82"/>
        <v>1.4561477967544045</v>
      </c>
      <c r="N172" s="122">
        <f t="shared" si="82"/>
        <v>2.2235053458155267</v>
      </c>
      <c r="O172" s="122">
        <f t="shared" si="82"/>
        <v>1.5186959630038035</v>
      </c>
      <c r="P172" s="122">
        <f t="shared" si="82"/>
        <v>2.6399161409133534</v>
      </c>
      <c r="Q172" s="122">
        <f t="shared" si="82"/>
        <v>2.6141562788728177</v>
      </c>
      <c r="R172" s="122">
        <f t="shared" si="82"/>
        <v>2.5993064214798975</v>
      </c>
      <c r="S172" s="122">
        <f t="shared" si="82"/>
        <v>2.6383127709808116</v>
      </c>
      <c r="T172" s="122">
        <f t="shared" si="82"/>
        <v>3.636055189012493</v>
      </c>
      <c r="U172" s="122">
        <f t="shared" si="82"/>
        <v>3.1377744744805751</v>
      </c>
      <c r="V172" s="122">
        <f t="shared" si="82"/>
        <v>2.6661889722548477</v>
      </c>
      <c r="W172" s="122">
        <f t="shared" si="82"/>
        <v>5.2462196756548725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4.1719334759659894E-2</v>
      </c>
      <c r="C173" s="98">
        <f>RES_hhdet_fech!C165</f>
        <v>5.4474106820540706E-2</v>
      </c>
      <c r="D173" s="98">
        <f>RES_hhdet_fech!D165</f>
        <v>7.2978322164912846E-2</v>
      </c>
      <c r="E173" s="98">
        <f>RES_hhdet_fech!E165</f>
        <v>6.9082346904534561E-2</v>
      </c>
      <c r="F173" s="98">
        <f>RES_hhdet_fech!F165</f>
        <v>8.1606289532384579E-2</v>
      </c>
      <c r="G173" s="98">
        <f>RES_hhdet_fech!G165</f>
        <v>0.1870136037798964</v>
      </c>
      <c r="H173" s="98">
        <f>RES_hhdet_fech!H165</f>
        <v>0.55256532249601098</v>
      </c>
      <c r="I173" s="98">
        <f>RES_hhdet_fech!I165</f>
        <v>0.62870711669669899</v>
      </c>
      <c r="J173" s="98">
        <f>RES_hhdet_fech!J165</f>
        <v>0.86201770902693275</v>
      </c>
      <c r="K173" s="98">
        <f>RES_hhdet_fech!K165</f>
        <v>1.1220247346367871</v>
      </c>
      <c r="L173" s="98">
        <f>RES_hhdet_fech!L165</f>
        <v>3.4994902804107979</v>
      </c>
      <c r="M173" s="98">
        <f>RES_hhdet_fech!M165</f>
        <v>1.4561477967544045</v>
      </c>
      <c r="N173" s="98">
        <f>RES_hhdet_fech!N165</f>
        <v>2.2235053458155267</v>
      </c>
      <c r="O173" s="98">
        <f>RES_hhdet_fech!O165</f>
        <v>1.5186959630038035</v>
      </c>
      <c r="P173" s="98">
        <f>RES_hhdet_fech!P165</f>
        <v>2.6399161409133534</v>
      </c>
      <c r="Q173" s="98">
        <f>RES_hhdet_fech!Q165</f>
        <v>2.6141562788728177</v>
      </c>
      <c r="R173" s="98">
        <f>RES_hhdet_fech!R165</f>
        <v>2.5993064214798975</v>
      </c>
      <c r="S173" s="98">
        <f>RES_hhdet_fech!S165</f>
        <v>2.6383127709808116</v>
      </c>
      <c r="T173" s="98">
        <f>RES_hhdet_fech!T165</f>
        <v>3.636055189012493</v>
      </c>
      <c r="U173" s="98">
        <f>RES_hhdet_fech!U165</f>
        <v>3.1377744744805751</v>
      </c>
      <c r="V173" s="98">
        <f>RES_hhdet_fech!V165</f>
        <v>2.6661889722548477</v>
      </c>
      <c r="W173" s="98">
        <f>RES_hhdet_fech!W165</f>
        <v>5.2462196756548725</v>
      </c>
      <c r="DA173" s="63" t="s">
        <v>2397</v>
      </c>
    </row>
    <row r="174" spans="1:105" ht="12" customHeight="1" x14ac:dyDescent="0.25">
      <c r="A174" s="121" t="s">
        <v>55</v>
      </c>
      <c r="B174" s="122">
        <v>470.71053986083444</v>
      </c>
      <c r="C174" s="122">
        <v>547.77400782884638</v>
      </c>
      <c r="D174" s="122">
        <v>416.72702287618421</v>
      </c>
      <c r="E174" s="122">
        <v>459.32019111719569</v>
      </c>
      <c r="F174" s="122">
        <v>642.69470257034243</v>
      </c>
      <c r="G174" s="122">
        <v>639.41370913390676</v>
      </c>
      <c r="H174" s="122">
        <v>763.51095272171631</v>
      </c>
      <c r="I174" s="122">
        <v>632.88100104651835</v>
      </c>
      <c r="J174" s="122">
        <v>774.83712665824351</v>
      </c>
      <c r="K174" s="122">
        <v>822.64463557237229</v>
      </c>
      <c r="L174" s="122">
        <v>656.79594665999559</v>
      </c>
      <c r="M174" s="122">
        <v>754.18427146535907</v>
      </c>
      <c r="N174" s="122">
        <v>804.71597186779888</v>
      </c>
      <c r="O174" s="122">
        <v>711.23694213612259</v>
      </c>
      <c r="P174" s="122">
        <v>791.46968774074776</v>
      </c>
      <c r="Q174" s="122">
        <v>766.76640176588376</v>
      </c>
      <c r="R174" s="122">
        <v>799.94133323017616</v>
      </c>
      <c r="S174" s="122">
        <v>800.93311040621415</v>
      </c>
      <c r="T174" s="122">
        <v>804.25307571023995</v>
      </c>
      <c r="U174" s="122">
        <v>731.44010735052734</v>
      </c>
      <c r="V174" s="122">
        <v>717.88988970023752</v>
      </c>
      <c r="W174" s="122">
        <v>1092.2975548142176</v>
      </c>
      <c r="DA174" s="130" t="s">
        <v>2398</v>
      </c>
    </row>
    <row r="175" spans="1:105" ht="12" customHeight="1" x14ac:dyDescent="0.25">
      <c r="A175" s="97" t="s">
        <v>124</v>
      </c>
      <c r="B175" s="98">
        <v>547.85917500088613</v>
      </c>
      <c r="C175" s="98">
        <v>553.42074368371516</v>
      </c>
      <c r="D175" s="98">
        <v>564.74796746799268</v>
      </c>
      <c r="E175" s="98">
        <v>614.17201097418581</v>
      </c>
      <c r="F175" s="98">
        <v>637.57919068622687</v>
      </c>
      <c r="G175" s="98">
        <v>735.60308850138301</v>
      </c>
      <c r="H175" s="98">
        <v>779.66850813220594</v>
      </c>
      <c r="I175" s="98">
        <v>703.46071485324046</v>
      </c>
      <c r="J175" s="98">
        <v>736.1711251344932</v>
      </c>
      <c r="K175" s="98">
        <v>770.89783647959223</v>
      </c>
      <c r="L175" s="98">
        <v>817.45977898127148</v>
      </c>
      <c r="M175" s="98">
        <v>879.43591844231787</v>
      </c>
      <c r="N175" s="98">
        <v>901.78974996311081</v>
      </c>
      <c r="O175" s="98">
        <v>834.26641970221885</v>
      </c>
      <c r="P175" s="98">
        <v>824.62714105278997</v>
      </c>
      <c r="Q175" s="98">
        <v>761.01275057715668</v>
      </c>
      <c r="R175" s="98">
        <v>790.23255811111267</v>
      </c>
      <c r="S175" s="98">
        <v>762.68894323098732</v>
      </c>
      <c r="T175" s="98">
        <v>721.94806315067979</v>
      </c>
      <c r="U175" s="98">
        <v>645.37839523320736</v>
      </c>
      <c r="V175" s="98">
        <v>578.22736136097706</v>
      </c>
      <c r="W175" s="98">
        <v>1027.431736790119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468.03605384264608</v>
      </c>
      <c r="C179" s="101">
        <v>547.57008762397595</v>
      </c>
      <c r="D179" s="101">
        <v>411.55275764700747</v>
      </c>
      <c r="E179" s="101">
        <v>454.95816802263255</v>
      </c>
      <c r="F179" s="101">
        <v>642.78999748058948</v>
      </c>
      <c r="G179" s="101">
        <v>638.24807161569447</v>
      </c>
      <c r="H179" s="101">
        <v>763.3675733174606</v>
      </c>
      <c r="I179" s="101">
        <v>632.35636670463339</v>
      </c>
      <c r="J179" s="101">
        <v>775.07027045221798</v>
      </c>
      <c r="K179" s="101">
        <v>823.14937717252678</v>
      </c>
      <c r="L179" s="101">
        <v>655.15079687592856</v>
      </c>
      <c r="M179" s="101">
        <v>752.77983746114694</v>
      </c>
      <c r="N179" s="101">
        <v>803.69980143457315</v>
      </c>
      <c r="O179" s="101">
        <v>710.11584512161494</v>
      </c>
      <c r="P179" s="101">
        <v>791.20597613562188</v>
      </c>
      <c r="Q179" s="101">
        <v>766.80942129536982</v>
      </c>
      <c r="R179" s="101">
        <v>800.01098011051374</v>
      </c>
      <c r="S179" s="101">
        <v>801.20856481892019</v>
      </c>
      <c r="T179" s="101">
        <v>804.8681973830536</v>
      </c>
      <c r="U179" s="101">
        <v>732.15600988745086</v>
      </c>
      <c r="V179" s="101">
        <v>719.25990209910037</v>
      </c>
      <c r="W179" s="101">
        <v>1092.9640824784633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2406</v>
      </c>
    </row>
    <row r="183" spans="1:105" ht="12" customHeight="1" x14ac:dyDescent="0.25">
      <c r="A183" s="121" t="s">
        <v>54</v>
      </c>
      <c r="B183" s="122">
        <v>784.9543203567905</v>
      </c>
      <c r="C183" s="122">
        <v>780.63683243166781</v>
      </c>
      <c r="D183" s="122">
        <v>746.42138034780817</v>
      </c>
      <c r="E183" s="122">
        <v>755.08306320086592</v>
      </c>
      <c r="F183" s="122">
        <v>749.3294685820324</v>
      </c>
      <c r="G183" s="122">
        <v>717.86135433665163</v>
      </c>
      <c r="H183" s="122">
        <v>781.04850165273649</v>
      </c>
      <c r="I183" s="122">
        <v>764.91145421782414</v>
      </c>
      <c r="J183" s="122">
        <v>813.30619984806413</v>
      </c>
      <c r="K183" s="122">
        <v>785.19696073512341</v>
      </c>
      <c r="L183" s="122">
        <v>670.06463683851996</v>
      </c>
      <c r="M183" s="122">
        <v>763.1539550505762</v>
      </c>
      <c r="N183" s="122">
        <v>779.08503961743713</v>
      </c>
      <c r="O183" s="122">
        <v>679.88999723894528</v>
      </c>
      <c r="P183" s="122">
        <v>651.39990666955237</v>
      </c>
      <c r="Q183" s="122">
        <v>520.38594103962714</v>
      </c>
      <c r="R183" s="122">
        <v>536.68773132331307</v>
      </c>
      <c r="S183" s="122">
        <v>503.93116603425364</v>
      </c>
      <c r="T183" s="122">
        <v>618.48377796826571</v>
      </c>
      <c r="U183" s="122">
        <v>642.26581656468318</v>
      </c>
      <c r="V183" s="122">
        <v>578.38947463727197</v>
      </c>
      <c r="W183" s="122">
        <v>578.1448651857379</v>
      </c>
      <c r="DA183" s="130" t="s">
        <v>2407</v>
      </c>
    </row>
    <row r="184" spans="1:105" ht="12" customHeight="1" x14ac:dyDescent="0.25">
      <c r="A184" s="97" t="s">
        <v>50</v>
      </c>
      <c r="B184" s="98">
        <v>797.26137943072524</v>
      </c>
      <c r="C184" s="98">
        <v>785.63339231151826</v>
      </c>
      <c r="D184" s="98">
        <v>782.65647954756469</v>
      </c>
      <c r="E184" s="98">
        <v>800.7985184650114</v>
      </c>
      <c r="F184" s="98">
        <v>772.55946683707486</v>
      </c>
      <c r="G184" s="98">
        <v>847.49894900251013</v>
      </c>
      <c r="H184" s="98">
        <v>920.68649520639178</v>
      </c>
      <c r="I184" s="98">
        <v>780.65813134688972</v>
      </c>
      <c r="J184" s="98">
        <v>841.06958022225729</v>
      </c>
      <c r="K184" s="98">
        <v>838.09517802730534</v>
      </c>
      <c r="L184" s="98">
        <v>826.89105909607315</v>
      </c>
      <c r="M184" s="98">
        <v>895.10927515869093</v>
      </c>
      <c r="N184" s="98">
        <v>903.83508473087466</v>
      </c>
      <c r="O184" s="98">
        <v>761.28053826298958</v>
      </c>
      <c r="P184" s="98">
        <v>707.40694520777765</v>
      </c>
      <c r="Q184" s="98">
        <v>578.4480910561723</v>
      </c>
      <c r="R184" s="98">
        <v>622.49509632910701</v>
      </c>
      <c r="S184" s="98">
        <v>676.85403839957655</v>
      </c>
      <c r="T184" s="98">
        <v>651.00496295751645</v>
      </c>
      <c r="U184" s="98">
        <v>748.61092231284363</v>
      </c>
      <c r="V184" s="98">
        <v>699.45921138502626</v>
      </c>
      <c r="W184" s="98">
        <v>641.88313521429484</v>
      </c>
      <c r="DA184" s="63" t="s">
        <v>2408</v>
      </c>
    </row>
    <row r="185" spans="1:105" ht="12" customHeight="1" x14ac:dyDescent="0.25">
      <c r="A185" s="109" t="s">
        <v>120</v>
      </c>
      <c r="B185" s="33">
        <v>585.03298295576212</v>
      </c>
      <c r="C185" s="33">
        <v>699.93152828538575</v>
      </c>
      <c r="D185" s="33">
        <v>350.44213081953461</v>
      </c>
      <c r="E185" s="33">
        <v>496.34962691642016</v>
      </c>
      <c r="F185" s="33">
        <v>692.42376815860678</v>
      </c>
      <c r="G185" s="33">
        <v>524.89366221453554</v>
      </c>
      <c r="H185" s="33">
        <v>670.21134497948231</v>
      </c>
      <c r="I185" s="33">
        <v>757.39349543860919</v>
      </c>
      <c r="J185" s="33">
        <v>802.08293511567626</v>
      </c>
      <c r="K185" s="33">
        <v>755.77432387814565</v>
      </c>
      <c r="L185" s="33">
        <v>557.87755842956688</v>
      </c>
      <c r="M185" s="33">
        <v>647.69529134950926</v>
      </c>
      <c r="N185" s="33">
        <v>663.89291028849743</v>
      </c>
      <c r="O185" s="33">
        <v>604.74120290446376</v>
      </c>
      <c r="P185" s="33">
        <v>597.80207494300839</v>
      </c>
      <c r="Q185" s="33">
        <v>448.7893730382894</v>
      </c>
      <c r="R185" s="33">
        <v>423.37662638861326</v>
      </c>
      <c r="S185" s="33">
        <v>272.32942399198964</v>
      </c>
      <c r="T185" s="33">
        <v>573.28704497196873</v>
      </c>
      <c r="U185" s="33">
        <v>506.75613564119271</v>
      </c>
      <c r="V185" s="33">
        <v>453.64180891100972</v>
      </c>
      <c r="W185" s="33">
        <v>522.99701842220293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5727.0700890396674</v>
      </c>
      <c r="C187" s="117">
        <f t="shared" si="83"/>
        <v>6087.6053677250311</v>
      </c>
      <c r="D187" s="117">
        <f t="shared" si="83"/>
        <v>6163.6758863996884</v>
      </c>
      <c r="E187" s="117">
        <f t="shared" si="83"/>
        <v>5935.1192097731282</v>
      </c>
      <c r="F187" s="117">
        <f t="shared" si="83"/>
        <v>5189.1311913235149</v>
      </c>
      <c r="G187" s="117">
        <f t="shared" si="83"/>
        <v>5918.4729594670307</v>
      </c>
      <c r="H187" s="117">
        <f t="shared" si="83"/>
        <v>7423.7527629509768</v>
      </c>
      <c r="I187" s="117">
        <f t="shared" si="83"/>
        <v>7337.3884098047156</v>
      </c>
      <c r="J187" s="117">
        <f t="shared" si="83"/>
        <v>8151.9206163154786</v>
      </c>
      <c r="K187" s="117">
        <f t="shared" si="83"/>
        <v>8074.6931950819499</v>
      </c>
      <c r="L187" s="117">
        <f t="shared" si="83"/>
        <v>7488.028569944945</v>
      </c>
      <c r="M187" s="117">
        <f t="shared" si="83"/>
        <v>7813.7820355689328</v>
      </c>
      <c r="N187" s="117">
        <f t="shared" si="83"/>
        <v>8751.691781750309</v>
      </c>
      <c r="O187" s="117">
        <f t="shared" si="83"/>
        <v>5995.0792060126823</v>
      </c>
      <c r="P187" s="117">
        <f t="shared" si="83"/>
        <v>7184.6643357880012</v>
      </c>
      <c r="Q187" s="117">
        <f t="shared" si="83"/>
        <v>8861.0487470251119</v>
      </c>
      <c r="R187" s="117">
        <f t="shared" ref="R187:V187" si="84">R188+R190+R192+R201</f>
        <v>9999.1132828939208</v>
      </c>
      <c r="S187" s="117">
        <f t="shared" si="84"/>
        <v>10928.183225105646</v>
      </c>
      <c r="T187" s="117">
        <f t="shared" si="84"/>
        <v>7920.8649405849583</v>
      </c>
      <c r="U187" s="117">
        <f t="shared" si="84"/>
        <v>7560.2197202147754</v>
      </c>
      <c r="V187" s="117">
        <f t="shared" si="84"/>
        <v>10129.751567520059</v>
      </c>
      <c r="W187" s="117">
        <f t="shared" ref="W187" si="85">W188+W190+W192+W201</f>
        <v>6326.112829729128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4999.7584245309145</v>
      </c>
      <c r="C188" s="122">
        <f t="shared" si="86"/>
        <v>5313.7858983230381</v>
      </c>
      <c r="D188" s="122">
        <f t="shared" si="86"/>
        <v>5485.4021922970487</v>
      </c>
      <c r="E188" s="122">
        <f t="shared" si="86"/>
        <v>5215.1529552256115</v>
      </c>
      <c r="F188" s="122">
        <f t="shared" si="86"/>
        <v>4335.4201479390067</v>
      </c>
      <c r="G188" s="122">
        <f t="shared" si="86"/>
        <v>5077.6874961707854</v>
      </c>
      <c r="H188" s="122">
        <f t="shared" si="86"/>
        <v>6437.6464482730862</v>
      </c>
      <c r="I188" s="122">
        <f t="shared" si="86"/>
        <v>6414.5469635593772</v>
      </c>
      <c r="J188" s="122">
        <f t="shared" si="86"/>
        <v>7100.7952183401821</v>
      </c>
      <c r="K188" s="122">
        <f t="shared" si="86"/>
        <v>7022.6094772516353</v>
      </c>
      <c r="L188" s="122">
        <f t="shared" si="86"/>
        <v>6623.374180321146</v>
      </c>
      <c r="M188" s="122">
        <f t="shared" si="86"/>
        <v>6835.2996801954505</v>
      </c>
      <c r="N188" s="122">
        <f t="shared" si="86"/>
        <v>7724.4751718039315</v>
      </c>
      <c r="O188" s="122">
        <f t="shared" si="86"/>
        <v>5083.675779114853</v>
      </c>
      <c r="P188" s="122">
        <f t="shared" si="86"/>
        <v>6223.9005362536564</v>
      </c>
      <c r="Q188" s="122">
        <f t="shared" si="86"/>
        <v>8001.986320881012</v>
      </c>
      <c r="R188" s="122">
        <f t="shared" si="86"/>
        <v>9103.6651601407393</v>
      </c>
      <c r="S188" s="122">
        <f t="shared" si="86"/>
        <v>10054.73684412518</v>
      </c>
      <c r="T188" s="122">
        <f t="shared" si="86"/>
        <v>6940.5948993453021</v>
      </c>
      <c r="U188" s="122">
        <f t="shared" si="86"/>
        <v>6607.3194160629309</v>
      </c>
      <c r="V188" s="122">
        <f t="shared" si="86"/>
        <v>9208.3418841837047</v>
      </c>
      <c r="W188" s="122">
        <f t="shared" si="86"/>
        <v>5086.2746189752233</v>
      </c>
      <c r="DA188" s="130" t="s">
        <v>2562</v>
      </c>
    </row>
    <row r="189" spans="1:105" ht="12" customHeight="1" x14ac:dyDescent="0.25">
      <c r="A189" s="97" t="s">
        <v>53</v>
      </c>
      <c r="B189" s="98">
        <v>4999.7584245309145</v>
      </c>
      <c r="C189" s="98">
        <v>5313.7858983230381</v>
      </c>
      <c r="D189" s="98">
        <v>5485.4021922970487</v>
      </c>
      <c r="E189" s="98">
        <v>5215.1529552256115</v>
      </c>
      <c r="F189" s="98">
        <v>4335.4201479390067</v>
      </c>
      <c r="G189" s="98">
        <v>5077.6874961707854</v>
      </c>
      <c r="H189" s="98">
        <v>6437.6464482730862</v>
      </c>
      <c r="I189" s="98">
        <v>6414.5469635593772</v>
      </c>
      <c r="J189" s="98">
        <v>7100.7952183401821</v>
      </c>
      <c r="K189" s="98">
        <v>7022.6094772516353</v>
      </c>
      <c r="L189" s="98">
        <v>6623.374180321146</v>
      </c>
      <c r="M189" s="98">
        <v>6835.2996801954505</v>
      </c>
      <c r="N189" s="98">
        <v>7724.4751718039315</v>
      </c>
      <c r="O189" s="98">
        <v>5083.675779114853</v>
      </c>
      <c r="P189" s="98">
        <v>6223.9005362536564</v>
      </c>
      <c r="Q189" s="98">
        <v>8001.986320881012</v>
      </c>
      <c r="R189" s="98">
        <v>9103.6651601407393</v>
      </c>
      <c r="S189" s="98">
        <v>10054.73684412518</v>
      </c>
      <c r="T189" s="98">
        <v>6940.5948993453021</v>
      </c>
      <c r="U189" s="98">
        <v>6607.3194160629309</v>
      </c>
      <c r="V189" s="98">
        <v>9208.3418841837047</v>
      </c>
      <c r="W189" s="98">
        <v>5086.2746189752233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8.2551819076059227E-2</v>
      </c>
      <c r="C190" s="122">
        <f t="shared" si="87"/>
        <v>0.10779022811570498</v>
      </c>
      <c r="D190" s="122">
        <f t="shared" si="87"/>
        <v>0.14440530469957474</v>
      </c>
      <c r="E190" s="122">
        <f t="shared" si="87"/>
        <v>0.16116481670024191</v>
      </c>
      <c r="F190" s="122">
        <f t="shared" si="87"/>
        <v>0.23786426754026008</v>
      </c>
      <c r="G190" s="122">
        <f t="shared" si="87"/>
        <v>0.5617877255639907</v>
      </c>
      <c r="H190" s="122">
        <f t="shared" si="87"/>
        <v>1.7080907218392005</v>
      </c>
      <c r="I190" s="122">
        <f t="shared" si="87"/>
        <v>1.9964649740543865</v>
      </c>
      <c r="J190" s="122">
        <f t="shared" si="87"/>
        <v>2.8027240999686422</v>
      </c>
      <c r="K190" s="122">
        <f t="shared" si="87"/>
        <v>3.7153882999046304</v>
      </c>
      <c r="L190" s="122">
        <f t="shared" si="87"/>
        <v>11.784214122669736</v>
      </c>
      <c r="M190" s="122">
        <f t="shared" si="87"/>
        <v>4.9729198678723039</v>
      </c>
      <c r="N190" s="122">
        <f t="shared" si="87"/>
        <v>7.7327109370514906</v>
      </c>
      <c r="O190" s="122">
        <f t="shared" si="87"/>
        <v>5.4565143001444287</v>
      </c>
      <c r="P190" s="122">
        <f t="shared" si="87"/>
        <v>10.123422101686296</v>
      </c>
      <c r="Q190" s="122">
        <f t="shared" si="87"/>
        <v>10.610004252798729</v>
      </c>
      <c r="R190" s="122">
        <f t="shared" si="87"/>
        <v>10.975313070674039</v>
      </c>
      <c r="S190" s="122">
        <f t="shared" si="87"/>
        <v>11.384280110326163</v>
      </c>
      <c r="T190" s="122">
        <f t="shared" si="87"/>
        <v>15.920273820934595</v>
      </c>
      <c r="U190" s="122">
        <f t="shared" si="87"/>
        <v>13.899219223279704</v>
      </c>
      <c r="V190" s="122">
        <f t="shared" si="87"/>
        <v>11.962855157699542</v>
      </c>
      <c r="W190" s="122">
        <f t="shared" si="87"/>
        <v>23.910016495648417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8.2551819076059227E-2</v>
      </c>
      <c r="C191" s="98">
        <f>RES_hhdet_tesh!C165</f>
        <v>0.10779022811570498</v>
      </c>
      <c r="D191" s="98">
        <f>RES_hhdet_tesh!D165</f>
        <v>0.14440530469957474</v>
      </c>
      <c r="E191" s="98">
        <f>RES_hhdet_tesh!E165</f>
        <v>0.16116481670024191</v>
      </c>
      <c r="F191" s="98">
        <f>RES_hhdet_tesh!F165</f>
        <v>0.23786426754026008</v>
      </c>
      <c r="G191" s="98">
        <f>RES_hhdet_tesh!G165</f>
        <v>0.5617877255639907</v>
      </c>
      <c r="H191" s="98">
        <f>RES_hhdet_tesh!H165</f>
        <v>1.7080907218392005</v>
      </c>
      <c r="I191" s="98">
        <f>RES_hhdet_tesh!I165</f>
        <v>1.9964649740543865</v>
      </c>
      <c r="J191" s="98">
        <f>RES_hhdet_tesh!J165</f>
        <v>2.8027240999686422</v>
      </c>
      <c r="K191" s="98">
        <f>RES_hhdet_tesh!K165</f>
        <v>3.7153882999046304</v>
      </c>
      <c r="L191" s="98">
        <f>RES_hhdet_tesh!L165</f>
        <v>11.784214122669736</v>
      </c>
      <c r="M191" s="98">
        <f>RES_hhdet_tesh!M165</f>
        <v>4.9729198678723039</v>
      </c>
      <c r="N191" s="98">
        <f>RES_hhdet_tesh!N165</f>
        <v>7.7327109370514906</v>
      </c>
      <c r="O191" s="98">
        <f>RES_hhdet_tesh!O165</f>
        <v>5.4565143001444287</v>
      </c>
      <c r="P191" s="98">
        <f>RES_hhdet_tesh!P165</f>
        <v>10.123422101686296</v>
      </c>
      <c r="Q191" s="98">
        <f>RES_hhdet_tesh!Q165</f>
        <v>10.610004252798729</v>
      </c>
      <c r="R191" s="98">
        <f>RES_hhdet_tesh!R165</f>
        <v>10.975313070674039</v>
      </c>
      <c r="S191" s="98">
        <f>RES_hhdet_tesh!S165</f>
        <v>11.384280110326163</v>
      </c>
      <c r="T191" s="98">
        <f>RES_hhdet_tesh!T165</f>
        <v>15.920273820934595</v>
      </c>
      <c r="U191" s="98">
        <f>RES_hhdet_tesh!U165</f>
        <v>13.899219223279704</v>
      </c>
      <c r="V191" s="98">
        <f>RES_hhdet_tesh!V165</f>
        <v>11.962855157699542</v>
      </c>
      <c r="W191" s="98">
        <f>RES_hhdet_tesh!W165</f>
        <v>23.910016495648417</v>
      </c>
      <c r="DA191" s="63" t="s">
        <v>2565</v>
      </c>
    </row>
    <row r="192" spans="1:105" ht="12" customHeight="1" x14ac:dyDescent="0.25">
      <c r="A192" s="121" t="s">
        <v>55</v>
      </c>
      <c r="B192" s="122">
        <v>274.00748548415078</v>
      </c>
      <c r="C192" s="122">
        <v>320.94672668519371</v>
      </c>
      <c r="D192" s="122">
        <v>245.68553770565637</v>
      </c>
      <c r="E192" s="122">
        <v>273.55125488857391</v>
      </c>
      <c r="F192" s="122">
        <v>387.61477956753498</v>
      </c>
      <c r="G192" s="122">
        <v>389.3577920854176</v>
      </c>
      <c r="H192" s="122">
        <v>468.13099873223877</v>
      </c>
      <c r="I192" s="122">
        <v>389.42723775141161</v>
      </c>
      <c r="J192" s="122">
        <v>478.1294574828043</v>
      </c>
      <c r="K192" s="122">
        <v>508.69767719721466</v>
      </c>
      <c r="L192" s="122">
        <v>407.15817429717555</v>
      </c>
      <c r="M192" s="122">
        <v>469.54979264580703</v>
      </c>
      <c r="N192" s="122">
        <v>505.14978598032491</v>
      </c>
      <c r="O192" s="122">
        <v>453.17558563839287</v>
      </c>
      <c r="P192" s="122">
        <v>514.2614031657746</v>
      </c>
      <c r="Q192" s="122">
        <v>506.94534721822123</v>
      </c>
      <c r="R192" s="122">
        <v>536.1187532269804</v>
      </c>
      <c r="S192" s="122">
        <v>544.66185370507628</v>
      </c>
      <c r="T192" s="122">
        <v>554.72275907620531</v>
      </c>
      <c r="U192" s="122">
        <v>515.0269267714566</v>
      </c>
      <c r="V192" s="122">
        <v>517.73650623123251</v>
      </c>
      <c r="W192" s="122">
        <v>805.82401238310354</v>
      </c>
      <c r="DA192" s="130" t="s">
        <v>2566</v>
      </c>
    </row>
    <row r="193" spans="1:105" ht="12" customHeight="1" x14ac:dyDescent="0.25">
      <c r="A193" s="97" t="s">
        <v>124</v>
      </c>
      <c r="B193" s="98">
        <v>285.86078899611346</v>
      </c>
      <c r="C193" s="98">
        <v>290.83569330543185</v>
      </c>
      <c r="D193" s="98">
        <v>298.72747170843013</v>
      </c>
      <c r="E193" s="98">
        <v>326.41118059169554</v>
      </c>
      <c r="F193" s="98">
        <v>340.6988648036783</v>
      </c>
      <c r="G193" s="98">
        <v>398.1678445561231</v>
      </c>
      <c r="H193" s="98">
        <v>428.38168506851963</v>
      </c>
      <c r="I193" s="98">
        <v>390.61588579502217</v>
      </c>
      <c r="J193" s="98">
        <v>410.18949107573633</v>
      </c>
      <c r="K193" s="98">
        <v>437.98410483838381</v>
      </c>
      <c r="L193" s="98">
        <v>468.30707717651654</v>
      </c>
      <c r="M193" s="98">
        <v>508.88006266241354</v>
      </c>
      <c r="N193" s="98">
        <v>527.0220347772464</v>
      </c>
      <c r="O193" s="98">
        <v>496.34587353312736</v>
      </c>
      <c r="P193" s="98">
        <v>501.6360891558819</v>
      </c>
      <c r="Q193" s="98">
        <v>478.46225837239439</v>
      </c>
      <c r="R193" s="98">
        <v>524.34929455895599</v>
      </c>
      <c r="S193" s="98">
        <v>554.98559244509124</v>
      </c>
      <c r="T193" s="98">
        <v>551.478178137182</v>
      </c>
      <c r="U193" s="98">
        <v>520.32519868128111</v>
      </c>
      <c r="V193" s="98">
        <v>485.10269803020401</v>
      </c>
      <c r="W193" s="98">
        <v>882.06770561076758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273.59657096240272</v>
      </c>
      <c r="C197" s="101">
        <v>322.03412447632098</v>
      </c>
      <c r="D197" s="101">
        <v>243.83138770306255</v>
      </c>
      <c r="E197" s="101">
        <v>272.06224289693665</v>
      </c>
      <c r="F197" s="101">
        <v>388.48875816202616</v>
      </c>
      <c r="G197" s="101">
        <v>389.25103053060974</v>
      </c>
      <c r="H197" s="101">
        <v>468.48372739495329</v>
      </c>
      <c r="I197" s="101">
        <v>389.41840227234178</v>
      </c>
      <c r="J197" s="101">
        <v>478.53911405204917</v>
      </c>
      <c r="K197" s="101">
        <v>509.38742192134833</v>
      </c>
      <c r="L197" s="101">
        <v>406.53202774686349</v>
      </c>
      <c r="M197" s="101">
        <v>469.1087863202269</v>
      </c>
      <c r="N197" s="101">
        <v>504.92082680132017</v>
      </c>
      <c r="O197" s="101">
        <v>452.78219958302071</v>
      </c>
      <c r="P197" s="101">
        <v>514.36181624006701</v>
      </c>
      <c r="Q197" s="101">
        <v>507.15831269705677</v>
      </c>
      <c r="R197" s="101">
        <v>536.20318262919</v>
      </c>
      <c r="S197" s="101">
        <v>544.58749676121795</v>
      </c>
      <c r="T197" s="101">
        <v>554.74700804953898</v>
      </c>
      <c r="U197" s="101">
        <v>514.9828532083327</v>
      </c>
      <c r="V197" s="101">
        <v>518.05662589675171</v>
      </c>
      <c r="W197" s="101">
        <v>805.04057154618056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2574</v>
      </c>
    </row>
    <row r="201" spans="1:105" ht="12" customHeight="1" x14ac:dyDescent="0.25">
      <c r="A201" s="121" t="s">
        <v>54</v>
      </c>
      <c r="B201" s="122">
        <v>453.22162720552672</v>
      </c>
      <c r="C201" s="122">
        <v>452.76495248868395</v>
      </c>
      <c r="D201" s="122">
        <v>432.44375109228326</v>
      </c>
      <c r="E201" s="122">
        <v>446.25383484224301</v>
      </c>
      <c r="F201" s="122">
        <v>465.85839954943236</v>
      </c>
      <c r="G201" s="122">
        <v>450.86588348526442</v>
      </c>
      <c r="H201" s="122">
        <v>516.2672252238126</v>
      </c>
      <c r="I201" s="122">
        <v>531.41774351987237</v>
      </c>
      <c r="J201" s="122">
        <v>570.19321639252337</v>
      </c>
      <c r="K201" s="122">
        <v>539.67065233319488</v>
      </c>
      <c r="L201" s="122">
        <v>445.71200120395309</v>
      </c>
      <c r="M201" s="122">
        <v>503.9596428598021</v>
      </c>
      <c r="N201" s="122">
        <v>514.33411302900038</v>
      </c>
      <c r="O201" s="122">
        <v>452.77132695929276</v>
      </c>
      <c r="P201" s="122">
        <v>436.37897426688284</v>
      </c>
      <c r="Q201" s="122">
        <v>341.50707467307956</v>
      </c>
      <c r="R201" s="122">
        <v>348.35405645552811</v>
      </c>
      <c r="S201" s="122">
        <v>317.40024716506412</v>
      </c>
      <c r="T201" s="122">
        <v>409.627008342517</v>
      </c>
      <c r="U201" s="122">
        <v>423.97415815710804</v>
      </c>
      <c r="V201" s="122">
        <v>391.71032194742202</v>
      </c>
      <c r="W201" s="122">
        <v>410.10418187515245</v>
      </c>
      <c r="DA201" s="130" t="s">
        <v>2575</v>
      </c>
    </row>
    <row r="202" spans="1:105" ht="12" customHeight="1" x14ac:dyDescent="0.25">
      <c r="A202" s="97" t="s">
        <v>50</v>
      </c>
      <c r="B202" s="98">
        <v>454.86267211718075</v>
      </c>
      <c r="C202" s="98">
        <v>449.09553403993579</v>
      </c>
      <c r="D202" s="98">
        <v>448.36400817856372</v>
      </c>
      <c r="E202" s="98">
        <v>459.95208561393099</v>
      </c>
      <c r="F202" s="98">
        <v>445.07245339237511</v>
      </c>
      <c r="G202" s="98">
        <v>489.90917833857577</v>
      </c>
      <c r="H202" s="98">
        <v>533.46448088595525</v>
      </c>
      <c r="I202" s="98">
        <v>452.77199251587382</v>
      </c>
      <c r="J202" s="98">
        <v>488.28667601791796</v>
      </c>
      <c r="K202" s="98">
        <v>487.49255301728891</v>
      </c>
      <c r="L202" s="98">
        <v>481.63692142053168</v>
      </c>
      <c r="M202" s="98">
        <v>521.92575918725311</v>
      </c>
      <c r="N202" s="98">
        <v>527.40465838944874</v>
      </c>
      <c r="O202" s="98">
        <v>444.48472015735194</v>
      </c>
      <c r="P202" s="98">
        <v>413.16922144727801</v>
      </c>
      <c r="Q202" s="98">
        <v>337.91485574264783</v>
      </c>
      <c r="R202" s="98">
        <v>363.87140874857215</v>
      </c>
      <c r="S202" s="98">
        <v>396.23536855390591</v>
      </c>
      <c r="T202" s="98">
        <v>381.87332058716487</v>
      </c>
      <c r="U202" s="98">
        <v>440.27826438573624</v>
      </c>
      <c r="V202" s="98">
        <v>412.304289228958</v>
      </c>
      <c r="W202" s="98">
        <v>379.52937725414796</v>
      </c>
      <c r="DA202" s="63" t="s">
        <v>2576</v>
      </c>
    </row>
    <row r="203" spans="1:105" ht="12" customHeight="1" x14ac:dyDescent="0.25">
      <c r="A203" s="109" t="s">
        <v>120</v>
      </c>
      <c r="B203" s="33">
        <v>426.56376430732496</v>
      </c>
      <c r="C203" s="33">
        <v>512.03403743259423</v>
      </c>
      <c r="D203" s="33">
        <v>258.46626537962129</v>
      </c>
      <c r="E203" s="33">
        <v>368.72654187826794</v>
      </c>
      <c r="F203" s="33">
        <v>516.77699248450574</v>
      </c>
      <c r="G203" s="33">
        <v>392.74929685693382</v>
      </c>
      <c r="H203" s="33">
        <v>502.61696520741884</v>
      </c>
      <c r="I203" s="33">
        <v>568.9656978827079</v>
      </c>
      <c r="J203" s="33">
        <v>603.30369406305522</v>
      </c>
      <c r="K203" s="33">
        <v>568.69275074493282</v>
      </c>
      <c r="L203" s="33">
        <v>420.01281236092922</v>
      </c>
      <c r="M203" s="33">
        <v>488.23959624579788</v>
      </c>
      <c r="N203" s="33">
        <v>502.26498752133875</v>
      </c>
      <c r="O203" s="33">
        <v>460.42244344598396</v>
      </c>
      <c r="P203" s="33">
        <v>458.59033302656479</v>
      </c>
      <c r="Q203" s="33">
        <v>345.93664792958242</v>
      </c>
      <c r="R203" s="33">
        <v>327.86294437130209</v>
      </c>
      <c r="S203" s="33">
        <v>211.81357029564518</v>
      </c>
      <c r="T203" s="33">
        <v>448.19805105070424</v>
      </c>
      <c r="U203" s="33">
        <v>403.19873819545808</v>
      </c>
      <c r="V203" s="33">
        <v>370.49073879290358</v>
      </c>
      <c r="W203" s="33">
        <v>436.55822023089598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174.77339324040943</v>
      </c>
      <c r="C205" s="117">
        <f t="shared" si="88"/>
        <v>172.44141156153208</v>
      </c>
      <c r="D205" s="117">
        <f t="shared" si="88"/>
        <v>167.21621340003938</v>
      </c>
      <c r="E205" s="117">
        <f t="shared" si="88"/>
        <v>158.41656730495183</v>
      </c>
      <c r="F205" s="117">
        <f t="shared" si="88"/>
        <v>127.27034531875134</v>
      </c>
      <c r="G205" s="117">
        <f t="shared" si="88"/>
        <v>117.15605187690311</v>
      </c>
      <c r="H205" s="117">
        <f t="shared" si="88"/>
        <v>94.105245889917086</v>
      </c>
      <c r="I205" s="117">
        <f t="shared" si="88"/>
        <v>58.484566144037913</v>
      </c>
      <c r="J205" s="117">
        <f t="shared" si="88"/>
        <v>56.002854522250438</v>
      </c>
      <c r="K205" s="117">
        <f t="shared" si="88"/>
        <v>69.736714739107981</v>
      </c>
      <c r="L205" s="117">
        <f t="shared" si="88"/>
        <v>80.215930081046196</v>
      </c>
      <c r="M205" s="117">
        <f t="shared" si="88"/>
        <v>97.102953487307545</v>
      </c>
      <c r="N205" s="117">
        <f t="shared" si="88"/>
        <v>100.6904664628122</v>
      </c>
      <c r="O205" s="117">
        <f t="shared" si="88"/>
        <v>84.729864752053942</v>
      </c>
      <c r="P205" s="117">
        <f t="shared" si="88"/>
        <v>80.059257622616045</v>
      </c>
      <c r="Q205" s="117">
        <f t="shared" si="88"/>
        <v>73.841192204688099</v>
      </c>
      <c r="R205" s="117">
        <f t="shared" ref="R205:V205" si="89">R206+R208+R210+R219</f>
        <v>81.747577699525266</v>
      </c>
      <c r="S205" s="117">
        <f t="shared" si="89"/>
        <v>89.267522368766919</v>
      </c>
      <c r="T205" s="117">
        <f t="shared" si="89"/>
        <v>87.217286579364455</v>
      </c>
      <c r="U205" s="117">
        <f t="shared" si="89"/>
        <v>96.48988091309549</v>
      </c>
      <c r="V205" s="117">
        <f t="shared" si="89"/>
        <v>81.90918580806273</v>
      </c>
      <c r="W205" s="117">
        <f t="shared" ref="W205" si="90">W206+W208+W210+W219</f>
        <v>70.010958639683793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4.1697731250299404</v>
      </c>
      <c r="C210" s="122">
        <v>4.3817034774623584</v>
      </c>
      <c r="D210" s="122">
        <v>4.3330134524979718</v>
      </c>
      <c r="E210" s="122">
        <v>3.8223373702163306</v>
      </c>
      <c r="F210" s="122">
        <v>2.648687541223858</v>
      </c>
      <c r="G210" s="122">
        <v>2.0006936103843258</v>
      </c>
      <c r="H210" s="122">
        <v>1.5578158335042631</v>
      </c>
      <c r="I210" s="122">
        <v>1.1790501156453743</v>
      </c>
      <c r="J210" s="122">
        <v>1.0022924048926556</v>
      </c>
      <c r="K210" s="122">
        <v>1.6916039338309439</v>
      </c>
      <c r="L210" s="122">
        <v>1.882179956072096</v>
      </c>
      <c r="M210" s="122">
        <v>2.2151918738008129</v>
      </c>
      <c r="N210" s="122">
        <v>2.1221652678954115</v>
      </c>
      <c r="O210" s="122">
        <v>1.7113194455571497</v>
      </c>
      <c r="P210" s="122">
        <v>1.4780772869641325</v>
      </c>
      <c r="Q210" s="122">
        <v>1.2829532126711953</v>
      </c>
      <c r="R210" s="122">
        <v>1.2785557542772106</v>
      </c>
      <c r="S210" s="122">
        <v>1.2389307508361007</v>
      </c>
      <c r="T210" s="122">
        <v>1.2165748891230697</v>
      </c>
      <c r="U210" s="122">
        <v>1.2094626916066327</v>
      </c>
      <c r="V210" s="122">
        <v>1.275955904911577</v>
      </c>
      <c r="W210" s="122">
        <v>2.3738173663213953</v>
      </c>
      <c r="DA210" s="130" t="s">
        <v>2734</v>
      </c>
    </row>
    <row r="211" spans="1:105" ht="12" customHeight="1" x14ac:dyDescent="0.25">
      <c r="A211" s="97" t="s">
        <v>124</v>
      </c>
      <c r="B211" s="98">
        <v>124.4516901932013</v>
      </c>
      <c r="C211" s="98">
        <v>125.71505613519275</v>
      </c>
      <c r="D211" s="98">
        <v>128.28814829002926</v>
      </c>
      <c r="E211" s="98">
        <v>139.51531401289606</v>
      </c>
      <c r="F211" s="98">
        <v>144.8324889562833</v>
      </c>
      <c r="G211" s="98">
        <v>167.0995975839742</v>
      </c>
      <c r="H211" s="98">
        <v>177.10949830731195</v>
      </c>
      <c r="I211" s="98">
        <v>159.79813598606214</v>
      </c>
      <c r="J211" s="98">
        <v>167.22863278555155</v>
      </c>
      <c r="K211" s="98">
        <v>175.11715253470419</v>
      </c>
      <c r="L211" s="98">
        <v>185.69416339338565</v>
      </c>
      <c r="M211" s="98">
        <v>199.77266323335698</v>
      </c>
      <c r="N211" s="98">
        <v>204.85055960162029</v>
      </c>
      <c r="O211" s="98">
        <v>189.51195989955605</v>
      </c>
      <c r="P211" s="98">
        <v>187.32230136155178</v>
      </c>
      <c r="Q211" s="98">
        <v>172.87165642110696</v>
      </c>
      <c r="R211" s="98">
        <v>179.50922790052036</v>
      </c>
      <c r="S211" s="98">
        <v>173.25242034435112</v>
      </c>
      <c r="T211" s="98">
        <v>163.99772202530846</v>
      </c>
      <c r="U211" s="98">
        <v>146.6041562611754</v>
      </c>
      <c r="V211" s="98">
        <v>131.35012740675958</v>
      </c>
      <c r="W211" s="98">
        <v>233.39139332924344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170.6036201153795</v>
      </c>
      <c r="C219" s="122">
        <v>168.05970808406971</v>
      </c>
      <c r="D219" s="122">
        <v>162.88319994754141</v>
      </c>
      <c r="E219" s="122">
        <v>154.59422993473549</v>
      </c>
      <c r="F219" s="122">
        <v>124.62165777752747</v>
      </c>
      <c r="G219" s="122">
        <v>115.15535826651877</v>
      </c>
      <c r="H219" s="122">
        <v>92.547430056412821</v>
      </c>
      <c r="I219" s="122">
        <v>57.305516028392539</v>
      </c>
      <c r="J219" s="122">
        <v>55.000562117357781</v>
      </c>
      <c r="K219" s="122">
        <v>68.045110805277034</v>
      </c>
      <c r="L219" s="122">
        <v>78.333750124974102</v>
      </c>
      <c r="M219" s="122">
        <v>94.887761613506726</v>
      </c>
      <c r="N219" s="122">
        <v>98.568301194916785</v>
      </c>
      <c r="O219" s="122">
        <v>83.01854530649679</v>
      </c>
      <c r="P219" s="122">
        <v>78.581180335651908</v>
      </c>
      <c r="Q219" s="122">
        <v>72.558238992016896</v>
      </c>
      <c r="R219" s="122">
        <v>80.469021945248059</v>
      </c>
      <c r="S219" s="122">
        <v>88.028591617930815</v>
      </c>
      <c r="T219" s="122">
        <v>86.000711690241388</v>
      </c>
      <c r="U219" s="122">
        <v>95.280418221488858</v>
      </c>
      <c r="V219" s="122">
        <v>80.633229903151147</v>
      </c>
      <c r="W219" s="122">
        <v>67.637141273362403</v>
      </c>
      <c r="DA219" s="130" t="s">
        <v>2743</v>
      </c>
    </row>
    <row r="220" spans="1:105" ht="12" customHeight="1" x14ac:dyDescent="0.25">
      <c r="A220" s="97" t="s">
        <v>50</v>
      </c>
      <c r="B220" s="98">
        <v>181.10589495148358</v>
      </c>
      <c r="C220" s="98">
        <v>178.46448139748452</v>
      </c>
      <c r="D220" s="98">
        <v>177.78824589402481</v>
      </c>
      <c r="E220" s="98">
        <v>181.90939145451208</v>
      </c>
      <c r="F220" s="98">
        <v>175.49460848670992</v>
      </c>
      <c r="G220" s="98">
        <v>192.51786125541025</v>
      </c>
      <c r="H220" s="98">
        <v>209.14314425108398</v>
      </c>
      <c r="I220" s="98">
        <v>177.33430111675949</v>
      </c>
      <c r="J220" s="98">
        <v>191.05736584328801</v>
      </c>
      <c r="K220" s="98">
        <v>190.38170064068271</v>
      </c>
      <c r="L220" s="98">
        <v>187.83657298426397</v>
      </c>
      <c r="M220" s="98">
        <v>203.33302294504827</v>
      </c>
      <c r="N220" s="98">
        <v>205.31517784746555</v>
      </c>
      <c r="O220" s="98">
        <v>172.93248707182073</v>
      </c>
      <c r="P220" s="98">
        <v>160.69456167339879</v>
      </c>
      <c r="Q220" s="98">
        <v>131.40026836432011</v>
      </c>
      <c r="R220" s="98">
        <v>141.40598608211997</v>
      </c>
      <c r="S220" s="98">
        <v>153.75416336284783</v>
      </c>
      <c r="T220" s="98">
        <v>147.88228738542944</v>
      </c>
      <c r="U220" s="98">
        <v>170.05445711258557</v>
      </c>
      <c r="V220" s="98">
        <v>158.88915445822261</v>
      </c>
      <c r="W220" s="98">
        <v>145.81017299527926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151.51328896588279</v>
      </c>
      <c r="C223" s="118">
        <f t="shared" si="93"/>
        <v>160.23844501536345</v>
      </c>
      <c r="D223" s="118">
        <f t="shared" si="93"/>
        <v>161.02526600463341</v>
      </c>
      <c r="E223" s="118">
        <f t="shared" si="93"/>
        <v>153.10725950189206</v>
      </c>
      <c r="F223" s="118">
        <f t="shared" si="93"/>
        <v>131.2213645435628</v>
      </c>
      <c r="G223" s="118">
        <f t="shared" si="93"/>
        <v>145.64958176582783</v>
      </c>
      <c r="H223" s="118">
        <f t="shared" si="93"/>
        <v>178.30053742702862</v>
      </c>
      <c r="I223" s="118">
        <f t="shared" si="93"/>
        <v>173.30623993368101</v>
      </c>
      <c r="J223" s="118">
        <f t="shared" si="93"/>
        <v>189.64594504756266</v>
      </c>
      <c r="K223" s="118">
        <f t="shared" si="93"/>
        <v>186.67182253508594</v>
      </c>
      <c r="L223" s="118">
        <f t="shared" si="93"/>
        <v>172.32596254502153</v>
      </c>
      <c r="M223" s="118">
        <f t="shared" si="93"/>
        <v>179.20006384681051</v>
      </c>
      <c r="N223" s="118">
        <f t="shared" si="93"/>
        <v>197.71665691660658</v>
      </c>
      <c r="O223" s="118">
        <f t="shared" si="93"/>
        <v>132.04439045589501</v>
      </c>
      <c r="P223" s="118">
        <f t="shared" si="93"/>
        <v>154.14572602475681</v>
      </c>
      <c r="Q223" s="118">
        <f t="shared" si="93"/>
        <v>185.52574693054117</v>
      </c>
      <c r="R223" s="118">
        <f t="shared" ref="R223:V223" si="94">R224+R226+R228+R237</f>
        <v>205.44464424186941</v>
      </c>
      <c r="S223" s="118">
        <f t="shared" si="94"/>
        <v>220.29683717268108</v>
      </c>
      <c r="T223" s="118">
        <f t="shared" si="94"/>
        <v>157.44065576372952</v>
      </c>
      <c r="U223" s="118">
        <f t="shared" si="94"/>
        <v>147.57309594553789</v>
      </c>
      <c r="V223" s="118">
        <f t="shared" si="94"/>
        <v>193.55595881257057</v>
      </c>
      <c r="W223" s="118">
        <f t="shared" ref="W223" si="95">W224+W226+W228+W237</f>
        <v>119.38363524033312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130.77989688282304</v>
      </c>
      <c r="C224" s="123">
        <f t="shared" si="96"/>
        <v>138.30370908259366</v>
      </c>
      <c r="D224" s="123">
        <f t="shared" si="96"/>
        <v>141.81205894700702</v>
      </c>
      <c r="E224" s="123">
        <f t="shared" si="96"/>
        <v>133.07620755259592</v>
      </c>
      <c r="F224" s="123">
        <f t="shared" si="96"/>
        <v>108.33551102121146</v>
      </c>
      <c r="G224" s="123">
        <f t="shared" si="96"/>
        <v>123.51569639937978</v>
      </c>
      <c r="H224" s="123">
        <f t="shared" si="96"/>
        <v>153.29649806692802</v>
      </c>
      <c r="I224" s="123">
        <f t="shared" si="96"/>
        <v>150.77186992463228</v>
      </c>
      <c r="J224" s="123">
        <f t="shared" si="96"/>
        <v>164.27909212137939</v>
      </c>
      <c r="K224" s="123">
        <f t="shared" si="96"/>
        <v>161.09565052321986</v>
      </c>
      <c r="L224" s="123">
        <f t="shared" si="96"/>
        <v>151.20337792263285</v>
      </c>
      <c r="M224" s="123">
        <f t="shared" si="96"/>
        <v>155.13042241554757</v>
      </c>
      <c r="N224" s="123">
        <f t="shared" si="96"/>
        <v>172.78712158227066</v>
      </c>
      <c r="O224" s="123">
        <f t="shared" si="96"/>
        <v>110.53676957780939</v>
      </c>
      <c r="P224" s="123">
        <f t="shared" si="96"/>
        <v>132.08611908598419</v>
      </c>
      <c r="Q224" s="123">
        <f t="shared" si="96"/>
        <v>166.11492383755765</v>
      </c>
      <c r="R224" s="123">
        <f t="shared" si="96"/>
        <v>185.56795821833973</v>
      </c>
      <c r="S224" s="123">
        <f t="shared" si="96"/>
        <v>201.12090317760533</v>
      </c>
      <c r="T224" s="123">
        <f t="shared" si="96"/>
        <v>136.73858161470895</v>
      </c>
      <c r="U224" s="123">
        <f t="shared" si="96"/>
        <v>127.73384957104666</v>
      </c>
      <c r="V224" s="123">
        <f t="shared" si="96"/>
        <v>174.91972418832717</v>
      </c>
      <c r="W224" s="123">
        <f t="shared" si="96"/>
        <v>95.445226102110112</v>
      </c>
      <c r="DA224" s="130" t="s">
        <v>2898</v>
      </c>
    </row>
    <row r="225" spans="1:105" ht="12" customHeight="1" x14ac:dyDescent="0.25">
      <c r="A225" s="97" t="s">
        <v>53</v>
      </c>
      <c r="B225" s="99">
        <v>130.77989688282304</v>
      </c>
      <c r="C225" s="99">
        <v>138.30370908259366</v>
      </c>
      <c r="D225" s="99">
        <v>141.81205894700702</v>
      </c>
      <c r="E225" s="99">
        <v>133.07620755259592</v>
      </c>
      <c r="F225" s="99">
        <v>108.33551102121146</v>
      </c>
      <c r="G225" s="99">
        <v>123.51569639937978</v>
      </c>
      <c r="H225" s="99">
        <v>153.29649806692802</v>
      </c>
      <c r="I225" s="99">
        <v>150.77186992463228</v>
      </c>
      <c r="J225" s="99">
        <v>164.27909212137939</v>
      </c>
      <c r="K225" s="99">
        <v>161.09565052321986</v>
      </c>
      <c r="L225" s="99">
        <v>151.20337792263285</v>
      </c>
      <c r="M225" s="99">
        <v>155.13042241554757</v>
      </c>
      <c r="N225" s="99">
        <v>172.78712158227066</v>
      </c>
      <c r="O225" s="99">
        <v>110.53676957780939</v>
      </c>
      <c r="P225" s="99">
        <v>132.08611908598419</v>
      </c>
      <c r="Q225" s="99">
        <v>166.11492383755765</v>
      </c>
      <c r="R225" s="99">
        <v>185.56795821833973</v>
      </c>
      <c r="S225" s="99">
        <v>201.12090317760533</v>
      </c>
      <c r="T225" s="99">
        <v>136.73858161470895</v>
      </c>
      <c r="U225" s="99">
        <v>127.73384957104666</v>
      </c>
      <c r="V225" s="99">
        <v>174.91972418832717</v>
      </c>
      <c r="W225" s="99">
        <v>95.445226102110112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6.8884191506330067E-4</v>
      </c>
      <c r="C226" s="123">
        <f t="shared" si="97"/>
        <v>8.9944023028640393E-4</v>
      </c>
      <c r="D226" s="123">
        <f t="shared" si="97"/>
        <v>1.205400482416252E-3</v>
      </c>
      <c r="E226" s="123">
        <f t="shared" si="97"/>
        <v>1.1394183612481669E-3</v>
      </c>
      <c r="F226" s="123">
        <f t="shared" si="97"/>
        <v>1.3415859764425722E-3</v>
      </c>
      <c r="G226" s="123">
        <f t="shared" si="97"/>
        <v>3.0493210366155069E-3</v>
      </c>
      <c r="H226" s="123">
        <f t="shared" si="97"/>
        <v>8.9419827796219029E-3</v>
      </c>
      <c r="I226" s="123">
        <f t="shared" si="97"/>
        <v>1.0131081519706896E-2</v>
      </c>
      <c r="J226" s="123">
        <f t="shared" si="97"/>
        <v>1.3761235306259851E-2</v>
      </c>
      <c r="K226" s="123">
        <f t="shared" si="97"/>
        <v>1.7835765358107752E-2</v>
      </c>
      <c r="L226" s="123">
        <f t="shared" si="97"/>
        <v>5.5562611235946545E-2</v>
      </c>
      <c r="M226" s="123">
        <f t="shared" si="97"/>
        <v>2.3076827206884382E-2</v>
      </c>
      <c r="N226" s="123">
        <f t="shared" si="97"/>
        <v>3.4949620574180364E-2</v>
      </c>
      <c r="O226" s="123">
        <f t="shared" si="97"/>
        <v>2.3454306086584411E-2</v>
      </c>
      <c r="P226" s="123">
        <f t="shared" si="97"/>
        <v>4.0287187316853539E-2</v>
      </c>
      <c r="Q226" s="123">
        <f t="shared" si="97"/>
        <v>3.9342722192455111E-2</v>
      </c>
      <c r="R226" s="123">
        <f t="shared" si="97"/>
        <v>3.8578631351042413E-2</v>
      </c>
      <c r="S226" s="123">
        <f t="shared" si="97"/>
        <v>3.86936989434227E-2</v>
      </c>
      <c r="T226" s="123">
        <f t="shared" si="97"/>
        <v>5.2772934528483202E-2</v>
      </c>
      <c r="U226" s="123">
        <f t="shared" si="97"/>
        <v>4.5212888681276292E-2</v>
      </c>
      <c r="V226" s="123">
        <f t="shared" si="97"/>
        <v>3.8252352543111157E-2</v>
      </c>
      <c r="W226" s="123">
        <f t="shared" si="97"/>
        <v>7.494599536649818E-2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6.8884191506330067E-4</v>
      </c>
      <c r="C227" s="99">
        <f>RES_hhdet_fecs!C165</f>
        <v>8.9944023028640393E-4</v>
      </c>
      <c r="D227" s="99">
        <f>RES_hhdet_fecs!D165</f>
        <v>1.205400482416252E-3</v>
      </c>
      <c r="E227" s="99">
        <f>RES_hhdet_fecs!E165</f>
        <v>1.1394183612481669E-3</v>
      </c>
      <c r="F227" s="99">
        <f>RES_hhdet_fecs!F165</f>
        <v>1.3415859764425722E-3</v>
      </c>
      <c r="G227" s="99">
        <f>RES_hhdet_fecs!G165</f>
        <v>3.0493210366155069E-3</v>
      </c>
      <c r="H227" s="99">
        <f>RES_hhdet_fecs!H165</f>
        <v>8.9419827796219029E-3</v>
      </c>
      <c r="I227" s="99">
        <f>RES_hhdet_fecs!I165</f>
        <v>1.0131081519706896E-2</v>
      </c>
      <c r="J227" s="99">
        <f>RES_hhdet_fecs!J165</f>
        <v>1.3761235306259851E-2</v>
      </c>
      <c r="K227" s="99">
        <f>RES_hhdet_fecs!K165</f>
        <v>1.7835765358107752E-2</v>
      </c>
      <c r="L227" s="99">
        <f>RES_hhdet_fecs!L165</f>
        <v>5.5562611235946545E-2</v>
      </c>
      <c r="M227" s="99">
        <f>RES_hhdet_fecs!M165</f>
        <v>2.3076827206884382E-2</v>
      </c>
      <c r="N227" s="99">
        <f>RES_hhdet_fecs!N165</f>
        <v>3.4949620574180364E-2</v>
      </c>
      <c r="O227" s="99">
        <f>RES_hhdet_fecs!O165</f>
        <v>2.3454306086584411E-2</v>
      </c>
      <c r="P227" s="99">
        <f>RES_hhdet_fecs!P165</f>
        <v>4.0287187316853539E-2</v>
      </c>
      <c r="Q227" s="99">
        <f>RES_hhdet_fecs!Q165</f>
        <v>3.9342722192455111E-2</v>
      </c>
      <c r="R227" s="99">
        <f>RES_hhdet_fecs!R165</f>
        <v>3.8578631351042413E-2</v>
      </c>
      <c r="S227" s="99">
        <f>RES_hhdet_fecs!S165</f>
        <v>3.86936989434227E-2</v>
      </c>
      <c r="T227" s="99">
        <f>RES_hhdet_fecs!T165</f>
        <v>5.2772934528483202E-2</v>
      </c>
      <c r="U227" s="99">
        <f>RES_hhdet_fecs!U165</f>
        <v>4.5212888681276292E-2</v>
      </c>
      <c r="V227" s="99">
        <f>RES_hhdet_fecs!V165</f>
        <v>3.8252352543111157E-2</v>
      </c>
      <c r="W227" s="99">
        <f>RES_hhdet_fecs!W165</f>
        <v>7.494599536649818E-2</v>
      </c>
      <c r="DA227" s="63" t="s">
        <v>2901</v>
      </c>
    </row>
    <row r="228" spans="1:105" ht="12" customHeight="1" x14ac:dyDescent="0.25">
      <c r="A228" s="121" t="s">
        <v>55</v>
      </c>
      <c r="B228" s="123">
        <v>7.7720594440480628</v>
      </c>
      <c r="C228" s="123">
        <v>9.0444801852300216</v>
      </c>
      <c r="D228" s="123">
        <v>6.883180367941538</v>
      </c>
      <c r="E228" s="123">
        <v>7.5758552351179134</v>
      </c>
      <c r="F228" s="123">
        <v>10.565732188572728</v>
      </c>
      <c r="G228" s="123">
        <v>10.425860124363682</v>
      </c>
      <c r="H228" s="123">
        <v>12.355646497052096</v>
      </c>
      <c r="I228" s="123">
        <v>10.198340123083335</v>
      </c>
      <c r="J228" s="123">
        <v>12.369486046877967</v>
      </c>
      <c r="K228" s="123">
        <v>13.076803247055473</v>
      </c>
      <c r="L228" s="123">
        <v>10.428175225944889</v>
      </c>
      <c r="M228" s="123">
        <v>11.952207154760048</v>
      </c>
      <c r="N228" s="123">
        <v>12.648729601523398</v>
      </c>
      <c r="O228" s="123">
        <v>10.984139911686304</v>
      </c>
      <c r="P228" s="123">
        <v>12.078447141351692</v>
      </c>
      <c r="Q228" s="123">
        <v>11.539737610557459</v>
      </c>
      <c r="R228" s="123">
        <v>11.872644772515139</v>
      </c>
      <c r="S228" s="123">
        <v>11.74654687979092</v>
      </c>
      <c r="T228" s="123">
        <v>11.672758718581131</v>
      </c>
      <c r="U228" s="123">
        <v>10.539482814849096</v>
      </c>
      <c r="V228" s="123">
        <v>10.299711473461082</v>
      </c>
      <c r="W228" s="123">
        <v>15.604250783060252</v>
      </c>
      <c r="DA228" s="130" t="s">
        <v>2902</v>
      </c>
    </row>
    <row r="229" spans="1:105" ht="12" customHeight="1" x14ac:dyDescent="0.25">
      <c r="A229" s="97" t="s">
        <v>124</v>
      </c>
      <c r="B229" s="99">
        <v>9.0458864089444297</v>
      </c>
      <c r="C229" s="99">
        <v>9.1377153329746488</v>
      </c>
      <c r="D229" s="99">
        <v>9.328077876210914</v>
      </c>
      <c r="E229" s="99">
        <v>10.129923165982701</v>
      </c>
      <c r="F229" s="99">
        <v>10.481634516133751</v>
      </c>
      <c r="G229" s="99">
        <v>11.994260989733057</v>
      </c>
      <c r="H229" s="99">
        <v>12.617118899244739</v>
      </c>
      <c r="I229" s="99">
        <v>11.335672300855451</v>
      </c>
      <c r="J229" s="99">
        <v>11.752222689352321</v>
      </c>
      <c r="K229" s="99">
        <v>12.254233353397348</v>
      </c>
      <c r="L229" s="99">
        <v>12.979090170591183</v>
      </c>
      <c r="M229" s="99">
        <v>13.937177788309317</v>
      </c>
      <c r="N229" s="99">
        <v>14.174559849027919</v>
      </c>
      <c r="O229" s="99">
        <v>12.884171975247249</v>
      </c>
      <c r="P229" s="99">
        <v>12.584455840578745</v>
      </c>
      <c r="Q229" s="99">
        <v>11.453145886053527</v>
      </c>
      <c r="R229" s="99">
        <v>11.728548157705379</v>
      </c>
      <c r="S229" s="99">
        <v>11.185654969136207</v>
      </c>
      <c r="T229" s="99">
        <v>10.478201206831345</v>
      </c>
      <c r="U229" s="99">
        <v>9.299400507683103</v>
      </c>
      <c r="V229" s="99">
        <v>8.2959449262693976</v>
      </c>
      <c r="W229" s="99">
        <v>14.677596239858843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7.7279001092649908</v>
      </c>
      <c r="C233" s="102">
        <v>9.0411131904001127</v>
      </c>
      <c r="D233" s="102">
        <v>6.7977157858796886</v>
      </c>
      <c r="E233" s="102">
        <v>7.5039096596005948</v>
      </c>
      <c r="F233" s="102">
        <v>10.567298811880152</v>
      </c>
      <c r="G233" s="102">
        <v>10.406854004308713</v>
      </c>
      <c r="H233" s="102">
        <v>12.353326235335317</v>
      </c>
      <c r="I233" s="102">
        <v>10.189886085989562</v>
      </c>
      <c r="J233" s="102">
        <v>12.373207950239673</v>
      </c>
      <c r="K233" s="102">
        <v>13.084826646601782</v>
      </c>
      <c r="L233" s="102">
        <v>10.402054616783978</v>
      </c>
      <c r="M233" s="102">
        <v>11.929949880525308</v>
      </c>
      <c r="N233" s="102">
        <v>12.632757177105001</v>
      </c>
      <c r="O233" s="102">
        <v>10.966826010042022</v>
      </c>
      <c r="P233" s="102">
        <v>12.074422695776061</v>
      </c>
      <c r="Q233" s="102">
        <v>11.540385049048837</v>
      </c>
      <c r="R233" s="102">
        <v>11.87367846415653</v>
      </c>
      <c r="S233" s="102">
        <v>11.750586715490128</v>
      </c>
      <c r="T233" s="102">
        <v>11.681686464195261</v>
      </c>
      <c r="U233" s="102">
        <v>10.549798413363844</v>
      </c>
      <c r="V233" s="102">
        <v>10.319367318494983</v>
      </c>
      <c r="W233" s="102">
        <v>15.613772606835189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2910</v>
      </c>
    </row>
    <row r="237" spans="1:105" ht="12" customHeight="1" x14ac:dyDescent="0.25">
      <c r="A237" s="121" t="s">
        <v>54</v>
      </c>
      <c r="B237" s="123">
        <v>12.960643797096614</v>
      </c>
      <c r="C237" s="123">
        <v>12.889356307309507</v>
      </c>
      <c r="D237" s="123">
        <v>12.328821289202452</v>
      </c>
      <c r="E237" s="123">
        <v>12.454057295816959</v>
      </c>
      <c r="F237" s="123">
        <v>12.318779747802173</v>
      </c>
      <c r="G237" s="123">
        <v>11.704975921047742</v>
      </c>
      <c r="H237" s="123">
        <v>12.639450880268871</v>
      </c>
      <c r="I237" s="123">
        <v>12.325898804445668</v>
      </c>
      <c r="J237" s="123">
        <v>12.983605643999045</v>
      </c>
      <c r="K237" s="123">
        <v>12.481532999452511</v>
      </c>
      <c r="L237" s="123">
        <v>10.638846785207809</v>
      </c>
      <c r="M237" s="123">
        <v>12.094357449295977</v>
      </c>
      <c r="N237" s="123">
        <v>12.245856112238345</v>
      </c>
      <c r="O237" s="123">
        <v>10.500026660312731</v>
      </c>
      <c r="P237" s="123">
        <v>9.9408726101040603</v>
      </c>
      <c r="Q237" s="123">
        <v>7.8317427602335918</v>
      </c>
      <c r="R237" s="123">
        <v>7.965462619663489</v>
      </c>
      <c r="S237" s="123">
        <v>7.3906934163414189</v>
      </c>
      <c r="T237" s="123">
        <v>8.9765424959109676</v>
      </c>
      <c r="U237" s="123">
        <v>9.2545506709608514</v>
      </c>
      <c r="V237" s="123">
        <v>8.2982707982391961</v>
      </c>
      <c r="W237" s="123">
        <v>8.2592123597962566</v>
      </c>
      <c r="DA237" s="130" t="s">
        <v>2911</v>
      </c>
    </row>
    <row r="238" spans="1:105" ht="12" customHeight="1" x14ac:dyDescent="0.25">
      <c r="A238" s="97" t="s">
        <v>50</v>
      </c>
      <c r="B238" s="99">
        <v>13.163849773177606</v>
      </c>
      <c r="C238" s="99">
        <v>12.971856181676936</v>
      </c>
      <c r="D238" s="99">
        <v>12.927325129248079</v>
      </c>
      <c r="E238" s="99">
        <v>13.208070896321422</v>
      </c>
      <c r="F238" s="99">
        <v>12.700674820722783</v>
      </c>
      <c r="G238" s="99">
        <v>13.818761424139209</v>
      </c>
      <c r="H238" s="99">
        <v>14.899166578853546</v>
      </c>
      <c r="I238" s="99">
        <v>12.57964314011863</v>
      </c>
      <c r="J238" s="99">
        <v>13.426819752277337</v>
      </c>
      <c r="K238" s="99">
        <v>13.322405898561078</v>
      </c>
      <c r="L238" s="99">
        <v>13.128833849951976</v>
      </c>
      <c r="M238" s="99">
        <v>14.185566959725689</v>
      </c>
      <c r="N238" s="99">
        <v>14.206708939298853</v>
      </c>
      <c r="O238" s="99">
        <v>11.756998897175034</v>
      </c>
      <c r="P238" s="99">
        <v>10.795583870693976</v>
      </c>
      <c r="Q238" s="99">
        <v>8.7055707928034547</v>
      </c>
      <c r="R238" s="99">
        <v>9.23900646751739</v>
      </c>
      <c r="S238" s="99">
        <v>9.9267936230080753</v>
      </c>
      <c r="T238" s="99">
        <v>9.4485480835633737</v>
      </c>
      <c r="U238" s="99">
        <v>10.78690089787959</v>
      </c>
      <c r="V238" s="99">
        <v>10.035282803228498</v>
      </c>
      <c r="W238" s="99">
        <v>9.1697590744899262</v>
      </c>
      <c r="DA238" s="63" t="s">
        <v>2912</v>
      </c>
    </row>
    <row r="239" spans="1:105" ht="12" customHeight="1" x14ac:dyDescent="0.25">
      <c r="A239" s="109" t="s">
        <v>120</v>
      </c>
      <c r="B239" s="110">
        <v>9.6596756078698274</v>
      </c>
      <c r="C239" s="110">
        <v>11.55680398872253</v>
      </c>
      <c r="D239" s="110">
        <v>5.7883368789196767</v>
      </c>
      <c r="E239" s="110">
        <v>8.1866048831372851</v>
      </c>
      <c r="F239" s="110">
        <v>11.383264971855724</v>
      </c>
      <c r="G239" s="110">
        <v>8.5585714291710548</v>
      </c>
      <c r="H239" s="110">
        <v>10.845809647341792</v>
      </c>
      <c r="I239" s="110">
        <v>12.204753280192335</v>
      </c>
      <c r="J239" s="110">
        <v>12.804437646323938</v>
      </c>
      <c r="K239" s="110">
        <v>12.013829185981997</v>
      </c>
      <c r="L239" s="110">
        <v>8.8576139416059156</v>
      </c>
      <c r="M239" s="110">
        <v>10.264584648962112</v>
      </c>
      <c r="N239" s="110">
        <v>10.435237027937584</v>
      </c>
      <c r="O239" s="110">
        <v>9.3394501741063891</v>
      </c>
      <c r="P239" s="110">
        <v>9.1229277318256923</v>
      </c>
      <c r="Q239" s="110">
        <v>6.7542234445083613</v>
      </c>
      <c r="R239" s="110">
        <v>6.2837111689183134</v>
      </c>
      <c r="S239" s="110">
        <v>3.9940043732814878</v>
      </c>
      <c r="T239" s="110">
        <v>8.3205666904494731</v>
      </c>
      <c r="U239" s="110">
        <v>7.3019616086627188</v>
      </c>
      <c r="V239" s="110">
        <v>6.5084908021665671</v>
      </c>
      <c r="W239" s="110">
        <v>7.4713859774600415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94.561573202515603</v>
      </c>
      <c r="C241" s="118">
        <f t="shared" si="98"/>
        <v>100.51449199300525</v>
      </c>
      <c r="D241" s="118">
        <f t="shared" si="98"/>
        <v>101.80691562261921</v>
      </c>
      <c r="E241" s="118">
        <f t="shared" si="98"/>
        <v>97.89163377957442</v>
      </c>
      <c r="F241" s="118">
        <f t="shared" si="98"/>
        <v>85.307954522766323</v>
      </c>
      <c r="G241" s="118">
        <f t="shared" si="98"/>
        <v>96.502734213835367</v>
      </c>
      <c r="H241" s="118">
        <f t="shared" si="98"/>
        <v>120.13614800620678</v>
      </c>
      <c r="I241" s="118">
        <f t="shared" si="98"/>
        <v>118.23578602394787</v>
      </c>
      <c r="J241" s="118">
        <f t="shared" si="98"/>
        <v>130.13711507818127</v>
      </c>
      <c r="K241" s="118">
        <f t="shared" si="98"/>
        <v>128.35575609018235</v>
      </c>
      <c r="L241" s="118">
        <f t="shared" si="98"/>
        <v>118.89000597729105</v>
      </c>
      <c r="M241" s="118">
        <f t="shared" si="98"/>
        <v>123.83172798049021</v>
      </c>
      <c r="N241" s="118">
        <f t="shared" si="98"/>
        <v>137.56130954664326</v>
      </c>
      <c r="O241" s="118">
        <f t="shared" si="98"/>
        <v>92.586288590000535</v>
      </c>
      <c r="P241" s="118">
        <f t="shared" si="98"/>
        <v>109.64360322614827</v>
      </c>
      <c r="Q241" s="118">
        <f t="shared" si="98"/>
        <v>133.3576657239214</v>
      </c>
      <c r="R241" s="118">
        <f t="shared" ref="R241:V241" si="99">R242+R244+R246+R255</f>
        <v>148.40578316982371</v>
      </c>
      <c r="S241" s="118">
        <f t="shared" si="99"/>
        <v>160.27357952469063</v>
      </c>
      <c r="T241" s="118">
        <f t="shared" si="99"/>
        <v>114.96175530602262</v>
      </c>
      <c r="U241" s="118">
        <f t="shared" si="99"/>
        <v>108.93688357658176</v>
      </c>
      <c r="V241" s="118">
        <f t="shared" si="99"/>
        <v>145.33359494289897</v>
      </c>
      <c r="W241" s="118">
        <f t="shared" ref="W241" si="100">W242+W244+W246+W255</f>
        <v>90.373040424701827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82.552686610380235</v>
      </c>
      <c r="C242" s="123">
        <f t="shared" si="101"/>
        <v>87.7376994509642</v>
      </c>
      <c r="D242" s="123">
        <f t="shared" si="101"/>
        <v>90.603706041642255</v>
      </c>
      <c r="E242" s="123">
        <f t="shared" si="101"/>
        <v>86.016779975835661</v>
      </c>
      <c r="F242" s="123">
        <f t="shared" si="101"/>
        <v>71.273169087701277</v>
      </c>
      <c r="G242" s="123">
        <f t="shared" si="101"/>
        <v>82.793438479781571</v>
      </c>
      <c r="H242" s="123">
        <f t="shared" si="101"/>
        <v>104.17831401674253</v>
      </c>
      <c r="I242" s="123">
        <f t="shared" si="101"/>
        <v>103.36497945379405</v>
      </c>
      <c r="J242" s="123">
        <f t="shared" si="101"/>
        <v>113.3569680041121</v>
      </c>
      <c r="K242" s="123">
        <f t="shared" si="101"/>
        <v>111.6317768863001</v>
      </c>
      <c r="L242" s="123">
        <f t="shared" si="101"/>
        <v>105.16159073549127</v>
      </c>
      <c r="M242" s="123">
        <f t="shared" si="101"/>
        <v>108.32487607282806</v>
      </c>
      <c r="N242" s="123">
        <f t="shared" si="101"/>
        <v>121.41525852289179</v>
      </c>
      <c r="O242" s="123">
        <f t="shared" si="101"/>
        <v>78.510834737773408</v>
      </c>
      <c r="P242" s="123">
        <f t="shared" si="101"/>
        <v>94.981595384603565</v>
      </c>
      <c r="Q242" s="123">
        <f t="shared" si="101"/>
        <v>120.42888459063087</v>
      </c>
      <c r="R242" s="123">
        <f t="shared" si="101"/>
        <v>135.11563671528992</v>
      </c>
      <c r="S242" s="123">
        <f t="shared" si="101"/>
        <v>147.46354741605782</v>
      </c>
      <c r="T242" s="123">
        <f t="shared" si="101"/>
        <v>100.73432364797245</v>
      </c>
      <c r="U242" s="123">
        <f t="shared" si="101"/>
        <v>95.206331643558073</v>
      </c>
      <c r="V242" s="123">
        <f t="shared" si="101"/>
        <v>132.11394381899146</v>
      </c>
      <c r="W242" s="123">
        <f t="shared" si="101"/>
        <v>72.661065985360338</v>
      </c>
      <c r="DA242" s="130" t="s">
        <v>3066</v>
      </c>
    </row>
    <row r="243" spans="1:105" ht="12" customHeight="1" x14ac:dyDescent="0.25">
      <c r="A243" s="97" t="s">
        <v>53</v>
      </c>
      <c r="B243" s="99">
        <v>82.552686610380235</v>
      </c>
      <c r="C243" s="99">
        <v>87.7376994509642</v>
      </c>
      <c r="D243" s="99">
        <v>90.603706041642255</v>
      </c>
      <c r="E243" s="99">
        <v>86.016779975835661</v>
      </c>
      <c r="F243" s="99">
        <v>71.273169087701277</v>
      </c>
      <c r="G243" s="99">
        <v>82.793438479781571</v>
      </c>
      <c r="H243" s="99">
        <v>104.17831401674253</v>
      </c>
      <c r="I243" s="99">
        <v>103.36497945379405</v>
      </c>
      <c r="J243" s="99">
        <v>113.3569680041121</v>
      </c>
      <c r="K243" s="99">
        <v>111.6317768863001</v>
      </c>
      <c r="L243" s="99">
        <v>105.16159073549127</v>
      </c>
      <c r="M243" s="99">
        <v>108.32487607282806</v>
      </c>
      <c r="N243" s="99">
        <v>121.41525852289179</v>
      </c>
      <c r="O243" s="99">
        <v>78.510834737773408</v>
      </c>
      <c r="P243" s="99">
        <v>94.981595384603565</v>
      </c>
      <c r="Q243" s="99">
        <v>120.42888459063087</v>
      </c>
      <c r="R243" s="99">
        <v>135.11563671528992</v>
      </c>
      <c r="S243" s="99">
        <v>147.46354741605782</v>
      </c>
      <c r="T243" s="99">
        <v>100.73432364797245</v>
      </c>
      <c r="U243" s="99">
        <v>95.206331643558073</v>
      </c>
      <c r="V243" s="99">
        <v>132.11394381899146</v>
      </c>
      <c r="W243" s="99">
        <v>72.661065985360338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1.3630407453020311E-3</v>
      </c>
      <c r="C244" s="123">
        <f t="shared" si="102"/>
        <v>1.7797605735585214E-3</v>
      </c>
      <c r="D244" s="123">
        <f t="shared" si="102"/>
        <v>2.3851771154040362E-3</v>
      </c>
      <c r="E244" s="123">
        <f t="shared" si="102"/>
        <v>2.658192136830793E-3</v>
      </c>
      <c r="F244" s="123">
        <f t="shared" si="102"/>
        <v>3.9104261136901656E-3</v>
      </c>
      <c r="G244" s="123">
        <f t="shared" si="102"/>
        <v>9.160141802790114E-3</v>
      </c>
      <c r="H244" s="123">
        <f t="shared" si="102"/>
        <v>2.764147006497741E-2</v>
      </c>
      <c r="I244" s="123">
        <f t="shared" si="102"/>
        <v>3.2171338396256938E-2</v>
      </c>
      <c r="J244" s="123">
        <f t="shared" si="102"/>
        <v>4.4742637458958283E-2</v>
      </c>
      <c r="K244" s="123">
        <f t="shared" si="102"/>
        <v>5.9060011678627754E-2</v>
      </c>
      <c r="L244" s="123">
        <f t="shared" si="102"/>
        <v>0.1871020221671221</v>
      </c>
      <c r="M244" s="123">
        <f t="shared" si="102"/>
        <v>7.8810140536803547E-2</v>
      </c>
      <c r="N244" s="123">
        <f t="shared" si="102"/>
        <v>0.12154471036841215</v>
      </c>
      <c r="O244" s="123">
        <f t="shared" si="102"/>
        <v>8.4268846220072455E-2</v>
      </c>
      <c r="P244" s="123">
        <f t="shared" si="102"/>
        <v>0.15449134772785084</v>
      </c>
      <c r="Q244" s="123">
        <f t="shared" si="102"/>
        <v>0.15967922543583174</v>
      </c>
      <c r="R244" s="123">
        <f t="shared" si="102"/>
        <v>0.16289443730714287</v>
      </c>
      <c r="S244" s="123">
        <f t="shared" si="102"/>
        <v>0.16696273168279308</v>
      </c>
      <c r="T244" s="123">
        <f t="shared" si="102"/>
        <v>0.23106348071022631</v>
      </c>
      <c r="U244" s="123">
        <f t="shared" si="102"/>
        <v>0.20027693405302166</v>
      </c>
      <c r="V244" s="123">
        <f t="shared" si="102"/>
        <v>0.17163350297990734</v>
      </c>
      <c r="W244" s="123">
        <f t="shared" si="102"/>
        <v>0.34157166422354884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1.3630407453020311E-3</v>
      </c>
      <c r="C245" s="99">
        <f>RES_hhdet_tess!C165</f>
        <v>1.7797605735585214E-3</v>
      </c>
      <c r="D245" s="99">
        <f>RES_hhdet_tess!D165</f>
        <v>2.3851771154040362E-3</v>
      </c>
      <c r="E245" s="99">
        <f>RES_hhdet_tess!E165</f>
        <v>2.658192136830793E-3</v>
      </c>
      <c r="F245" s="99">
        <f>RES_hhdet_tess!F165</f>
        <v>3.9104261136901656E-3</v>
      </c>
      <c r="G245" s="99">
        <f>RES_hhdet_tess!G165</f>
        <v>9.160141802790114E-3</v>
      </c>
      <c r="H245" s="99">
        <f>RES_hhdet_tess!H165</f>
        <v>2.764147006497741E-2</v>
      </c>
      <c r="I245" s="99">
        <f>RES_hhdet_tess!I165</f>
        <v>3.2171338396256938E-2</v>
      </c>
      <c r="J245" s="99">
        <f>RES_hhdet_tess!J165</f>
        <v>4.4742637458958283E-2</v>
      </c>
      <c r="K245" s="99">
        <f>RES_hhdet_tess!K165</f>
        <v>5.9060011678627754E-2</v>
      </c>
      <c r="L245" s="99">
        <f>RES_hhdet_tess!L165</f>
        <v>0.1871020221671221</v>
      </c>
      <c r="M245" s="99">
        <f>RES_hhdet_tess!M165</f>
        <v>7.8810140536803547E-2</v>
      </c>
      <c r="N245" s="99">
        <f>RES_hhdet_tess!N165</f>
        <v>0.12154471036841215</v>
      </c>
      <c r="O245" s="99">
        <f>RES_hhdet_tess!O165</f>
        <v>8.4268846220072455E-2</v>
      </c>
      <c r="P245" s="99">
        <f>RES_hhdet_tess!P165</f>
        <v>0.15449134772785084</v>
      </c>
      <c r="Q245" s="99">
        <f>RES_hhdet_tess!Q165</f>
        <v>0.15967922543583174</v>
      </c>
      <c r="R245" s="99">
        <f>RES_hhdet_tess!R165</f>
        <v>0.16289443730714287</v>
      </c>
      <c r="S245" s="99">
        <f>RES_hhdet_tess!S165</f>
        <v>0.16696273168279308</v>
      </c>
      <c r="T245" s="99">
        <f>RES_hhdet_tess!T165</f>
        <v>0.23106348071022631</v>
      </c>
      <c r="U245" s="99">
        <f>RES_hhdet_tess!U165</f>
        <v>0.20027693405302166</v>
      </c>
      <c r="V245" s="99">
        <f>RES_hhdet_tess!V165</f>
        <v>0.17163350297990734</v>
      </c>
      <c r="W245" s="99">
        <f>RES_hhdet_tess!W165</f>
        <v>0.34157166422354884</v>
      </c>
      <c r="DA245" s="63" t="s">
        <v>3069</v>
      </c>
    </row>
    <row r="246" spans="1:105" ht="12" customHeight="1" x14ac:dyDescent="0.25">
      <c r="A246" s="121" t="s">
        <v>55</v>
      </c>
      <c r="B246" s="123">
        <v>4.5242294041823952</v>
      </c>
      <c r="C246" s="123">
        <v>5.2992589435270494</v>
      </c>
      <c r="D246" s="123">
        <v>4.0580470595620213</v>
      </c>
      <c r="E246" s="123">
        <v>4.5118519640516039</v>
      </c>
      <c r="F246" s="123">
        <v>6.372285218571542</v>
      </c>
      <c r="G246" s="123">
        <v>6.3486125189779408</v>
      </c>
      <c r="H246" s="123">
        <v>7.5756099032094086</v>
      </c>
      <c r="I246" s="123">
        <v>6.2752893785949162</v>
      </c>
      <c r="J246" s="123">
        <v>7.6328501170846144</v>
      </c>
      <c r="K246" s="123">
        <v>8.0862855591512464</v>
      </c>
      <c r="L246" s="123">
        <v>6.4645904223960544</v>
      </c>
      <c r="M246" s="123">
        <v>7.4413596298860067</v>
      </c>
      <c r="N246" s="123">
        <v>7.9400723665296287</v>
      </c>
      <c r="O246" s="123">
        <v>6.9987141307120169</v>
      </c>
      <c r="P246" s="123">
        <v>7.8480316696724586</v>
      </c>
      <c r="Q246" s="123">
        <v>7.629463518900244</v>
      </c>
      <c r="R246" s="123">
        <v>7.9570179068570859</v>
      </c>
      <c r="S246" s="123">
        <v>7.9880528287008161</v>
      </c>
      <c r="T246" s="123">
        <v>8.0511285787547937</v>
      </c>
      <c r="U246" s="123">
        <v>7.4211372733639269</v>
      </c>
      <c r="V246" s="123">
        <v>7.4280703906920014</v>
      </c>
      <c r="W246" s="123">
        <v>11.511771605472907</v>
      </c>
      <c r="DA246" s="130" t="s">
        <v>3070</v>
      </c>
    </row>
    <row r="247" spans="1:105" ht="12" customHeight="1" x14ac:dyDescent="0.25">
      <c r="A247" s="97" t="s">
        <v>124</v>
      </c>
      <c r="B247" s="99">
        <v>4.7199432701403454</v>
      </c>
      <c r="C247" s="99">
        <v>4.8020855821266135</v>
      </c>
      <c r="D247" s="99">
        <v>4.9341534283923885</v>
      </c>
      <c r="E247" s="99">
        <v>5.3837037846561122</v>
      </c>
      <c r="F247" s="99">
        <v>5.6009998963270187</v>
      </c>
      <c r="G247" s="99">
        <v>6.492263450191623</v>
      </c>
      <c r="H247" s="99">
        <v>6.93235984061553</v>
      </c>
      <c r="I247" s="99">
        <v>6.2944434328568279</v>
      </c>
      <c r="J247" s="99">
        <v>6.5482577071648302</v>
      </c>
      <c r="K247" s="99">
        <v>6.9622188204318389</v>
      </c>
      <c r="L247" s="99">
        <v>7.4354725926390417</v>
      </c>
      <c r="M247" s="99">
        <v>8.0646602640636065</v>
      </c>
      <c r="N247" s="99">
        <v>8.2838659166531201</v>
      </c>
      <c r="O247" s="99">
        <v>7.6654237097158404</v>
      </c>
      <c r="P247" s="99">
        <v>7.6553594924893362</v>
      </c>
      <c r="Q247" s="99">
        <v>7.2007966252256361</v>
      </c>
      <c r="R247" s="99">
        <v>7.7823368444771708</v>
      </c>
      <c r="S247" s="99">
        <v>8.1394615787059124</v>
      </c>
      <c r="T247" s="99">
        <v>8.0040374185367487</v>
      </c>
      <c r="U247" s="99">
        <v>7.4974812490098133</v>
      </c>
      <c r="V247" s="99">
        <v>6.9598665427575899</v>
      </c>
      <c r="W247" s="99">
        <v>12.600967223010965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4.5174446568291859</v>
      </c>
      <c r="C251" s="102">
        <v>5.317213332809402</v>
      </c>
      <c r="D251" s="102">
        <v>4.0274216184543432</v>
      </c>
      <c r="E251" s="102">
        <v>4.487292757837392</v>
      </c>
      <c r="F251" s="102">
        <v>6.3866531972261171</v>
      </c>
      <c r="G251" s="102">
        <v>6.3468717351611632</v>
      </c>
      <c r="H251" s="102">
        <v>7.5813179950846372</v>
      </c>
      <c r="I251" s="102">
        <v>6.2751470023495308</v>
      </c>
      <c r="J251" s="102">
        <v>7.6393898672371927</v>
      </c>
      <c r="K251" s="102">
        <v>8.0972497782783961</v>
      </c>
      <c r="L251" s="102">
        <v>6.4546488781813256</v>
      </c>
      <c r="M251" s="102">
        <v>7.4343706231414721</v>
      </c>
      <c r="N251" s="102">
        <v>7.9364735281242034</v>
      </c>
      <c r="O251" s="102">
        <v>6.9926387889861825</v>
      </c>
      <c r="P251" s="102">
        <v>7.8495640518077785</v>
      </c>
      <c r="Q251" s="102">
        <v>7.6326686224887794</v>
      </c>
      <c r="R251" s="102">
        <v>7.9582709991266682</v>
      </c>
      <c r="S251" s="102">
        <v>7.9869623040171414</v>
      </c>
      <c r="T251" s="102">
        <v>8.0514805232153694</v>
      </c>
      <c r="U251" s="102">
        <v>7.4205022076128628</v>
      </c>
      <c r="V251" s="102">
        <v>7.43266321229199</v>
      </c>
      <c r="W251" s="102">
        <v>11.500579593516866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3078</v>
      </c>
    </row>
    <row r="255" spans="1:105" ht="12" customHeight="1" x14ac:dyDescent="0.25">
      <c r="A255" s="121" t="s">
        <v>54</v>
      </c>
      <c r="B255" s="123">
        <v>7.4832941472076691</v>
      </c>
      <c r="C255" s="123">
        <v>7.4757538379404389</v>
      </c>
      <c r="D255" s="123">
        <v>7.1427773442995317</v>
      </c>
      <c r="E255" s="123">
        <v>7.360343647550323</v>
      </c>
      <c r="F255" s="123">
        <v>7.6585897903798088</v>
      </c>
      <c r="G255" s="123">
        <v>7.3515230732730528</v>
      </c>
      <c r="H255" s="123">
        <v>8.3545826161898553</v>
      </c>
      <c r="I255" s="123">
        <v>8.563345853162641</v>
      </c>
      <c r="J255" s="123">
        <v>9.1025543195255842</v>
      </c>
      <c r="K255" s="123">
        <v>8.5786336330523767</v>
      </c>
      <c r="L255" s="123">
        <v>7.0767227972365969</v>
      </c>
      <c r="M255" s="123">
        <v>7.9866821372393355</v>
      </c>
      <c r="N255" s="123">
        <v>8.0844339468534478</v>
      </c>
      <c r="O255" s="123">
        <v>6.9924708752950346</v>
      </c>
      <c r="P255" s="123">
        <v>6.6594848241443971</v>
      </c>
      <c r="Q255" s="123">
        <v>5.1396383889544284</v>
      </c>
      <c r="R255" s="123">
        <v>5.1702341103695728</v>
      </c>
      <c r="S255" s="123">
        <v>4.6550165482492254</v>
      </c>
      <c r="T255" s="123">
        <v>5.9452395985851521</v>
      </c>
      <c r="U255" s="123">
        <v>6.1091377256067432</v>
      </c>
      <c r="V255" s="123">
        <v>5.6199472302356099</v>
      </c>
      <c r="W255" s="123">
        <v>5.8586311696450348</v>
      </c>
      <c r="DA255" s="130" t="s">
        <v>3079</v>
      </c>
    </row>
    <row r="256" spans="1:105" ht="12" customHeight="1" x14ac:dyDescent="0.25">
      <c r="A256" s="97" t="s">
        <v>50</v>
      </c>
      <c r="B256" s="99">
        <v>7.5103899896069031</v>
      </c>
      <c r="C256" s="99">
        <v>7.4151668404255986</v>
      </c>
      <c r="D256" s="99">
        <v>7.405736055910193</v>
      </c>
      <c r="E256" s="99">
        <v>7.5862774663276733</v>
      </c>
      <c r="F256" s="99">
        <v>7.316874292331927</v>
      </c>
      <c r="G256" s="99">
        <v>7.9881374046834317</v>
      </c>
      <c r="H256" s="99">
        <v>8.6328801454177135</v>
      </c>
      <c r="I256" s="99">
        <v>7.2960363326558832</v>
      </c>
      <c r="J256" s="99">
        <v>7.7949997723122149</v>
      </c>
      <c r="K256" s="99">
        <v>7.7492077679159896</v>
      </c>
      <c r="L256" s="99">
        <v>7.6471151160407613</v>
      </c>
      <c r="M256" s="99">
        <v>8.2714066432211268</v>
      </c>
      <c r="N256" s="99">
        <v>8.2898800915658803</v>
      </c>
      <c r="O256" s="99">
        <v>6.8644948899190821</v>
      </c>
      <c r="P256" s="99">
        <v>6.3052858233012179</v>
      </c>
      <c r="Q256" s="99">
        <v>5.085575947249378</v>
      </c>
      <c r="R256" s="99">
        <v>5.4005410140538128</v>
      </c>
      <c r="S256" s="99">
        <v>5.8112185295836865</v>
      </c>
      <c r="T256" s="99">
        <v>5.5424284555466592</v>
      </c>
      <c r="U256" s="99">
        <v>6.3440672101691096</v>
      </c>
      <c r="V256" s="99">
        <v>5.9154130448917934</v>
      </c>
      <c r="W256" s="99">
        <v>5.4218482464878281</v>
      </c>
      <c r="DA256" s="63" t="s">
        <v>3080</v>
      </c>
    </row>
    <row r="257" spans="1:105" ht="12" customHeight="1" x14ac:dyDescent="0.25">
      <c r="A257" s="109" t="s">
        <v>120</v>
      </c>
      <c r="B257" s="110">
        <v>7.0431372406778889</v>
      </c>
      <c r="C257" s="110">
        <v>8.454365558669263</v>
      </c>
      <c r="D257" s="110">
        <v>4.2691494095038927</v>
      </c>
      <c r="E257" s="110">
        <v>6.0816375082946417</v>
      </c>
      <c r="F257" s="110">
        <v>8.4956780909669032</v>
      </c>
      <c r="G257" s="110">
        <v>6.4039121690383611</v>
      </c>
      <c r="H257" s="110">
        <v>8.1336849502766349</v>
      </c>
      <c r="I257" s="110">
        <v>9.1683992658658315</v>
      </c>
      <c r="J257" s="110">
        <v>9.6311293935123956</v>
      </c>
      <c r="K257" s="110">
        <v>9.0399704659157205</v>
      </c>
      <c r="L257" s="110">
        <v>6.6686879337717118</v>
      </c>
      <c r="M257" s="110">
        <v>7.7375530308367333</v>
      </c>
      <c r="N257" s="110">
        <v>7.8947283731975295</v>
      </c>
      <c r="O257" s="110">
        <v>7.1106325300004523</v>
      </c>
      <c r="P257" s="110">
        <v>6.9984475499086898</v>
      </c>
      <c r="Q257" s="110">
        <v>5.2063029076253873</v>
      </c>
      <c r="R257" s="110">
        <v>4.866107189227213</v>
      </c>
      <c r="S257" s="110">
        <v>3.1064741873285668</v>
      </c>
      <c r="T257" s="110">
        <v>6.5050515391974484</v>
      </c>
      <c r="U257" s="110">
        <v>5.8097800892717295</v>
      </c>
      <c r="V257" s="110">
        <v>5.3155055780904386</v>
      </c>
      <c r="W257" s="110">
        <v>6.2365460032985141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2.8857420568998648</v>
      </c>
      <c r="C259" s="118">
        <f t="shared" si="103"/>
        <v>2.8472379260256671</v>
      </c>
      <c r="D259" s="118">
        <f t="shared" si="103"/>
        <v>2.7619503754107324</v>
      </c>
      <c r="E259" s="118">
        <f t="shared" si="103"/>
        <v>2.6128635404151268</v>
      </c>
      <c r="F259" s="118">
        <f t="shared" si="103"/>
        <v>2.0922910657380447</v>
      </c>
      <c r="G259" s="118">
        <f t="shared" si="103"/>
        <v>1.910269661321085</v>
      </c>
      <c r="H259" s="118">
        <f t="shared" si="103"/>
        <v>1.5228742267404922</v>
      </c>
      <c r="I259" s="118">
        <f t="shared" si="103"/>
        <v>0.94242913991981714</v>
      </c>
      <c r="J259" s="118">
        <f t="shared" si="103"/>
        <v>0.89402856905675032</v>
      </c>
      <c r="K259" s="118">
        <f t="shared" si="103"/>
        <v>1.1085385576055591</v>
      </c>
      <c r="L259" s="118">
        <f t="shared" si="103"/>
        <v>1.2736159214306608</v>
      </c>
      <c r="M259" s="118">
        <f t="shared" si="103"/>
        <v>1.5388740647750798</v>
      </c>
      <c r="N259" s="118">
        <f t="shared" si="103"/>
        <v>1.5826782719165458</v>
      </c>
      <c r="O259" s="118">
        <f t="shared" si="103"/>
        <v>1.3085437974293186</v>
      </c>
      <c r="P259" s="118">
        <f t="shared" si="103"/>
        <v>1.221766956269551</v>
      </c>
      <c r="Q259" s="118">
        <f t="shared" si="103"/>
        <v>1.1113006268016095</v>
      </c>
      <c r="R259" s="118">
        <f t="shared" ref="R259:V259" si="104">R260+R262+R264+R273</f>
        <v>1.2132889134768259</v>
      </c>
      <c r="S259" s="118">
        <f t="shared" si="104"/>
        <v>1.3092043801456625</v>
      </c>
      <c r="T259" s="118">
        <f t="shared" si="104"/>
        <v>1.2658532159559426</v>
      </c>
      <c r="U259" s="118">
        <f t="shared" si="104"/>
        <v>1.3903441053760155</v>
      </c>
      <c r="V259" s="118">
        <f t="shared" si="104"/>
        <v>1.1751676586522628</v>
      </c>
      <c r="W259" s="118">
        <f t="shared" ref="W259" si="105">W260+W262+W264+W273</f>
        <v>1.0001565519954827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6.8848521228158807E-2</v>
      </c>
      <c r="C264" s="123">
        <v>7.2347774288414879E-2</v>
      </c>
      <c r="D264" s="123">
        <v>7.1569424330617623E-2</v>
      </c>
      <c r="E264" s="123">
        <v>6.3044201270811798E-2</v>
      </c>
      <c r="F264" s="123">
        <v>4.3543727838207126E-2</v>
      </c>
      <c r="G264" s="123">
        <v>3.2621996425176492E-2</v>
      </c>
      <c r="H264" s="123">
        <v>2.5209620998462173E-2</v>
      </c>
      <c r="I264" s="123">
        <v>1.8999391799768135E-2</v>
      </c>
      <c r="J264" s="123">
        <v>1.6000578044938943E-2</v>
      </c>
      <c r="K264" s="123">
        <v>2.6889826856114251E-2</v>
      </c>
      <c r="L264" s="123">
        <v>2.9884018755739629E-2</v>
      </c>
      <c r="M264" s="123">
        <v>3.5106051882738715E-2</v>
      </c>
      <c r="N264" s="123">
        <v>3.3356731544733551E-2</v>
      </c>
      <c r="O264" s="123">
        <v>2.6429128058412302E-2</v>
      </c>
      <c r="P264" s="123">
        <v>2.2556616706812711E-2</v>
      </c>
      <c r="Q264" s="123">
        <v>1.9308283992036074E-2</v>
      </c>
      <c r="R264" s="123">
        <v>1.897618945515922E-2</v>
      </c>
      <c r="S264" s="123">
        <v>1.8170254115390243E-2</v>
      </c>
      <c r="T264" s="123">
        <v>1.7657110146924088E-2</v>
      </c>
      <c r="U264" s="123">
        <v>1.7427416305571073E-2</v>
      </c>
      <c r="V264" s="123">
        <v>1.8306397487970975E-2</v>
      </c>
      <c r="W264" s="123">
        <v>3.3911676661734218E-2</v>
      </c>
      <c r="DA264" s="130" t="s">
        <v>3238</v>
      </c>
    </row>
    <row r="265" spans="1:105" ht="12" customHeight="1" x14ac:dyDescent="0.25">
      <c r="A265" s="97" t="s">
        <v>124</v>
      </c>
      <c r="B265" s="99">
        <v>2.0548635566558167</v>
      </c>
      <c r="C265" s="99">
        <v>2.0757234150385213</v>
      </c>
      <c r="D265" s="99">
        <v>2.1189661703600722</v>
      </c>
      <c r="E265" s="99">
        <v>2.3011133463846307</v>
      </c>
      <c r="F265" s="99">
        <v>2.3810080966849427</v>
      </c>
      <c r="G265" s="99">
        <v>2.7246163264277619</v>
      </c>
      <c r="H265" s="99">
        <v>2.8661047291524357</v>
      </c>
      <c r="I265" s="99">
        <v>2.575011319862325</v>
      </c>
      <c r="J265" s="99">
        <v>2.6696349061132745</v>
      </c>
      <c r="K265" s="99">
        <v>2.7836716485577417</v>
      </c>
      <c r="L265" s="99">
        <v>2.9483301231514938</v>
      </c>
      <c r="M265" s="99">
        <v>3.1659693063923453</v>
      </c>
      <c r="N265" s="99">
        <v>3.2198930153051828</v>
      </c>
      <c r="O265" s="99">
        <v>2.9267685058971651</v>
      </c>
      <c r="P265" s="99">
        <v>2.8586849887458681</v>
      </c>
      <c r="Q265" s="99">
        <v>2.6016966194759199</v>
      </c>
      <c r="R265" s="99">
        <v>2.6642569995043544</v>
      </c>
      <c r="S265" s="99">
        <v>2.5409333827889813</v>
      </c>
      <c r="T265" s="99">
        <v>2.380228186143809</v>
      </c>
      <c r="U265" s="99">
        <v>2.1124518193252939</v>
      </c>
      <c r="V265" s="99">
        <v>1.8845068494513568</v>
      </c>
      <c r="W265" s="99">
        <v>3.334162761846335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2.816893535671706</v>
      </c>
      <c r="C273" s="123">
        <v>2.7748901517372522</v>
      </c>
      <c r="D273" s="123">
        <v>2.6903809510801149</v>
      </c>
      <c r="E273" s="123">
        <v>2.5498193391443151</v>
      </c>
      <c r="F273" s="123">
        <v>2.0487473378998375</v>
      </c>
      <c r="G273" s="123">
        <v>1.8776476648959086</v>
      </c>
      <c r="H273" s="123">
        <v>1.49766460574203</v>
      </c>
      <c r="I273" s="123">
        <v>0.92342974812004897</v>
      </c>
      <c r="J273" s="123">
        <v>0.87802799101181139</v>
      </c>
      <c r="K273" s="123">
        <v>1.0816487307494449</v>
      </c>
      <c r="L273" s="123">
        <v>1.2437319026749212</v>
      </c>
      <c r="M273" s="123">
        <v>1.5037680128923412</v>
      </c>
      <c r="N273" s="123">
        <v>1.5493215403718121</v>
      </c>
      <c r="O273" s="123">
        <v>1.2821146693709062</v>
      </c>
      <c r="P273" s="123">
        <v>1.1992103395627383</v>
      </c>
      <c r="Q273" s="123">
        <v>1.0919923428095735</v>
      </c>
      <c r="R273" s="123">
        <v>1.1943127240216667</v>
      </c>
      <c r="S273" s="123">
        <v>1.2910341260302722</v>
      </c>
      <c r="T273" s="123">
        <v>1.2481961058090185</v>
      </c>
      <c r="U273" s="123">
        <v>1.3729166890704445</v>
      </c>
      <c r="V273" s="123">
        <v>1.1568612611642919</v>
      </c>
      <c r="W273" s="123">
        <v>0.96624487533374859</v>
      </c>
      <c r="DA273" s="130" t="s">
        <v>3247</v>
      </c>
    </row>
    <row r="274" spans="1:105" ht="12" customHeight="1" x14ac:dyDescent="0.25">
      <c r="A274" s="97" t="s">
        <v>50</v>
      </c>
      <c r="B274" s="99">
        <v>2.9903001144750259</v>
      </c>
      <c r="C274" s="99">
        <v>2.9466868502297334</v>
      </c>
      <c r="D274" s="99">
        <v>2.936571176359994</v>
      </c>
      <c r="E274" s="99">
        <v>3.0003453848083756</v>
      </c>
      <c r="F274" s="99">
        <v>2.8850852922753876</v>
      </c>
      <c r="G274" s="99">
        <v>3.1390698451074637</v>
      </c>
      <c r="H274" s="99">
        <v>3.3844946800523719</v>
      </c>
      <c r="I274" s="99">
        <v>2.8575917357093483</v>
      </c>
      <c r="J274" s="99">
        <v>3.0500363749273207</v>
      </c>
      <c r="K274" s="99">
        <v>3.0263177239171348</v>
      </c>
      <c r="L274" s="99">
        <v>2.9823458973550903</v>
      </c>
      <c r="M274" s="99">
        <v>3.222393390571288</v>
      </c>
      <c r="N274" s="99">
        <v>3.2271960026511284</v>
      </c>
      <c r="O274" s="99">
        <v>2.6707198694822809</v>
      </c>
      <c r="P274" s="99">
        <v>2.4523248320668438</v>
      </c>
      <c r="Q274" s="99">
        <v>1.977557461293233</v>
      </c>
      <c r="R274" s="99">
        <v>2.0987327091612507</v>
      </c>
      <c r="S274" s="99">
        <v>2.2549704394025145</v>
      </c>
      <c r="T274" s="99">
        <v>2.1463321826622557</v>
      </c>
      <c r="U274" s="99">
        <v>2.450352407962328</v>
      </c>
      <c r="V274" s="99">
        <v>2.2796148415813859</v>
      </c>
      <c r="W274" s="99">
        <v>2.0830024713611324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3.636272272758808E-2</v>
      </c>
      <c r="D279" s="117">
        <f t="shared" si="108"/>
        <v>5.0362693133129882E-2</v>
      </c>
      <c r="E279" s="117">
        <f t="shared" si="108"/>
        <v>8.6983937432509623E-2</v>
      </c>
      <c r="F279" s="117">
        <f t="shared" si="108"/>
        <v>0.17713216605095738</v>
      </c>
      <c r="G279" s="117">
        <f t="shared" si="108"/>
        <v>0.44180582468069252</v>
      </c>
      <c r="H279" s="117">
        <f t="shared" si="108"/>
        <v>1.0656231015284556</v>
      </c>
      <c r="I279" s="117">
        <f t="shared" si="108"/>
        <v>0.76564279543310099</v>
      </c>
      <c r="J279" s="117">
        <f t="shared" si="108"/>
        <v>1.0241333909388739</v>
      </c>
      <c r="K279" s="117">
        <f t="shared" si="108"/>
        <v>0.40763349037164404</v>
      </c>
      <c r="L279" s="117">
        <f t="shared" si="108"/>
        <v>0.31783698133255894</v>
      </c>
      <c r="M279" s="117">
        <f t="shared" si="108"/>
        <v>0.23459362565764094</v>
      </c>
      <c r="N279" s="117">
        <f t="shared" si="108"/>
        <v>0.37644478233941031</v>
      </c>
      <c r="O279" s="117">
        <f t="shared" si="108"/>
        <v>0.59839359527647629</v>
      </c>
      <c r="P279" s="117">
        <f t="shared" si="108"/>
        <v>1.549028174957036</v>
      </c>
      <c r="Q279" s="117">
        <f t="shared" si="108"/>
        <v>0.86192172831531078</v>
      </c>
      <c r="R279" s="117">
        <f t="shared" ref="R279:V279" si="109">R280+R282+R284+R293</f>
        <v>0.24850226288621158</v>
      </c>
      <c r="S279" s="117">
        <f t="shared" si="109"/>
        <v>0.27758336205564599</v>
      </c>
      <c r="T279" s="117">
        <f t="shared" si="109"/>
        <v>6.1068561142897111E-2</v>
      </c>
      <c r="U279" s="117">
        <f t="shared" si="109"/>
        <v>0.17798724377920241</v>
      </c>
      <c r="V279" s="117">
        <f t="shared" si="109"/>
        <v>0.19657113348078434</v>
      </c>
      <c r="W279" s="117">
        <f t="shared" ref="W279" si="110">W280+W282+W284+W293</f>
        <v>1.277973823309166E-3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3.1209824074889956E-2</v>
      </c>
      <c r="D280" s="122">
        <f t="shared" si="111"/>
        <v>4.4211635404539151E-2</v>
      </c>
      <c r="E280" s="122">
        <f t="shared" si="111"/>
        <v>7.5899111251439069E-2</v>
      </c>
      <c r="F280" s="122">
        <f t="shared" si="111"/>
        <v>0.14722526692952378</v>
      </c>
      <c r="G280" s="122">
        <f t="shared" si="111"/>
        <v>0.38333298453172315</v>
      </c>
      <c r="H280" s="122">
        <f t="shared" si="111"/>
        <v>0.92990313261904667</v>
      </c>
      <c r="I280" s="122">
        <f t="shared" si="111"/>
        <v>0.66538059181109088</v>
      </c>
      <c r="J280" s="122">
        <f t="shared" si="111"/>
        <v>0.8872834243775245</v>
      </c>
      <c r="K280" s="122">
        <f t="shared" si="111"/>
        <v>0.34856952411830916</v>
      </c>
      <c r="L280" s="122">
        <f t="shared" si="111"/>
        <v>0.27017797430333607</v>
      </c>
      <c r="M280" s="122">
        <f t="shared" si="111"/>
        <v>0.19711877226321914</v>
      </c>
      <c r="N280" s="122">
        <f t="shared" si="111"/>
        <v>0.32921341401151438</v>
      </c>
      <c r="O280" s="122">
        <f t="shared" si="111"/>
        <v>0.50937994700512379</v>
      </c>
      <c r="P280" s="122">
        <f t="shared" si="111"/>
        <v>1.3331366651609371</v>
      </c>
      <c r="Q280" s="122">
        <f t="shared" si="111"/>
        <v>0.7694809645945524</v>
      </c>
      <c r="R280" s="122">
        <f t="shared" si="111"/>
        <v>0.22290931737233172</v>
      </c>
      <c r="S280" s="122">
        <f t="shared" si="111"/>
        <v>0.250058617604905</v>
      </c>
      <c r="T280" s="122">
        <f t="shared" si="111"/>
        <v>5.1189375294143372E-2</v>
      </c>
      <c r="U280" s="122">
        <f t="shared" si="111"/>
        <v>0.14726681643570805</v>
      </c>
      <c r="V280" s="122">
        <f t="shared" si="111"/>
        <v>0.16913618810367126</v>
      </c>
      <c r="W280" s="122">
        <f t="shared" si="111"/>
        <v>8.9982344058428206E-4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3.1209824074889956E-2</v>
      </c>
      <c r="D281" s="98">
        <v>4.4211635404539151E-2</v>
      </c>
      <c r="E281" s="98">
        <v>7.5899111251439069E-2</v>
      </c>
      <c r="F281" s="98">
        <v>0.14722526692952378</v>
      </c>
      <c r="G281" s="98">
        <v>0.38333298453172315</v>
      </c>
      <c r="H281" s="98">
        <v>0.92990313261904667</v>
      </c>
      <c r="I281" s="98">
        <v>0.66538059181109088</v>
      </c>
      <c r="J281" s="98">
        <v>0.8872834243775245</v>
      </c>
      <c r="K281" s="98">
        <v>0.34856952411830916</v>
      </c>
      <c r="L281" s="98">
        <v>0.27017797430333607</v>
      </c>
      <c r="M281" s="98">
        <v>0.19711877226321914</v>
      </c>
      <c r="N281" s="98">
        <v>0.32921341401151438</v>
      </c>
      <c r="O281" s="98">
        <v>0.50937994700512379</v>
      </c>
      <c r="P281" s="98">
        <v>1.3331366651609371</v>
      </c>
      <c r="Q281" s="98">
        <v>0.7694809645945524</v>
      </c>
      <c r="R281" s="98">
        <v>0.22290931737233172</v>
      </c>
      <c r="S281" s="98">
        <v>0.250058617604905</v>
      </c>
      <c r="T281" s="98">
        <v>5.1189375294143372E-2</v>
      </c>
      <c r="U281" s="98">
        <v>0.14726681643570805</v>
      </c>
      <c r="V281" s="98">
        <v>0.16913618810367126</v>
      </c>
      <c r="W281" s="98">
        <v>8.9982344058428206E-4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4.6717544438718086E-6</v>
      </c>
      <c r="G282" s="122">
        <f t="shared" si="112"/>
        <v>2.5199218713701725E-5</v>
      </c>
      <c r="H282" s="122">
        <f t="shared" si="112"/>
        <v>1.121640846598461E-4</v>
      </c>
      <c r="I282" s="122">
        <f t="shared" si="112"/>
        <v>8.3638656604325654E-5</v>
      </c>
      <c r="J282" s="122">
        <f t="shared" si="112"/>
        <v>1.2368862675023168E-4</v>
      </c>
      <c r="K282" s="122">
        <f t="shared" si="112"/>
        <v>6.4874933774973294E-5</v>
      </c>
      <c r="L282" s="122">
        <f t="shared" si="112"/>
        <v>1.6127532257401709E-4</v>
      </c>
      <c r="M282" s="122">
        <f t="shared" si="112"/>
        <v>5.27998219878418E-5</v>
      </c>
      <c r="N282" s="122">
        <f t="shared" si="112"/>
        <v>1.3232466753562505E-4</v>
      </c>
      <c r="O282" s="122">
        <f t="shared" si="112"/>
        <v>2.348610310476623E-4</v>
      </c>
      <c r="P282" s="122">
        <f t="shared" si="112"/>
        <v>8.5517397984353333E-4</v>
      </c>
      <c r="Q282" s="122">
        <f t="shared" si="112"/>
        <v>2.8357830454586318E-4</v>
      </c>
      <c r="R282" s="122">
        <f t="shared" si="112"/>
        <v>7.1490703213256351E-5</v>
      </c>
      <c r="S282" s="122">
        <f t="shared" si="112"/>
        <v>6.2122052554912407E-5</v>
      </c>
      <c r="T282" s="122">
        <f t="shared" si="112"/>
        <v>1.7205609063578521E-5</v>
      </c>
      <c r="U282" s="122">
        <f t="shared" si="112"/>
        <v>4.1020108291520909E-5</v>
      </c>
      <c r="V282" s="122">
        <f t="shared" si="112"/>
        <v>4.0537286261157914E-5</v>
      </c>
      <c r="W282" s="122">
        <f t="shared" si="112"/>
        <v>0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4.6717544438718086E-6</v>
      </c>
      <c r="G283" s="98">
        <v>2.5199218713701725E-5</v>
      </c>
      <c r="H283" s="98">
        <v>1.121640846598461E-4</v>
      </c>
      <c r="I283" s="98">
        <v>8.3638656604325654E-5</v>
      </c>
      <c r="J283" s="98">
        <v>1.2368862675023168E-4</v>
      </c>
      <c r="K283" s="98">
        <v>6.4874933774973294E-5</v>
      </c>
      <c r="L283" s="98">
        <v>1.6127532257401709E-4</v>
      </c>
      <c r="M283" s="98">
        <v>5.27998219878418E-5</v>
      </c>
      <c r="N283" s="98">
        <v>1.3232466753562505E-4</v>
      </c>
      <c r="O283" s="98">
        <v>2.348610310476623E-4</v>
      </c>
      <c r="P283" s="98">
        <v>8.5517397984353333E-4</v>
      </c>
      <c r="Q283" s="98">
        <v>2.8357830454586318E-4</v>
      </c>
      <c r="R283" s="98">
        <v>7.1490703213256351E-5</v>
      </c>
      <c r="S283" s="98">
        <v>6.2122052554912407E-5</v>
      </c>
      <c r="T283" s="98">
        <v>1.7205609063578521E-5</v>
      </c>
      <c r="U283" s="98">
        <v>4.1020108291520909E-5</v>
      </c>
      <c r="V283" s="98">
        <v>4.0537286261157914E-5</v>
      </c>
      <c r="W283" s="98">
        <v>0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2.0979601703791E-3</v>
      </c>
      <c r="D284" s="122">
        <v>2.2573359182389277E-3</v>
      </c>
      <c r="E284" s="122">
        <v>4.3191776752401125E-3</v>
      </c>
      <c r="F284" s="122">
        <v>1.3857668046509787E-2</v>
      </c>
      <c r="G284" s="122">
        <v>2.8079033769156818E-2</v>
      </c>
      <c r="H284" s="122">
        <v>6.8620685615217364E-2</v>
      </c>
      <c r="I284" s="122">
        <v>4.5117074492710178E-2</v>
      </c>
      <c r="J284" s="122">
        <v>6.6155517941419661E-2</v>
      </c>
      <c r="K284" s="122">
        <v>2.9078772774010189E-2</v>
      </c>
      <c r="L284" s="122">
        <v>2.1331224458519708E-2</v>
      </c>
      <c r="M284" s="122">
        <v>1.7476781954655952E-2</v>
      </c>
      <c r="N284" s="122">
        <v>2.3362105470420096E-2</v>
      </c>
      <c r="O284" s="122">
        <v>4.433801314746981E-2</v>
      </c>
      <c r="P284" s="122">
        <v>0.11439163863450058</v>
      </c>
      <c r="Q284" s="122">
        <v>5.1594919102792028E-2</v>
      </c>
      <c r="R284" s="122">
        <v>1.4391407789355191E-2</v>
      </c>
      <c r="S284" s="122">
        <v>1.5404620567820637E-2</v>
      </c>
      <c r="T284" s="122">
        <v>5.2680385971373813E-3</v>
      </c>
      <c r="U284" s="122">
        <v>1.6147977772355288E-2</v>
      </c>
      <c r="V284" s="122">
        <v>1.5677998451588154E-2</v>
      </c>
      <c r="W284" s="122">
        <v>2.4803656994222485E-4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9.2259175683703234E-5</v>
      </c>
      <c r="D285" s="98">
        <v>9.4053023283099612E-5</v>
      </c>
      <c r="E285" s="98">
        <v>5.0945404269031948E-5</v>
      </c>
      <c r="F285" s="98">
        <v>5.271079783053932E-5</v>
      </c>
      <c r="G285" s="98">
        <v>1.8310248304095249E-4</v>
      </c>
      <c r="H285" s="98">
        <v>4.5546821849036615E-4</v>
      </c>
      <c r="I285" s="98">
        <v>3.5219480503212772E-4</v>
      </c>
      <c r="J285" s="98">
        <v>1.2167314643956054E-4</v>
      </c>
      <c r="K285" s="98">
        <v>8.9615994960873019E-4</v>
      </c>
      <c r="L285" s="98">
        <v>4.0347152276247678E-4</v>
      </c>
      <c r="M285" s="98">
        <v>2.8264147866485692E-4</v>
      </c>
      <c r="N285" s="98">
        <v>1.3900995479783758E-4</v>
      </c>
      <c r="O285" s="98">
        <v>1.8309916715413682E-4</v>
      </c>
      <c r="P285" s="98">
        <v>3.4223789619735473E-4</v>
      </c>
      <c r="Q285" s="98">
        <v>2.5433026513170461E-4</v>
      </c>
      <c r="R285" s="98">
        <v>1.5983705680221592E-4</v>
      </c>
      <c r="S285" s="98">
        <v>2.7064250223053296E-4</v>
      </c>
      <c r="T285" s="98">
        <v>5.1743017252203913E-5</v>
      </c>
      <c r="U285" s="98">
        <v>1.8926887110734623E-4</v>
      </c>
      <c r="V285" s="98">
        <v>1.7214730358909428E-4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2.0057009946953968E-3</v>
      </c>
      <c r="D289" s="101">
        <v>2.1632828949558281E-3</v>
      </c>
      <c r="E289" s="101">
        <v>4.2682322709710809E-3</v>
      </c>
      <c r="F289" s="101">
        <v>1.3804957248679249E-2</v>
      </c>
      <c r="G289" s="101">
        <v>2.7895931286115866E-2</v>
      </c>
      <c r="H289" s="101">
        <v>6.8165217396726999E-2</v>
      </c>
      <c r="I289" s="101">
        <v>4.4764879687678054E-2</v>
      </c>
      <c r="J289" s="101">
        <v>6.6033844794980104E-2</v>
      </c>
      <c r="K289" s="101">
        <v>2.818261282440146E-2</v>
      </c>
      <c r="L289" s="101">
        <v>2.092775293575723E-2</v>
      </c>
      <c r="M289" s="101">
        <v>1.7194140475991094E-2</v>
      </c>
      <c r="N289" s="101">
        <v>2.3223095515622259E-2</v>
      </c>
      <c r="O289" s="101">
        <v>4.4154913980315673E-2</v>
      </c>
      <c r="P289" s="101">
        <v>0.11404940073830322</v>
      </c>
      <c r="Q289" s="101">
        <v>5.1340588837660323E-2</v>
      </c>
      <c r="R289" s="101">
        <v>1.4231570732552976E-2</v>
      </c>
      <c r="S289" s="101">
        <v>1.5133978065590104E-2</v>
      </c>
      <c r="T289" s="101">
        <v>5.2162955798851773E-3</v>
      </c>
      <c r="U289" s="101">
        <v>1.5958708901247943E-2</v>
      </c>
      <c r="V289" s="101">
        <v>1.550585114799906E-2</v>
      </c>
      <c r="W289" s="101">
        <v>2.4803656994222485E-4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3.0549384823190273E-3</v>
      </c>
      <c r="D293" s="122">
        <v>3.893721810351801E-3</v>
      </c>
      <c r="E293" s="122">
        <v>6.7656485058304435E-3</v>
      </c>
      <c r="F293" s="122">
        <v>1.604455932047992E-2</v>
      </c>
      <c r="G293" s="122">
        <v>3.0368607161098855E-2</v>
      </c>
      <c r="H293" s="122">
        <v>6.6987119209531681E-2</v>
      </c>
      <c r="I293" s="122">
        <v>5.5061490472695568E-2</v>
      </c>
      <c r="J293" s="122">
        <v>7.0570759993179522E-2</v>
      </c>
      <c r="K293" s="122">
        <v>2.9920318545549707E-2</v>
      </c>
      <c r="L293" s="122">
        <v>2.616650724812911E-2</v>
      </c>
      <c r="M293" s="122">
        <v>1.9945271617778006E-2</v>
      </c>
      <c r="N293" s="122">
        <v>2.3736938189940202E-2</v>
      </c>
      <c r="O293" s="122">
        <v>4.4440774092835075E-2</v>
      </c>
      <c r="P293" s="122">
        <v>0.10064469718175495</v>
      </c>
      <c r="Q293" s="122">
        <v>4.0562266313420546E-2</v>
      </c>
      <c r="R293" s="122">
        <v>1.1130047021311431E-2</v>
      </c>
      <c r="S293" s="122">
        <v>1.2058001830365414E-2</v>
      </c>
      <c r="T293" s="122">
        <v>4.5939416425527799E-3</v>
      </c>
      <c r="U293" s="122">
        <v>1.4531429462847561E-2</v>
      </c>
      <c r="V293" s="122">
        <v>1.1716409639263764E-2</v>
      </c>
      <c r="W293" s="122">
        <v>1.3011381278265924E-4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2.8772363074326983E-3</v>
      </c>
      <c r="D294" s="98">
        <v>3.5356415842462182E-3</v>
      </c>
      <c r="E294" s="98">
        <v>5.1938627762299341E-3</v>
      </c>
      <c r="F294" s="98">
        <v>8.320897959501812E-3</v>
      </c>
      <c r="G294" s="98">
        <v>1.8293565455406557E-2</v>
      </c>
      <c r="H294" s="98">
        <v>2.1709086921929591E-2</v>
      </c>
      <c r="I294" s="98">
        <v>5.3530762362747723E-3</v>
      </c>
      <c r="J294" s="98">
        <v>1.5927501933250938E-2</v>
      </c>
      <c r="K294" s="98">
        <v>2.5008988410682931E-2</v>
      </c>
      <c r="L294" s="98">
        <v>2.2977630652224378E-2</v>
      </c>
      <c r="M294" s="98">
        <v>1.5590924679400764E-2</v>
      </c>
      <c r="N294" s="98">
        <v>1.2960672495503683E-2</v>
      </c>
      <c r="O294" s="98">
        <v>2.0603191242074711E-2</v>
      </c>
      <c r="P294" s="98">
        <v>4.8091857238088877E-2</v>
      </c>
      <c r="Q294" s="98">
        <v>3.2917919469478758E-2</v>
      </c>
      <c r="R294" s="98">
        <v>8.4798687609317532E-3</v>
      </c>
      <c r="S294" s="98">
        <v>1.0444147353241581E-2</v>
      </c>
      <c r="T294" s="98">
        <v>3.4773923758539744E-3</v>
      </c>
      <c r="U294" s="98">
        <v>7.0098082023970481E-3</v>
      </c>
      <c r="V294" s="98">
        <v>2.5249768150205202E-3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1.7770217488632888E-4</v>
      </c>
      <c r="D295" s="33">
        <v>3.580802261055827E-4</v>
      </c>
      <c r="E295" s="33">
        <v>1.5717857296005092E-3</v>
      </c>
      <c r="F295" s="33">
        <v>7.7236613609781091E-3</v>
      </c>
      <c r="G295" s="33">
        <v>1.20750417056923E-2</v>
      </c>
      <c r="H295" s="33">
        <v>4.5278032287602098E-2</v>
      </c>
      <c r="I295" s="33">
        <v>4.9708414236420792E-2</v>
      </c>
      <c r="J295" s="33">
        <v>5.4643258059928576E-2</v>
      </c>
      <c r="K295" s="33">
        <v>4.9113301348667768E-3</v>
      </c>
      <c r="L295" s="33">
        <v>3.1888765959047307E-3</v>
      </c>
      <c r="M295" s="33">
        <v>4.3543469383772434E-3</v>
      </c>
      <c r="N295" s="33">
        <v>1.0776265694436521E-2</v>
      </c>
      <c r="O295" s="33">
        <v>2.3837582850760364E-2</v>
      </c>
      <c r="P295" s="33">
        <v>5.2552839943666066E-2</v>
      </c>
      <c r="Q295" s="33">
        <v>7.644346843941786E-3</v>
      </c>
      <c r="R295" s="33">
        <v>2.650178260379677E-3</v>
      </c>
      <c r="S295" s="33">
        <v>1.6138544771238338E-3</v>
      </c>
      <c r="T295" s="33">
        <v>1.1165492666988053E-3</v>
      </c>
      <c r="U295" s="33">
        <v>7.5216212604505119E-3</v>
      </c>
      <c r="V295" s="33">
        <v>9.1914328242432442E-3</v>
      </c>
      <c r="W295" s="33">
        <v>1.3011381278265924E-4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2.3871892721536156E-2</v>
      </c>
      <c r="D297" s="117">
        <f t="shared" si="113"/>
        <v>3.3381213188032617E-2</v>
      </c>
      <c r="E297" s="117">
        <f t="shared" si="113"/>
        <v>5.8193281033043609E-2</v>
      </c>
      <c r="F297" s="117">
        <f t="shared" si="113"/>
        <v>0.11951658985372191</v>
      </c>
      <c r="G297" s="117">
        <f t="shared" si="113"/>
        <v>0.30046883509073102</v>
      </c>
      <c r="H297" s="117">
        <f t="shared" si="113"/>
        <v>0.73341899625823714</v>
      </c>
      <c r="I297" s="117">
        <f t="shared" si="113"/>
        <v>0.53328507885863052</v>
      </c>
      <c r="J297" s="117">
        <f t="shared" si="113"/>
        <v>0.71662329728214591</v>
      </c>
      <c r="K297" s="117">
        <f t="shared" si="113"/>
        <v>0.28411622294732897</v>
      </c>
      <c r="L297" s="117">
        <f t="shared" si="113"/>
        <v>0.22332649358858317</v>
      </c>
      <c r="M297" s="117">
        <f t="shared" si="113"/>
        <v>0.16657125240301729</v>
      </c>
      <c r="N297" s="117">
        <f t="shared" si="113"/>
        <v>0.27365069330920411</v>
      </c>
      <c r="O297" s="117">
        <f t="shared" si="113"/>
        <v>0.44281032843180729</v>
      </c>
      <c r="P297" s="117">
        <f t="shared" si="113"/>
        <v>1.173620762960246</v>
      </c>
      <c r="Q297" s="117">
        <f t="shared" si="113"/>
        <v>0.66730749182509808</v>
      </c>
      <c r="R297" s="117">
        <f t="shared" ref="R297:V297" si="114">R298+R300+R302+R311</f>
        <v>0.19725878628464366</v>
      </c>
      <c r="S297" s="117">
        <f t="shared" si="114"/>
        <v>0.22616346907654772</v>
      </c>
      <c r="T297" s="117">
        <f t="shared" si="114"/>
        <v>5.058408591509013E-2</v>
      </c>
      <c r="U297" s="117">
        <f t="shared" si="114"/>
        <v>0.15139343154668863</v>
      </c>
      <c r="V297" s="117">
        <f t="shared" si="114"/>
        <v>0.17164364283039646</v>
      </c>
      <c r="W297" s="117">
        <f t="shared" ref="W297" si="115">W298+W300+W302+W311</f>
        <v>1.1099489076239687E-3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2.0813445606392662E-2</v>
      </c>
      <c r="D298" s="122">
        <f t="shared" si="116"/>
        <v>2.9704474195922492E-2</v>
      </c>
      <c r="E298" s="122">
        <f t="shared" si="116"/>
        <v>5.1382204648885425E-2</v>
      </c>
      <c r="F298" s="122">
        <f t="shared" si="116"/>
        <v>0.10042350940555513</v>
      </c>
      <c r="G298" s="122">
        <f t="shared" si="116"/>
        <v>0.26348508053860853</v>
      </c>
      <c r="H298" s="122">
        <f t="shared" si="116"/>
        <v>0.64414711800286539</v>
      </c>
      <c r="I298" s="122">
        <f t="shared" si="116"/>
        <v>0.46455796859918025</v>
      </c>
      <c r="J298" s="122">
        <f t="shared" si="116"/>
        <v>0.62455452856344995</v>
      </c>
      <c r="K298" s="122">
        <f t="shared" si="116"/>
        <v>0.24745758111612973</v>
      </c>
      <c r="L298" s="122">
        <f t="shared" si="116"/>
        <v>0.19352580591182406</v>
      </c>
      <c r="M298" s="122">
        <f t="shared" si="116"/>
        <v>0.14286292000862386</v>
      </c>
      <c r="N298" s="122">
        <f t="shared" si="116"/>
        <v>0.24224895857503309</v>
      </c>
      <c r="O298" s="122">
        <f t="shared" si="116"/>
        <v>0.38215418301146303</v>
      </c>
      <c r="P298" s="122">
        <f t="shared" si="116"/>
        <v>1.0231219812481538</v>
      </c>
      <c r="Q298" s="122">
        <f t="shared" si="116"/>
        <v>0.60462606534072627</v>
      </c>
      <c r="R298" s="122">
        <f t="shared" si="116"/>
        <v>0.17953779130352068</v>
      </c>
      <c r="S298" s="122">
        <f t="shared" si="116"/>
        <v>0.20713291272258405</v>
      </c>
      <c r="T298" s="122">
        <f t="shared" si="116"/>
        <v>4.3588579011196123E-2</v>
      </c>
      <c r="U298" s="122">
        <f t="shared" si="116"/>
        <v>0.12841800750673887</v>
      </c>
      <c r="V298" s="122">
        <f t="shared" si="116"/>
        <v>0.14999862898411467</v>
      </c>
      <c r="W298" s="122">
        <f t="shared" si="116"/>
        <v>8.0471857508218993E-4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2.0813445606392662E-2</v>
      </c>
      <c r="D299" s="98">
        <v>2.9704474195922492E-2</v>
      </c>
      <c r="E299" s="98">
        <v>5.1382204648885425E-2</v>
      </c>
      <c r="F299" s="98">
        <v>0.10042350940555513</v>
      </c>
      <c r="G299" s="98">
        <v>0.26348508053860853</v>
      </c>
      <c r="H299" s="98">
        <v>0.64414711800286539</v>
      </c>
      <c r="I299" s="98">
        <v>0.46455796859918025</v>
      </c>
      <c r="J299" s="98">
        <v>0.62455452856344995</v>
      </c>
      <c r="K299" s="98">
        <v>0.24745758111612973</v>
      </c>
      <c r="L299" s="98">
        <v>0.19352580591182406</v>
      </c>
      <c r="M299" s="98">
        <v>0.14286292000862386</v>
      </c>
      <c r="N299" s="98">
        <v>0.24224895857503309</v>
      </c>
      <c r="O299" s="98">
        <v>0.38215418301146303</v>
      </c>
      <c r="P299" s="98">
        <v>1.0231219812481538</v>
      </c>
      <c r="Q299" s="98">
        <v>0.60462606534072627</v>
      </c>
      <c r="R299" s="98">
        <v>0.17953779130352068</v>
      </c>
      <c r="S299" s="98">
        <v>0.20713291272258405</v>
      </c>
      <c r="T299" s="98">
        <v>4.3588579011196123E-2</v>
      </c>
      <c r="U299" s="98">
        <v>0.12841800750673887</v>
      </c>
      <c r="V299" s="98">
        <v>0.14999862898411467</v>
      </c>
      <c r="W299" s="98">
        <v>8.0471857508218993E-4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1.3731662427580625E-5</v>
      </c>
      <c r="G300" s="122">
        <f t="shared" si="117"/>
        <v>7.6553618409416581E-5</v>
      </c>
      <c r="H300" s="122">
        <f t="shared" si="117"/>
        <v>3.5190361794367505E-4</v>
      </c>
      <c r="I300" s="122">
        <f t="shared" si="117"/>
        <v>2.7081225917715049E-4</v>
      </c>
      <c r="J300" s="122">
        <f t="shared" si="117"/>
        <v>4.1314579427221225E-4</v>
      </c>
      <c r="K300" s="122">
        <f t="shared" si="117"/>
        <v>2.2349830887838796E-4</v>
      </c>
      <c r="L300" s="122">
        <f t="shared" si="117"/>
        <v>5.7295021800416953E-4</v>
      </c>
      <c r="M300" s="122">
        <f t="shared" si="117"/>
        <v>1.9436085200219569E-4</v>
      </c>
      <c r="N300" s="122">
        <f t="shared" si="117"/>
        <v>5.0765367721586916E-4</v>
      </c>
      <c r="O300" s="122">
        <f t="shared" si="117"/>
        <v>9.4459319142605738E-4</v>
      </c>
      <c r="P300" s="122">
        <f t="shared" si="117"/>
        <v>3.6114795225002483E-3</v>
      </c>
      <c r="Q300" s="122">
        <f t="shared" si="117"/>
        <v>1.2466031454153208E-3</v>
      </c>
      <c r="R300" s="122">
        <f t="shared" si="117"/>
        <v>3.2202513910113619E-4</v>
      </c>
      <c r="S300" s="122">
        <f t="shared" si="117"/>
        <v>2.8518753560438182E-4</v>
      </c>
      <c r="T300" s="122">
        <f t="shared" si="117"/>
        <v>8.0227894080865526E-5</v>
      </c>
      <c r="U300" s="122">
        <f t="shared" si="117"/>
        <v>1.9396592572461371E-4</v>
      </c>
      <c r="V300" s="122">
        <f t="shared" si="117"/>
        <v>1.9439696517271402E-4</v>
      </c>
      <c r="W300" s="122">
        <f t="shared" si="117"/>
        <v>0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1.3731662427580625E-5</v>
      </c>
      <c r="G301" s="98">
        <v>7.6553618409416581E-5</v>
      </c>
      <c r="H301" s="98">
        <v>3.5190361794367505E-4</v>
      </c>
      <c r="I301" s="98">
        <v>2.7081225917715049E-4</v>
      </c>
      <c r="J301" s="98">
        <v>4.1314579427221225E-4</v>
      </c>
      <c r="K301" s="98">
        <v>2.2349830887838796E-4</v>
      </c>
      <c r="L301" s="98">
        <v>5.7295021800416953E-4</v>
      </c>
      <c r="M301" s="98">
        <v>1.9436085200219569E-4</v>
      </c>
      <c r="N301" s="98">
        <v>5.0765367721586916E-4</v>
      </c>
      <c r="O301" s="98">
        <v>9.4459319142605738E-4</v>
      </c>
      <c r="P301" s="98">
        <v>3.6114795225002483E-3</v>
      </c>
      <c r="Q301" s="98">
        <v>1.2466031454153208E-3</v>
      </c>
      <c r="R301" s="98">
        <v>3.2202513910113619E-4</v>
      </c>
      <c r="S301" s="98">
        <v>2.8518753560438182E-4</v>
      </c>
      <c r="T301" s="98">
        <v>8.0227894080865526E-5</v>
      </c>
      <c r="U301" s="98">
        <v>1.9396592572461371E-4</v>
      </c>
      <c r="V301" s="98">
        <v>1.9439696517271402E-4</v>
      </c>
      <c r="W301" s="98">
        <v>0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1.2659097053399665E-3</v>
      </c>
      <c r="D302" s="122">
        <v>1.3667744505779403E-3</v>
      </c>
      <c r="E302" s="122">
        <v>2.6322938771801432E-3</v>
      </c>
      <c r="F302" s="122">
        <v>8.4808846283509869E-3</v>
      </c>
      <c r="G302" s="122">
        <v>1.7241343281178295E-2</v>
      </c>
      <c r="H302" s="122">
        <v>4.2293810934773114E-2</v>
      </c>
      <c r="I302" s="122">
        <v>2.7916270632986757E-2</v>
      </c>
      <c r="J302" s="122">
        <v>4.1136466245138399E-2</v>
      </c>
      <c r="K302" s="122">
        <v>1.8131785181251896E-2</v>
      </c>
      <c r="L302" s="122">
        <v>1.3390143222432118E-2</v>
      </c>
      <c r="M302" s="122">
        <v>1.108732861733272E-2</v>
      </c>
      <c r="N302" s="122">
        <v>1.5072138617779436E-2</v>
      </c>
      <c r="O302" s="122">
        <v>2.9303237473243048E-2</v>
      </c>
      <c r="P302" s="122">
        <v>7.7934899852505332E-2</v>
      </c>
      <c r="Q302" s="122">
        <v>3.6191587106505115E-2</v>
      </c>
      <c r="R302" s="122">
        <v>1.030995223076903E-2</v>
      </c>
      <c r="S302" s="122">
        <v>1.126736548477858E-2</v>
      </c>
      <c r="T302" s="122">
        <v>3.9217474171899021E-3</v>
      </c>
      <c r="U302" s="122">
        <v>1.2234918437820479E-2</v>
      </c>
      <c r="V302" s="122">
        <v>1.2057642081565493E-2</v>
      </c>
      <c r="W302" s="122">
        <v>1.9261858183733388E-4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4.9918337547304011E-5</v>
      </c>
      <c r="D303" s="98">
        <v>5.1168358061418164E-5</v>
      </c>
      <c r="E303" s="98">
        <v>2.7892617307754881E-5</v>
      </c>
      <c r="F303" s="98">
        <v>2.9045233275737317E-5</v>
      </c>
      <c r="G303" s="98">
        <v>1.0162423417423906E-4</v>
      </c>
      <c r="H303" s="98">
        <v>2.5478956315879136E-4</v>
      </c>
      <c r="I303" s="98">
        <v>1.9874027026648672E-4</v>
      </c>
      <c r="J303" s="98">
        <v>6.9362258913855976E-5</v>
      </c>
      <c r="K303" s="98">
        <v>5.1714840205547327E-4</v>
      </c>
      <c r="L303" s="98">
        <v>2.3618528272249163E-4</v>
      </c>
      <c r="M303" s="98">
        <v>1.7039416710775855E-4</v>
      </c>
      <c r="N303" s="98">
        <v>8.7855334154831211E-5</v>
      </c>
      <c r="O303" s="98">
        <v>1.2357322455372528E-4</v>
      </c>
      <c r="P303" s="98">
        <v>2.4886091598774491E-4</v>
      </c>
      <c r="Q303" s="98">
        <v>1.9700604202971717E-4</v>
      </c>
      <c r="R303" s="98">
        <v>1.2892932295498631E-4</v>
      </c>
      <c r="S303" s="98">
        <v>2.2665981106538552E-4</v>
      </c>
      <c r="T303" s="98">
        <v>4.4780210243139062E-5</v>
      </c>
      <c r="U303" s="98">
        <v>1.6820778829394772E-4</v>
      </c>
      <c r="V303" s="98">
        <v>1.5589808486119014E-4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1.2159913677926625E-3</v>
      </c>
      <c r="D307" s="101">
        <v>1.3156060925165222E-3</v>
      </c>
      <c r="E307" s="101">
        <v>2.6044012598723885E-3</v>
      </c>
      <c r="F307" s="101">
        <v>8.4518393950752495E-3</v>
      </c>
      <c r="G307" s="101">
        <v>1.7139719047004055E-2</v>
      </c>
      <c r="H307" s="101">
        <v>4.2039021371614325E-2</v>
      </c>
      <c r="I307" s="101">
        <v>2.7717530362720271E-2</v>
      </c>
      <c r="J307" s="101">
        <v>4.106710398622454E-2</v>
      </c>
      <c r="K307" s="101">
        <v>1.7614636779196422E-2</v>
      </c>
      <c r="L307" s="101">
        <v>1.3153957939709627E-2</v>
      </c>
      <c r="M307" s="101">
        <v>1.0916934450224961E-2</v>
      </c>
      <c r="N307" s="101">
        <v>1.4984283283624604E-2</v>
      </c>
      <c r="O307" s="101">
        <v>2.9179664248689324E-2</v>
      </c>
      <c r="P307" s="101">
        <v>7.7686038936517585E-2</v>
      </c>
      <c r="Q307" s="101">
        <v>3.5994581064475395E-2</v>
      </c>
      <c r="R307" s="101">
        <v>1.0181022907814044E-2</v>
      </c>
      <c r="S307" s="101">
        <v>1.1040705673713194E-2</v>
      </c>
      <c r="T307" s="101">
        <v>3.8769672069467634E-3</v>
      </c>
      <c r="U307" s="101">
        <v>1.2066710649526531E-2</v>
      </c>
      <c r="V307" s="101">
        <v>1.1901743996704302E-2</v>
      </c>
      <c r="W307" s="101">
        <v>1.9261858183733388E-4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1.7925374098035273E-3</v>
      </c>
      <c r="D311" s="122">
        <v>2.309964541532187E-3</v>
      </c>
      <c r="E311" s="122">
        <v>4.1787825069780453E-3</v>
      </c>
      <c r="F311" s="122">
        <v>1.0598464157388221E-2</v>
      </c>
      <c r="G311" s="122">
        <v>1.9665857652534764E-2</v>
      </c>
      <c r="H311" s="122">
        <v>4.6626163702654898E-2</v>
      </c>
      <c r="I311" s="122">
        <v>4.0540027367286451E-2</v>
      </c>
      <c r="J311" s="122">
        <v>5.0519156679285346E-2</v>
      </c>
      <c r="K311" s="122">
        <v>1.8303358341068922E-2</v>
      </c>
      <c r="L311" s="122">
        <v>1.5837594236322829E-2</v>
      </c>
      <c r="M311" s="122">
        <v>1.2426642925058521E-2</v>
      </c>
      <c r="N311" s="122">
        <v>1.5821942439175722E-2</v>
      </c>
      <c r="O311" s="122">
        <v>3.0408314755675174E-2</v>
      </c>
      <c r="P311" s="122">
        <v>6.8952402337086757E-2</v>
      </c>
      <c r="Q311" s="122">
        <v>2.5243236232451262E-2</v>
      </c>
      <c r="R311" s="122">
        <v>7.089017611252843E-3</v>
      </c>
      <c r="S311" s="122">
        <v>7.4780033335807034E-3</v>
      </c>
      <c r="T311" s="122">
        <v>2.9935315926232346E-3</v>
      </c>
      <c r="U311" s="122">
        <v>1.0546539676404645E-2</v>
      </c>
      <c r="V311" s="122">
        <v>9.3929747995435929E-3</v>
      </c>
      <c r="W311" s="122">
        <v>1.1261175070444496E-4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1.6604564027271917E-3</v>
      </c>
      <c r="D312" s="98">
        <v>2.0432753597131453E-3</v>
      </c>
      <c r="E312" s="98">
        <v>3.005705804527838E-3</v>
      </c>
      <c r="F312" s="98">
        <v>4.8219371562716485E-3</v>
      </c>
      <c r="G312" s="98">
        <v>1.0615400940784272E-2</v>
      </c>
      <c r="H312" s="98">
        <v>1.2614164423356637E-2</v>
      </c>
      <c r="I312" s="98">
        <v>3.1145106965838275E-3</v>
      </c>
      <c r="J312" s="98">
        <v>9.2787063972450401E-3</v>
      </c>
      <c r="K312" s="98">
        <v>1.4587051457439089E-2</v>
      </c>
      <c r="L312" s="98">
        <v>1.3417915953590046E-2</v>
      </c>
      <c r="M312" s="98">
        <v>9.1101400786769166E-3</v>
      </c>
      <c r="N312" s="98">
        <v>7.5732225237349947E-3</v>
      </c>
      <c r="O312" s="98">
        <v>1.2038924062731359E-2</v>
      </c>
      <c r="P312" s="98">
        <v>2.8101191243748685E-2</v>
      </c>
      <c r="Q312" s="98">
        <v>1.9234706320002806E-2</v>
      </c>
      <c r="R312" s="98">
        <v>4.9746822004318901E-3</v>
      </c>
      <c r="S312" s="98">
        <v>6.166689742756421E-3</v>
      </c>
      <c r="T312" s="98">
        <v>2.0686172998272867E-3</v>
      </c>
      <c r="U312" s="98">
        <v>4.2021399266394532E-3</v>
      </c>
      <c r="V312" s="98">
        <v>1.524426864733031E-3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1.3208100707633557E-4</v>
      </c>
      <c r="D313" s="33">
        <v>2.6668918181904183E-4</v>
      </c>
      <c r="E313" s="33">
        <v>1.1730767024502077E-3</v>
      </c>
      <c r="F313" s="33">
        <v>5.7765270011165722E-3</v>
      </c>
      <c r="G313" s="33">
        <v>9.0504567117504937E-3</v>
      </c>
      <c r="H313" s="33">
        <v>3.4011999279298259E-2</v>
      </c>
      <c r="I313" s="33">
        <v>3.7425516670702624E-2</v>
      </c>
      <c r="J313" s="33">
        <v>4.1240450282040306E-2</v>
      </c>
      <c r="K313" s="33">
        <v>3.7163068836298324E-3</v>
      </c>
      <c r="L313" s="33">
        <v>2.4196782827327844E-3</v>
      </c>
      <c r="M313" s="33">
        <v>3.3165028463816035E-3</v>
      </c>
      <c r="N313" s="33">
        <v>8.2487199154407283E-3</v>
      </c>
      <c r="O313" s="33">
        <v>1.8369390692943816E-2</v>
      </c>
      <c r="P313" s="33">
        <v>4.0851211093338072E-2</v>
      </c>
      <c r="Q313" s="33">
        <v>6.0085299124484539E-3</v>
      </c>
      <c r="R313" s="33">
        <v>2.1143354108209525E-3</v>
      </c>
      <c r="S313" s="33">
        <v>1.3113135908242822E-3</v>
      </c>
      <c r="T313" s="33">
        <v>9.2491429279594785E-4</v>
      </c>
      <c r="U313" s="33">
        <v>6.3443997497651915E-3</v>
      </c>
      <c r="V313" s="33">
        <v>7.8685479348105623E-3</v>
      </c>
      <c r="W313" s="33">
        <v>1.1261175070444496E-4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0.65649354423685002</v>
      </c>
      <c r="D315" s="154">
        <f t="shared" si="118"/>
        <v>0.66281628545542559</v>
      </c>
      <c r="E315" s="154">
        <f t="shared" si="118"/>
        <v>0.66901180552093853</v>
      </c>
      <c r="F315" s="154">
        <f t="shared" si="118"/>
        <v>0.67473114860086658</v>
      </c>
      <c r="G315" s="154">
        <f t="shared" si="118"/>
        <v>0.68009251645310398</v>
      </c>
      <c r="H315" s="154">
        <f t="shared" si="118"/>
        <v>0.68825365666929705</v>
      </c>
      <c r="I315" s="154">
        <f t="shared" si="118"/>
        <v>0.69651942399192468</v>
      </c>
      <c r="J315" s="154">
        <f t="shared" si="118"/>
        <v>0.699736287892324</v>
      </c>
      <c r="K315" s="154">
        <f t="shared" si="118"/>
        <v>0.69698940263298048</v>
      </c>
      <c r="L315" s="154">
        <f t="shared" si="118"/>
        <v>0.70264477296590089</v>
      </c>
      <c r="M315" s="154">
        <f t="shared" si="118"/>
        <v>0.71004168138015178</v>
      </c>
      <c r="N315" s="154">
        <f t="shared" si="118"/>
        <v>0.72693448321585463</v>
      </c>
      <c r="O315" s="154">
        <f t="shared" si="118"/>
        <v>0.73999844237506462</v>
      </c>
      <c r="P315" s="154">
        <f t="shared" si="118"/>
        <v>0.75764971995606056</v>
      </c>
      <c r="Q315" s="154">
        <f t="shared" si="118"/>
        <v>0.77420892164930044</v>
      </c>
      <c r="R315" s="154">
        <f t="shared" ref="R315:V315" si="119">IF(R297=0,"",R297/R279)</f>
        <v>0.79379070433241028</v>
      </c>
      <c r="S315" s="154">
        <f t="shared" si="119"/>
        <v>0.81475873554413414</v>
      </c>
      <c r="T315" s="154">
        <f t="shared" si="119"/>
        <v>0.8283163213347392</v>
      </c>
      <c r="U315" s="154">
        <f t="shared" si="119"/>
        <v>0.8505858528518816</v>
      </c>
      <c r="V315" s="154">
        <f t="shared" si="119"/>
        <v>0.87318844731174805</v>
      </c>
      <c r="W315" s="154">
        <f t="shared" ref="W315" si="120">IF(W297=0,"",W297/W279)</f>
        <v>0.86852241210221648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0.66688762988376593</v>
      </c>
      <c r="D316" s="155">
        <f t="shared" si="121"/>
        <v>0.67187006144705452</v>
      </c>
      <c r="E316" s="155">
        <f t="shared" si="121"/>
        <v>0.67698032034480782</v>
      </c>
      <c r="F316" s="155">
        <f t="shared" si="121"/>
        <v>0.68210784398596136</v>
      </c>
      <c r="G316" s="155">
        <f t="shared" si="121"/>
        <v>0.68735300944811739</v>
      </c>
      <c r="H316" s="155">
        <f t="shared" si="121"/>
        <v>0.69270346061599197</v>
      </c>
      <c r="I316" s="155">
        <f t="shared" si="121"/>
        <v>0.69818382789721278</v>
      </c>
      <c r="J316" s="155">
        <f t="shared" si="121"/>
        <v>0.70389518321229483</v>
      </c>
      <c r="K316" s="155">
        <f t="shared" si="121"/>
        <v>0.70992316881994344</v>
      </c>
      <c r="L316" s="155">
        <f t="shared" si="121"/>
        <v>0.71629009141414113</v>
      </c>
      <c r="M316" s="155">
        <f t="shared" si="121"/>
        <v>0.72475552870151971</v>
      </c>
      <c r="N316" s="155">
        <f t="shared" si="121"/>
        <v>0.73584170105097946</v>
      </c>
      <c r="O316" s="155">
        <f t="shared" si="121"/>
        <v>0.75023405467435689</v>
      </c>
      <c r="P316" s="155">
        <f t="shared" si="121"/>
        <v>0.76745468636903924</v>
      </c>
      <c r="Q316" s="155">
        <f t="shared" si="121"/>
        <v>0.78575831392958506</v>
      </c>
      <c r="R316" s="155">
        <f t="shared" ref="R316:V316" si="122">IF(R298=0,"",R298/R280)</f>
        <v>0.8054297299903066</v>
      </c>
      <c r="S316" s="155">
        <f t="shared" si="122"/>
        <v>0.82833743026547491</v>
      </c>
      <c r="T316" s="155">
        <f t="shared" si="122"/>
        <v>0.8515161351496926</v>
      </c>
      <c r="U316" s="155">
        <f t="shared" si="122"/>
        <v>0.87200912340494607</v>
      </c>
      <c r="V316" s="155">
        <f t="shared" si="122"/>
        <v>0.88685118581585687</v>
      </c>
      <c r="W316" s="155">
        <f t="shared" ref="W316" si="123">IF(W298=0,"",W298/W280)</f>
        <v>0.89430719270845205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0.66688762988376593</v>
      </c>
      <c r="D317" s="156">
        <f t="shared" si="124"/>
        <v>0.67187006144705452</v>
      </c>
      <c r="E317" s="156">
        <f t="shared" si="124"/>
        <v>0.67698032034480782</v>
      </c>
      <c r="F317" s="156">
        <f t="shared" si="124"/>
        <v>0.68210784398596136</v>
      </c>
      <c r="G317" s="156">
        <f t="shared" si="124"/>
        <v>0.68735300944811739</v>
      </c>
      <c r="H317" s="156">
        <f t="shared" si="124"/>
        <v>0.69270346061599197</v>
      </c>
      <c r="I317" s="156">
        <f t="shared" si="124"/>
        <v>0.69818382789721278</v>
      </c>
      <c r="J317" s="156">
        <f t="shared" si="124"/>
        <v>0.70389518321229483</v>
      </c>
      <c r="K317" s="156">
        <f t="shared" si="124"/>
        <v>0.70992316881994344</v>
      </c>
      <c r="L317" s="156">
        <f t="shared" si="124"/>
        <v>0.71629009141414113</v>
      </c>
      <c r="M317" s="156">
        <f t="shared" si="124"/>
        <v>0.72475552870151971</v>
      </c>
      <c r="N317" s="156">
        <f t="shared" si="124"/>
        <v>0.73584170105097946</v>
      </c>
      <c r="O317" s="156">
        <f t="shared" si="124"/>
        <v>0.75023405467435689</v>
      </c>
      <c r="P317" s="156">
        <f t="shared" si="124"/>
        <v>0.76745468636903924</v>
      </c>
      <c r="Q317" s="156">
        <f t="shared" si="124"/>
        <v>0.78575831392958506</v>
      </c>
      <c r="R317" s="156">
        <f t="shared" ref="R317:V317" si="125">IF(R299=0,"",R299/R281)</f>
        <v>0.8054297299903066</v>
      </c>
      <c r="S317" s="156">
        <f t="shared" si="125"/>
        <v>0.82833743026547491</v>
      </c>
      <c r="T317" s="156">
        <f t="shared" si="125"/>
        <v>0.8515161351496926</v>
      </c>
      <c r="U317" s="156">
        <f t="shared" si="125"/>
        <v>0.87200912340494607</v>
      </c>
      <c r="V317" s="156">
        <f t="shared" si="125"/>
        <v>0.88685118581585687</v>
      </c>
      <c r="W317" s="156">
        <f t="shared" ref="W317" si="126">IF(W299=0,"",W299/W281)</f>
        <v>0.89430719270845205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>
        <f t="shared" si="127"/>
        <v>2.9392945610814762</v>
      </c>
      <c r="G318" s="155">
        <f t="shared" si="127"/>
        <v>3.0379361867989827</v>
      </c>
      <c r="H318" s="155">
        <f t="shared" si="127"/>
        <v>3.137400167004206</v>
      </c>
      <c r="I318" s="155">
        <f t="shared" si="127"/>
        <v>3.2378838945046438</v>
      </c>
      <c r="J318" s="155">
        <f t="shared" si="127"/>
        <v>3.3402084340906337</v>
      </c>
      <c r="K318" s="155">
        <f t="shared" si="127"/>
        <v>3.4450641545719245</v>
      </c>
      <c r="L318" s="155">
        <f t="shared" si="127"/>
        <v>3.5526217455941831</v>
      </c>
      <c r="M318" s="155">
        <f t="shared" si="127"/>
        <v>3.6810891530458401</v>
      </c>
      <c r="N318" s="155">
        <f t="shared" si="127"/>
        <v>3.8364251100740256</v>
      </c>
      <c r="O318" s="155">
        <f t="shared" si="127"/>
        <v>4.0219238892567208</v>
      </c>
      <c r="P318" s="155">
        <f t="shared" si="127"/>
        <v>4.2230933209181849</v>
      </c>
      <c r="Q318" s="155">
        <f t="shared" si="127"/>
        <v>4.3959750285258776</v>
      </c>
      <c r="R318" s="155">
        <f t="shared" ref="R318:V318" si="128">IF(R300=0,"",R300/R282)</f>
        <v>4.5044337882722605</v>
      </c>
      <c r="S318" s="155">
        <f t="shared" si="128"/>
        <v>4.5907616357700363</v>
      </c>
      <c r="T318" s="155">
        <f t="shared" si="128"/>
        <v>4.6628918386094762</v>
      </c>
      <c r="U318" s="155">
        <f t="shared" si="128"/>
        <v>4.7285571346165263</v>
      </c>
      <c r="V318" s="155">
        <f t="shared" si="128"/>
        <v>4.7955100871905589</v>
      </c>
      <c r="W318" s="155" t="str">
        <f t="shared" ref="W318" si="129">IF(W300=0,"",W300/W282)</f>
        <v/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>
        <f t="shared" si="130"/>
        <v>2.9392945610814762</v>
      </c>
      <c r="G319" s="156">
        <f t="shared" si="130"/>
        <v>3.0379361867989827</v>
      </c>
      <c r="H319" s="156">
        <f t="shared" si="130"/>
        <v>3.137400167004206</v>
      </c>
      <c r="I319" s="156">
        <f t="shared" si="130"/>
        <v>3.2378838945046438</v>
      </c>
      <c r="J319" s="156">
        <f t="shared" si="130"/>
        <v>3.3402084340906337</v>
      </c>
      <c r="K319" s="156">
        <f t="shared" si="130"/>
        <v>3.4450641545719245</v>
      </c>
      <c r="L319" s="156">
        <f t="shared" si="130"/>
        <v>3.5526217455941831</v>
      </c>
      <c r="M319" s="156">
        <f t="shared" si="130"/>
        <v>3.6810891530458401</v>
      </c>
      <c r="N319" s="156">
        <f t="shared" si="130"/>
        <v>3.8364251100740256</v>
      </c>
      <c r="O319" s="156">
        <f t="shared" si="130"/>
        <v>4.0219238892567208</v>
      </c>
      <c r="P319" s="156">
        <f t="shared" si="130"/>
        <v>4.2230933209181849</v>
      </c>
      <c r="Q319" s="156">
        <f t="shared" si="130"/>
        <v>4.3959750285258776</v>
      </c>
      <c r="R319" s="156">
        <f t="shared" ref="R319:V319" si="131">IF(R301=0,"",R301/R283)</f>
        <v>4.5044337882722605</v>
      </c>
      <c r="S319" s="156">
        <f t="shared" si="131"/>
        <v>4.5907616357700363</v>
      </c>
      <c r="T319" s="156">
        <f t="shared" si="131"/>
        <v>4.6628918386094762</v>
      </c>
      <c r="U319" s="156">
        <f t="shared" si="131"/>
        <v>4.7285571346165263</v>
      </c>
      <c r="V319" s="156">
        <f t="shared" si="131"/>
        <v>4.7955100871905589</v>
      </c>
      <c r="W319" s="156" t="str">
        <f t="shared" ref="W319" si="132">IF(W301=0,"",W301/W283)</f>
        <v/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0.6034002566937281</v>
      </c>
      <c r="D320" s="155">
        <f t="shared" si="133"/>
        <v>0.60548119556979207</v>
      </c>
      <c r="E320" s="155">
        <f t="shared" si="133"/>
        <v>0.60944329571573097</v>
      </c>
      <c r="F320" s="155">
        <f t="shared" si="133"/>
        <v>0.61199940710709944</v>
      </c>
      <c r="G320" s="155">
        <f t="shared" si="133"/>
        <v>0.61402908030677705</v>
      </c>
      <c r="H320" s="155">
        <f t="shared" si="133"/>
        <v>0.61634200468253575</v>
      </c>
      <c r="I320" s="155">
        <f t="shared" si="133"/>
        <v>0.6187517906884088</v>
      </c>
      <c r="J320" s="155">
        <f t="shared" si="133"/>
        <v>0.62181458970005354</v>
      </c>
      <c r="K320" s="155">
        <f t="shared" si="133"/>
        <v>0.62354024780088346</v>
      </c>
      <c r="L320" s="155">
        <f t="shared" si="133"/>
        <v>0.62772501637073552</v>
      </c>
      <c r="M320" s="155">
        <f t="shared" si="133"/>
        <v>0.63440332700259894</v>
      </c>
      <c r="N320" s="155">
        <f t="shared" si="133"/>
        <v>0.64515326484006363</v>
      </c>
      <c r="O320" s="155">
        <f t="shared" si="133"/>
        <v>0.66090551635183648</v>
      </c>
      <c r="P320" s="155">
        <f t="shared" si="133"/>
        <v>0.68129891994571112</v>
      </c>
      <c r="Q320" s="155">
        <f t="shared" si="133"/>
        <v>0.70145641733444697</v>
      </c>
      <c r="R320" s="155">
        <f t="shared" ref="R320:V320" si="134">IF(R302=0,"",R302/R284)</f>
        <v>0.71639636522529315</v>
      </c>
      <c r="S320" s="155">
        <f t="shared" si="134"/>
        <v>0.73142765413615285</v>
      </c>
      <c r="T320" s="155">
        <f t="shared" si="134"/>
        <v>0.74444166360530362</v>
      </c>
      <c r="U320" s="155">
        <f t="shared" si="134"/>
        <v>0.75767496155253478</v>
      </c>
      <c r="V320" s="155">
        <f t="shared" si="134"/>
        <v>0.76908044855330837</v>
      </c>
      <c r="W320" s="155">
        <f t="shared" ref="W320" si="135">IF(W302=0,"",W302/W284)</f>
        <v>0.77657331691935794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0.54106637282823289</v>
      </c>
      <c r="D321" s="156">
        <f t="shared" si="136"/>
        <v>0.54403735547555343</v>
      </c>
      <c r="E321" s="156">
        <f t="shared" si="136"/>
        <v>0.54750016626543674</v>
      </c>
      <c r="F321" s="156">
        <f t="shared" si="136"/>
        <v>0.55103004452930582</v>
      </c>
      <c r="G321" s="156">
        <f t="shared" si="136"/>
        <v>0.55501286758361379</v>
      </c>
      <c r="H321" s="156">
        <f t="shared" si="136"/>
        <v>0.55940140895732016</v>
      </c>
      <c r="I321" s="156">
        <f t="shared" si="136"/>
        <v>0.56429074883247454</v>
      </c>
      <c r="J321" s="156">
        <f t="shared" si="136"/>
        <v>0.57007039715464847</v>
      </c>
      <c r="K321" s="156">
        <f t="shared" si="136"/>
        <v>0.57707153983087944</v>
      </c>
      <c r="L321" s="156">
        <f t="shared" si="136"/>
        <v>0.58538278266923349</v>
      </c>
      <c r="M321" s="156">
        <f t="shared" si="136"/>
        <v>0.60286327368745474</v>
      </c>
      <c r="N321" s="156">
        <f t="shared" si="136"/>
        <v>0.63200750106421788</v>
      </c>
      <c r="O321" s="156">
        <f t="shared" si="136"/>
        <v>0.67489779704840869</v>
      </c>
      <c r="P321" s="156">
        <f t="shared" si="136"/>
        <v>0.72715768403460757</v>
      </c>
      <c r="Q321" s="156">
        <f t="shared" si="136"/>
        <v>0.77460715077577513</v>
      </c>
      <c r="R321" s="156">
        <f t="shared" ref="R321:V321" si="137">IF(R303=0,"",R303/R285)</f>
        <v>0.80662973614763711</v>
      </c>
      <c r="S321" s="156">
        <f t="shared" si="137"/>
        <v>0.83748786386964813</v>
      </c>
      <c r="T321" s="156">
        <f t="shared" si="137"/>
        <v>0.86543484746691535</v>
      </c>
      <c r="U321" s="156">
        <f t="shared" si="137"/>
        <v>0.8887240004646435</v>
      </c>
      <c r="V321" s="156">
        <f t="shared" si="137"/>
        <v>0.9056086363879966</v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0.60626751993875017</v>
      </c>
      <c r="D325" s="157">
        <f t="shared" si="148"/>
        <v>0.60815258863468502</v>
      </c>
      <c r="E325" s="157">
        <f t="shared" si="148"/>
        <v>0.61018264577242698</v>
      </c>
      <c r="F325" s="157">
        <f t="shared" si="148"/>
        <v>0.61223220346327811</v>
      </c>
      <c r="G325" s="157">
        <f t="shared" si="148"/>
        <v>0.61441644916635907</v>
      </c>
      <c r="H325" s="157">
        <f t="shared" si="148"/>
        <v>0.61672247191619545</v>
      </c>
      <c r="I325" s="157">
        <f t="shared" si="148"/>
        <v>0.61918027159022559</v>
      </c>
      <c r="J325" s="157">
        <f t="shared" si="148"/>
        <v>0.62190993290983509</v>
      </c>
      <c r="K325" s="157">
        <f t="shared" si="148"/>
        <v>0.62501787499081962</v>
      </c>
      <c r="L325" s="157">
        <f t="shared" si="148"/>
        <v>0.62854134316707888</v>
      </c>
      <c r="M325" s="157">
        <f t="shared" si="148"/>
        <v>0.63492179009871064</v>
      </c>
      <c r="N325" s="157">
        <f t="shared" si="148"/>
        <v>0.64523195340365469</v>
      </c>
      <c r="O325" s="157">
        <f t="shared" si="148"/>
        <v>0.66084749393233244</v>
      </c>
      <c r="P325" s="157">
        <f t="shared" si="148"/>
        <v>0.68116130758788729</v>
      </c>
      <c r="Q325" s="157">
        <f t="shared" si="148"/>
        <v>0.70109404429097566</v>
      </c>
      <c r="R325" s="157">
        <f t="shared" ref="R325:V325" si="149">IF(R307=0,"",R307/R289)</f>
        <v>0.71538293974298994</v>
      </c>
      <c r="S325" s="157">
        <f t="shared" si="149"/>
        <v>0.72953096838538967</v>
      </c>
      <c r="T325" s="157">
        <f t="shared" si="149"/>
        <v>0.74324147233851812</v>
      </c>
      <c r="U325" s="157">
        <f t="shared" si="149"/>
        <v>0.75612073158267434</v>
      </c>
      <c r="V325" s="157">
        <f t="shared" si="149"/>
        <v>0.76756470077685179</v>
      </c>
      <c r="W325" s="157">
        <f t="shared" ref="W325" si="150">IF(W307=0,"",W307/W289)</f>
        <v>0.77657331691935794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0.58676710518988862</v>
      </c>
      <c r="D329" s="155">
        <f t="shared" si="160"/>
        <v>0.59325361544600941</v>
      </c>
      <c r="E329" s="155">
        <f t="shared" si="160"/>
        <v>0.61764700063517775</v>
      </c>
      <c r="F329" s="155">
        <f t="shared" si="160"/>
        <v>0.66056436613126013</v>
      </c>
      <c r="G329" s="155">
        <f t="shared" si="160"/>
        <v>0.64757193335248031</v>
      </c>
      <c r="H329" s="155">
        <f t="shared" si="160"/>
        <v>0.69604670648413858</v>
      </c>
      <c r="I329" s="155">
        <f t="shared" si="160"/>
        <v>0.73626825244387162</v>
      </c>
      <c r="J329" s="155">
        <f t="shared" si="160"/>
        <v>0.71586527740622163</v>
      </c>
      <c r="K329" s="155">
        <f t="shared" si="160"/>
        <v>0.61173674716077941</v>
      </c>
      <c r="L329" s="155">
        <f t="shared" si="160"/>
        <v>0.60526206597386845</v>
      </c>
      <c r="M329" s="155">
        <f t="shared" si="160"/>
        <v>0.62303703670709421</v>
      </c>
      <c r="N329" s="155">
        <f t="shared" si="160"/>
        <v>0.66655363520646138</v>
      </c>
      <c r="O329" s="155">
        <f t="shared" si="160"/>
        <v>0.68424358883023439</v>
      </c>
      <c r="P329" s="155">
        <f t="shared" si="160"/>
        <v>0.68510715683872681</v>
      </c>
      <c r="Q329" s="155">
        <f t="shared" si="160"/>
        <v>0.62233298399550252</v>
      </c>
      <c r="R329" s="155">
        <f t="shared" ref="R329:V329" si="161">IF(R311=0,"",R311/R293)</f>
        <v>0.63692611519780973</v>
      </c>
      <c r="S329" s="155">
        <f t="shared" si="161"/>
        <v>0.62016936460807326</v>
      </c>
      <c r="T329" s="155">
        <f t="shared" si="161"/>
        <v>0.65162595120816047</v>
      </c>
      <c r="U329" s="155">
        <f t="shared" si="161"/>
        <v>0.72577441217114491</v>
      </c>
      <c r="V329" s="155">
        <f t="shared" si="161"/>
        <v>0.80169395648869002</v>
      </c>
      <c r="W329" s="155">
        <f t="shared" ref="W329" si="162">IF(W311=0,"",W311/W293)</f>
        <v>0.86548651750410588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0.57710115725905897</v>
      </c>
      <c r="D330" s="156">
        <f t="shared" si="163"/>
        <v>0.57790794429429182</v>
      </c>
      <c r="E330" s="156">
        <f t="shared" si="163"/>
        <v>0.57870335317360611</v>
      </c>
      <c r="F330" s="156">
        <f t="shared" si="163"/>
        <v>0.57949721048620417</v>
      </c>
      <c r="G330" s="156">
        <f t="shared" si="163"/>
        <v>0.58028058918645364</v>
      </c>
      <c r="H330" s="156">
        <f t="shared" si="163"/>
        <v>0.58105458183109249</v>
      </c>
      <c r="I330" s="156">
        <f t="shared" si="163"/>
        <v>0.58181698879581589</v>
      </c>
      <c r="J330" s="156">
        <f t="shared" si="163"/>
        <v>0.58255879899624519</v>
      </c>
      <c r="K330" s="156">
        <f t="shared" si="163"/>
        <v>0.58327235064046135</v>
      </c>
      <c r="L330" s="156">
        <f t="shared" si="163"/>
        <v>0.58395559388500784</v>
      </c>
      <c r="M330" s="156">
        <f t="shared" si="163"/>
        <v>0.5843232692101662</v>
      </c>
      <c r="N330" s="156">
        <f t="shared" si="163"/>
        <v>0.5843232692101662</v>
      </c>
      <c r="O330" s="156">
        <f t="shared" si="163"/>
        <v>0.5843232692101662</v>
      </c>
      <c r="P330" s="156">
        <f t="shared" si="163"/>
        <v>0.5843232692101662</v>
      </c>
      <c r="Q330" s="156">
        <f t="shared" si="163"/>
        <v>0.5843232692101662</v>
      </c>
      <c r="R330" s="156">
        <f t="shared" ref="R330:V330" si="164">IF(R312=0,"",R312/R294)</f>
        <v>0.5866461310523019</v>
      </c>
      <c r="S330" s="156">
        <f t="shared" si="164"/>
        <v>0.59044453646495587</v>
      </c>
      <c r="T330" s="156">
        <f t="shared" si="164"/>
        <v>0.5948760094463823</v>
      </c>
      <c r="U330" s="156">
        <f t="shared" si="164"/>
        <v>0.59946574932000352</v>
      </c>
      <c r="V330" s="156">
        <f t="shared" si="164"/>
        <v>0.60373895540923694</v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0.74327175320630767</v>
      </c>
      <c r="D331" s="159">
        <f t="shared" si="166"/>
        <v>0.74477494811569533</v>
      </c>
      <c r="E331" s="159">
        <f t="shared" si="166"/>
        <v>0.74633372752936322</v>
      </c>
      <c r="F331" s="159">
        <f t="shared" si="166"/>
        <v>0.74790008664815988</v>
      </c>
      <c r="G331" s="159">
        <f t="shared" si="166"/>
        <v>0.74951763582597108</v>
      </c>
      <c r="H331" s="159">
        <f t="shared" si="166"/>
        <v>0.75118103771067213</v>
      </c>
      <c r="I331" s="159">
        <f t="shared" si="166"/>
        <v>0.75290103789473473</v>
      </c>
      <c r="J331" s="159">
        <f t="shared" si="166"/>
        <v>0.75472165727766294</v>
      </c>
      <c r="K331" s="159">
        <f t="shared" si="166"/>
        <v>0.75668032520290751</v>
      </c>
      <c r="L331" s="159">
        <f t="shared" si="166"/>
        <v>0.75878705555436721</v>
      </c>
      <c r="M331" s="159">
        <f t="shared" si="166"/>
        <v>0.76165333018171988</v>
      </c>
      <c r="N331" s="159">
        <f t="shared" si="166"/>
        <v>0.76545253702303462</v>
      </c>
      <c r="O331" s="159">
        <f t="shared" si="166"/>
        <v>0.77060626523875408</v>
      </c>
      <c r="P331" s="159">
        <f t="shared" si="166"/>
        <v>0.77733593726102079</v>
      </c>
      <c r="Q331" s="159">
        <f t="shared" si="166"/>
        <v>0.78600958788392339</v>
      </c>
      <c r="R331" s="159">
        <f t="shared" ref="R331:V331" si="167">IF(R313=0,"",R313/R295)</f>
        <v>0.79780875212448643</v>
      </c>
      <c r="S331" s="159">
        <f t="shared" si="167"/>
        <v>0.81253521269232931</v>
      </c>
      <c r="T331" s="159">
        <f t="shared" si="167"/>
        <v>0.8283685461820719</v>
      </c>
      <c r="U331" s="159">
        <f t="shared" si="167"/>
        <v>0.84348832918837902</v>
      </c>
      <c r="V331" s="159">
        <f t="shared" si="167"/>
        <v>0.85607413830589585</v>
      </c>
      <c r="W331" s="159">
        <f t="shared" ref="W331" si="168">IF(W313=0,"",W313/W295)</f>
        <v>0.86548651750410588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7.845023407577114E-3</v>
      </c>
      <c r="D333" s="117">
        <f t="shared" si="169"/>
        <v>9.5891841965491664E-3</v>
      </c>
      <c r="E333" s="117">
        <f t="shared" si="169"/>
        <v>1.3856105583661351E-2</v>
      </c>
      <c r="F333" s="117">
        <f t="shared" si="169"/>
        <v>2.2121992466620631E-2</v>
      </c>
      <c r="G333" s="117">
        <f t="shared" si="169"/>
        <v>4.881296950788068E-2</v>
      </c>
      <c r="H333" s="117">
        <f t="shared" si="169"/>
        <v>5.8555891020465392E-2</v>
      </c>
      <c r="I333" s="117">
        <f t="shared" si="169"/>
        <v>1.5072588970114294E-2</v>
      </c>
      <c r="J333" s="117">
        <f t="shared" si="169"/>
        <v>4.2399847007122009E-2</v>
      </c>
      <c r="K333" s="117">
        <f t="shared" si="169"/>
        <v>6.8438055022722433E-2</v>
      </c>
      <c r="L333" s="117">
        <f t="shared" si="169"/>
        <v>6.1769851107914275E-2</v>
      </c>
      <c r="M333" s="117">
        <f t="shared" si="169"/>
        <v>4.193591092486175E-2</v>
      </c>
      <c r="N333" s="117">
        <f t="shared" si="169"/>
        <v>3.4607668554724046E-2</v>
      </c>
      <c r="O333" s="117">
        <f t="shared" si="169"/>
        <v>5.4914693672461753E-2</v>
      </c>
      <c r="P333" s="117">
        <f t="shared" si="169"/>
        <v>0.12795662165969288</v>
      </c>
      <c r="Q333" s="117">
        <f t="shared" si="169"/>
        <v>8.7636797944175143E-2</v>
      </c>
      <c r="R333" s="117">
        <f t="shared" ref="R333:V333" si="170">R334+R336+R338+R347</f>
        <v>2.2824986520461495E-2</v>
      </c>
      <c r="S333" s="117">
        <f t="shared" si="170"/>
        <v>2.8307090447308003E-2</v>
      </c>
      <c r="T333" s="117">
        <f t="shared" si="170"/>
        <v>9.3235197442937349E-3</v>
      </c>
      <c r="U333" s="117">
        <f t="shared" si="170"/>
        <v>1.9019031507440717E-2</v>
      </c>
      <c r="V333" s="117">
        <f t="shared" si="170"/>
        <v>7.1254534529304782E-3</v>
      </c>
      <c r="W333" s="117">
        <f t="shared" ref="W333" si="171">W334+W336+W338+W347</f>
        <v>0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2.4373682227084564E-4</v>
      </c>
      <c r="D338" s="122">
        <v>2.4847593586334104E-4</v>
      </c>
      <c r="E338" s="122">
        <v>1.3459117593255088E-4</v>
      </c>
      <c r="F338" s="122">
        <v>1.392551176332052E-4</v>
      </c>
      <c r="G338" s="122">
        <v>4.8373310335338767E-4</v>
      </c>
      <c r="H338" s="122">
        <v>1.2032881867577185E-3</v>
      </c>
      <c r="I338" s="122">
        <v>9.3045317132607142E-4</v>
      </c>
      <c r="J338" s="122">
        <v>3.2144473272279899E-4</v>
      </c>
      <c r="K338" s="122">
        <v>2.3675388030007759E-3</v>
      </c>
      <c r="L338" s="122">
        <v>1.065919634617723E-3</v>
      </c>
      <c r="M338" s="122">
        <v>7.4670226935350859E-4</v>
      </c>
      <c r="N338" s="122">
        <v>3.6724634048972707E-4</v>
      </c>
      <c r="O338" s="122">
        <v>4.8372434320883325E-4</v>
      </c>
      <c r="P338" s="122">
        <v>9.0414830461722263E-4</v>
      </c>
      <c r="Q338" s="122">
        <v>6.7190770100770871E-4</v>
      </c>
      <c r="R338" s="122">
        <v>4.2226885312371566E-4</v>
      </c>
      <c r="S338" s="122">
        <v>7.1500252388178003E-4</v>
      </c>
      <c r="T338" s="122">
        <v>1.3669836638249377E-4</v>
      </c>
      <c r="U338" s="122">
        <v>5.0002390392746179E-4</v>
      </c>
      <c r="V338" s="122">
        <v>4.5479093465076347E-4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2.4373682227084564E-4</v>
      </c>
      <c r="D339" s="98">
        <v>2.4847593586334104E-4</v>
      </c>
      <c r="E339" s="98">
        <v>1.3459117593255088E-4</v>
      </c>
      <c r="F339" s="98">
        <v>1.392551176332052E-4</v>
      </c>
      <c r="G339" s="98">
        <v>4.8373310335338767E-4</v>
      </c>
      <c r="H339" s="98">
        <v>1.2032881867577185E-3</v>
      </c>
      <c r="I339" s="98">
        <v>9.3045317132607142E-4</v>
      </c>
      <c r="J339" s="98">
        <v>3.2144473272279899E-4</v>
      </c>
      <c r="K339" s="98">
        <v>2.3675388030007759E-3</v>
      </c>
      <c r="L339" s="98">
        <v>1.065919634617723E-3</v>
      </c>
      <c r="M339" s="98">
        <v>7.4670226935350859E-4</v>
      </c>
      <c r="N339" s="98">
        <v>3.6724634048972707E-4</v>
      </c>
      <c r="O339" s="98">
        <v>4.8372434320883325E-4</v>
      </c>
      <c r="P339" s="98">
        <v>9.0414830461722263E-4</v>
      </c>
      <c r="Q339" s="98">
        <v>6.7190770100770871E-4</v>
      </c>
      <c r="R339" s="98">
        <v>4.2226885312371566E-4</v>
      </c>
      <c r="S339" s="98">
        <v>7.1500252388178003E-4</v>
      </c>
      <c r="T339" s="98">
        <v>1.3669836638249377E-4</v>
      </c>
      <c r="U339" s="98">
        <v>5.0002390392746179E-4</v>
      </c>
      <c r="V339" s="98">
        <v>4.5479093465076347E-4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7.6012865853062692E-3</v>
      </c>
      <c r="D347" s="122">
        <v>9.340708260685825E-3</v>
      </c>
      <c r="E347" s="122">
        <v>1.3721514407728799E-2</v>
      </c>
      <c r="F347" s="122">
        <v>2.1982737348987424E-2</v>
      </c>
      <c r="G347" s="122">
        <v>4.8329236404527291E-2</v>
      </c>
      <c r="H347" s="122">
        <v>5.7352602833707675E-2</v>
      </c>
      <c r="I347" s="122">
        <v>1.4142135798788223E-2</v>
      </c>
      <c r="J347" s="122">
        <v>4.2078402274399213E-2</v>
      </c>
      <c r="K347" s="122">
        <v>6.6070516219721653E-2</v>
      </c>
      <c r="L347" s="122">
        <v>6.070393147329655E-2</v>
      </c>
      <c r="M347" s="122">
        <v>4.1189208655508243E-2</v>
      </c>
      <c r="N347" s="122">
        <v>3.4240422214234317E-2</v>
      </c>
      <c r="O347" s="122">
        <v>5.4430969329252919E-2</v>
      </c>
      <c r="P347" s="122">
        <v>0.12705247335507566</v>
      </c>
      <c r="Q347" s="122">
        <v>8.6964890243167434E-2</v>
      </c>
      <c r="R347" s="122">
        <v>2.2402717667337781E-2</v>
      </c>
      <c r="S347" s="122">
        <v>2.7592087923426222E-2</v>
      </c>
      <c r="T347" s="122">
        <v>9.1868213779112418E-3</v>
      </c>
      <c r="U347" s="122">
        <v>1.8519007603513254E-2</v>
      </c>
      <c r="V347" s="122">
        <v>6.6706625182797151E-3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7.6012865853062692E-3</v>
      </c>
      <c r="D348" s="98">
        <v>9.340708260685825E-3</v>
      </c>
      <c r="E348" s="98">
        <v>1.3721514407728799E-2</v>
      </c>
      <c r="F348" s="98">
        <v>2.1982737348987424E-2</v>
      </c>
      <c r="G348" s="98">
        <v>4.8329236404527291E-2</v>
      </c>
      <c r="H348" s="98">
        <v>5.7352602833707675E-2</v>
      </c>
      <c r="I348" s="98">
        <v>1.4142135798788223E-2</v>
      </c>
      <c r="J348" s="98">
        <v>4.2078402274399213E-2</v>
      </c>
      <c r="K348" s="98">
        <v>6.6070516219721653E-2</v>
      </c>
      <c r="L348" s="98">
        <v>6.070393147329655E-2</v>
      </c>
      <c r="M348" s="98">
        <v>4.1189208655508243E-2</v>
      </c>
      <c r="N348" s="98">
        <v>3.4240422214234317E-2</v>
      </c>
      <c r="O348" s="98">
        <v>5.4430969329252919E-2</v>
      </c>
      <c r="P348" s="98">
        <v>0.12705247335507566</v>
      </c>
      <c r="Q348" s="98">
        <v>8.6964890243167434E-2</v>
      </c>
      <c r="R348" s="98">
        <v>2.2402717667337781E-2</v>
      </c>
      <c r="S348" s="98">
        <v>2.7592087923426222E-2</v>
      </c>
      <c r="T348" s="98">
        <v>9.1868213779112418E-3</v>
      </c>
      <c r="U348" s="98">
        <v>1.8519007603513254E-2</v>
      </c>
      <c r="V348" s="98">
        <v>6.6706625182797151E-3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9193.4448983010734</v>
      </c>
      <c r="D351" s="117">
        <f t="shared" si="174"/>
        <v>9011.0480175123139</v>
      </c>
      <c r="E351" s="117">
        <f t="shared" si="174"/>
        <v>8952.4176313282042</v>
      </c>
      <c r="F351" s="117">
        <f t="shared" si="174"/>
        <v>8047.0589498931013</v>
      </c>
      <c r="G351" s="117">
        <f t="shared" si="174"/>
        <v>9881.157194300873</v>
      </c>
      <c r="H351" s="117">
        <f t="shared" si="174"/>
        <v>11669.676714478283</v>
      </c>
      <c r="I351" s="117">
        <f t="shared" si="174"/>
        <v>10537.781906375105</v>
      </c>
      <c r="J351" s="117">
        <f t="shared" si="174"/>
        <v>11723.10170927077</v>
      </c>
      <c r="K351" s="117">
        <f t="shared" si="174"/>
        <v>11181.078992976936</v>
      </c>
      <c r="L351" s="117">
        <f t="shared" si="174"/>
        <v>9453.8212094569317</v>
      </c>
      <c r="M351" s="117">
        <f t="shared" si="174"/>
        <v>9674.9073276537711</v>
      </c>
      <c r="N351" s="117">
        <f t="shared" si="174"/>
        <v>12229.197817338943</v>
      </c>
      <c r="O351" s="117">
        <f t="shared" si="174"/>
        <v>8933.655344114788</v>
      </c>
      <c r="P351" s="117">
        <f t="shared" si="174"/>
        <v>9860.53512575278</v>
      </c>
      <c r="Q351" s="117">
        <f t="shared" si="174"/>
        <v>11602.02511609614</v>
      </c>
      <c r="R351" s="117">
        <f t="shared" ref="R351:V351" si="175">R352+R354+R356+R365</f>
        <v>12350.774860541202</v>
      </c>
      <c r="S351" s="117">
        <f t="shared" si="175"/>
        <v>12760.057315048072</v>
      </c>
      <c r="T351" s="117">
        <f t="shared" si="175"/>
        <v>8163.5329435849817</v>
      </c>
      <c r="U351" s="117">
        <f t="shared" si="175"/>
        <v>7040.7879086806943</v>
      </c>
      <c r="V351" s="117">
        <f t="shared" si="175"/>
        <v>7883.180284074213</v>
      </c>
      <c r="W351" s="117">
        <f t="shared" ref="W351" si="176">W352+W354+W356+W365</f>
        <v>4954.2785216952007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7890.6576954558741</v>
      </c>
      <c r="D352" s="122">
        <f t="shared" si="177"/>
        <v>7910.4818423813895</v>
      </c>
      <c r="E352" s="122">
        <f t="shared" si="177"/>
        <v>7811.5633969401451</v>
      </c>
      <c r="F352" s="122">
        <f t="shared" si="177"/>
        <v>6688.3978687123499</v>
      </c>
      <c r="G352" s="122">
        <f t="shared" si="177"/>
        <v>8573.3896348152703</v>
      </c>
      <c r="H352" s="122">
        <f t="shared" si="177"/>
        <v>10183.402478681273</v>
      </c>
      <c r="I352" s="122">
        <f t="shared" si="177"/>
        <v>9157.8417547490972</v>
      </c>
      <c r="J352" s="122">
        <f t="shared" si="177"/>
        <v>10156.600615660049</v>
      </c>
      <c r="K352" s="122">
        <f t="shared" si="177"/>
        <v>9560.9989752262627</v>
      </c>
      <c r="L352" s="122">
        <f t="shared" si="177"/>
        <v>8036.2400029355458</v>
      </c>
      <c r="M352" s="122">
        <f t="shared" si="177"/>
        <v>8129.401849011484</v>
      </c>
      <c r="N352" s="122">
        <f t="shared" si="177"/>
        <v>10694.838002664559</v>
      </c>
      <c r="O352" s="122">
        <f t="shared" si="177"/>
        <v>7604.7352807055067</v>
      </c>
      <c r="P352" s="122">
        <f t="shared" si="177"/>
        <v>8486.250364434427</v>
      </c>
      <c r="Q352" s="122">
        <f t="shared" si="177"/>
        <v>10357.712521104912</v>
      </c>
      <c r="R352" s="122">
        <f t="shared" si="177"/>
        <v>11078.783594188964</v>
      </c>
      <c r="S352" s="122">
        <f t="shared" si="177"/>
        <v>11494.789417964605</v>
      </c>
      <c r="T352" s="122">
        <f t="shared" si="177"/>
        <v>6842.9015479412346</v>
      </c>
      <c r="U352" s="122">
        <f t="shared" si="177"/>
        <v>5825.5546773717169</v>
      </c>
      <c r="V352" s="122">
        <f t="shared" si="177"/>
        <v>6782.9443711920576</v>
      </c>
      <c r="W352" s="122">
        <f t="shared" si="177"/>
        <v>3488.3155379984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7890.6576954558741</v>
      </c>
      <c r="D353" s="98">
        <v>7910.4818423813895</v>
      </c>
      <c r="E353" s="98">
        <v>7811.5633969401451</v>
      </c>
      <c r="F353" s="98">
        <v>6688.3978687123499</v>
      </c>
      <c r="G353" s="98">
        <v>8573.3896348152703</v>
      </c>
      <c r="H353" s="98">
        <v>10183.402478681273</v>
      </c>
      <c r="I353" s="98">
        <v>9157.8417547490972</v>
      </c>
      <c r="J353" s="98">
        <v>10156.600615660049</v>
      </c>
      <c r="K353" s="98">
        <v>9560.9989752262627</v>
      </c>
      <c r="L353" s="98">
        <v>8036.2400029355458</v>
      </c>
      <c r="M353" s="98">
        <v>8129.401849011484</v>
      </c>
      <c r="N353" s="98">
        <v>10694.838002664559</v>
      </c>
      <c r="O353" s="98">
        <v>7604.7352807055067</v>
      </c>
      <c r="P353" s="98">
        <v>8486.250364434427</v>
      </c>
      <c r="Q353" s="98">
        <v>10357.712521104912</v>
      </c>
      <c r="R353" s="98">
        <v>11078.783594188964</v>
      </c>
      <c r="S353" s="98">
        <v>11494.789417964605</v>
      </c>
      <c r="T353" s="98">
        <v>6842.9015479412346</v>
      </c>
      <c r="U353" s="98">
        <v>5825.5546773717169</v>
      </c>
      <c r="V353" s="98">
        <v>6782.9443711920576</v>
      </c>
      <c r="W353" s="98">
        <v>3488.3155379984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0.21223634446183254</v>
      </c>
      <c r="G354" s="122">
        <f t="shared" si="178"/>
        <v>0.5635902185391366</v>
      </c>
      <c r="H354" s="122">
        <f t="shared" si="178"/>
        <v>1.2283129045141341</v>
      </c>
      <c r="I354" s="122">
        <f t="shared" si="178"/>
        <v>1.1511450607198903</v>
      </c>
      <c r="J354" s="122">
        <f t="shared" si="178"/>
        <v>1.4158452058121991</v>
      </c>
      <c r="K354" s="122">
        <f t="shared" si="178"/>
        <v>1.7794704712333476</v>
      </c>
      <c r="L354" s="122">
        <f t="shared" si="178"/>
        <v>4.79701279165171</v>
      </c>
      <c r="M354" s="122">
        <f t="shared" si="178"/>
        <v>2.1775245734702131</v>
      </c>
      <c r="N354" s="122">
        <f t="shared" si="178"/>
        <v>4.2987035850260318</v>
      </c>
      <c r="O354" s="122">
        <f t="shared" si="178"/>
        <v>3.5063334930478978</v>
      </c>
      <c r="P354" s="122">
        <f t="shared" si="178"/>
        <v>5.4437183281775008</v>
      </c>
      <c r="Q354" s="122">
        <f t="shared" si="178"/>
        <v>3.8171477799402651</v>
      </c>
      <c r="R354" s="122">
        <f t="shared" si="178"/>
        <v>3.5531490528639798</v>
      </c>
      <c r="S354" s="122">
        <f t="shared" si="178"/>
        <v>2.855650083848345</v>
      </c>
      <c r="T354" s="122">
        <f t="shared" si="178"/>
        <v>2.3000141771197495</v>
      </c>
      <c r="U354" s="122">
        <f t="shared" si="178"/>
        <v>1.6226661885387355</v>
      </c>
      <c r="V354" s="122">
        <f t="shared" si="178"/>
        <v>1.6256849628181604</v>
      </c>
      <c r="W354" s="122">
        <f t="shared" si="178"/>
        <v>0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0.21223634446183254</v>
      </c>
      <c r="G355" s="98">
        <f>RES_hhdet_in_fech!G165</f>
        <v>0.5635902185391366</v>
      </c>
      <c r="H355" s="98">
        <f>RES_hhdet_in_fech!H165</f>
        <v>1.2283129045141341</v>
      </c>
      <c r="I355" s="98">
        <f>RES_hhdet_in_fech!I165</f>
        <v>1.1511450607198903</v>
      </c>
      <c r="J355" s="98">
        <f>RES_hhdet_in_fech!J165</f>
        <v>1.4158452058121991</v>
      </c>
      <c r="K355" s="98">
        <f>RES_hhdet_in_fech!K165</f>
        <v>1.7794704712333476</v>
      </c>
      <c r="L355" s="98">
        <f>RES_hhdet_in_fech!L165</f>
        <v>4.79701279165171</v>
      </c>
      <c r="M355" s="98">
        <f>RES_hhdet_in_fech!M165</f>
        <v>2.1775245734702131</v>
      </c>
      <c r="N355" s="98">
        <f>RES_hhdet_in_fech!N165</f>
        <v>4.2987035850260318</v>
      </c>
      <c r="O355" s="98">
        <f>RES_hhdet_in_fech!O165</f>
        <v>3.5063334930478978</v>
      </c>
      <c r="P355" s="98">
        <f>RES_hhdet_in_fech!P165</f>
        <v>5.4437183281775008</v>
      </c>
      <c r="Q355" s="98">
        <f>RES_hhdet_in_fech!Q165</f>
        <v>3.8171477799402651</v>
      </c>
      <c r="R355" s="98">
        <f>RES_hhdet_in_fech!R165</f>
        <v>3.5531490528639798</v>
      </c>
      <c r="S355" s="98">
        <f>RES_hhdet_in_fech!S165</f>
        <v>2.855650083848345</v>
      </c>
      <c r="T355" s="98">
        <f>RES_hhdet_in_fech!T165</f>
        <v>2.3000141771197495</v>
      </c>
      <c r="U355" s="98">
        <f>RES_hhdet_in_fech!U165</f>
        <v>1.6226661885387355</v>
      </c>
      <c r="V355" s="98">
        <f>RES_hhdet_in_fech!V165</f>
        <v>1.6256849628181604</v>
      </c>
      <c r="W355" s="98">
        <f>RES_hhdet_in_fech!W165</f>
        <v>0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530.41906046758561</v>
      </c>
      <c r="D356" s="122">
        <v>403.88948814028811</v>
      </c>
      <c r="E356" s="122">
        <v>444.53129524816381</v>
      </c>
      <c r="F356" s="122">
        <v>629.54952883167516</v>
      </c>
      <c r="G356" s="122">
        <v>627.99838987556495</v>
      </c>
      <c r="H356" s="122">
        <v>751.46758352634447</v>
      </c>
      <c r="I356" s="122">
        <v>620.96044538487502</v>
      </c>
      <c r="J356" s="122">
        <v>757.27231659321922</v>
      </c>
      <c r="K356" s="122">
        <v>797.60879094749635</v>
      </c>
      <c r="L356" s="122">
        <v>634.48117762809261</v>
      </c>
      <c r="M356" s="122">
        <v>720.76231961932172</v>
      </c>
      <c r="N356" s="122">
        <v>758.94214139940141</v>
      </c>
      <c r="O356" s="122">
        <v>661.93978550073678</v>
      </c>
      <c r="P356" s="122">
        <v>728.17447034441261</v>
      </c>
      <c r="Q356" s="122">
        <v>694.50105227485108</v>
      </c>
      <c r="R356" s="122">
        <v>715.26526747949094</v>
      </c>
      <c r="S356" s="122">
        <v>708.12544349309883</v>
      </c>
      <c r="T356" s="122">
        <v>704.22171131847983</v>
      </c>
      <c r="U356" s="122">
        <v>638.7788486139184</v>
      </c>
      <c r="V356" s="122">
        <v>628.74179997231113</v>
      </c>
      <c r="W356" s="122">
        <v>961.55510280935835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536.48710660073425</v>
      </c>
      <c r="D357" s="98">
        <v>546.91833039122423</v>
      </c>
      <c r="E357" s="98">
        <v>592.49505164884158</v>
      </c>
      <c r="F357" s="98">
        <v>613.02657876917237</v>
      </c>
      <c r="G357" s="98">
        <v>709.82729258875918</v>
      </c>
      <c r="H357" s="98">
        <v>756.72791157756546</v>
      </c>
      <c r="I357" s="98">
        <v>682.67093042060753</v>
      </c>
      <c r="J357" s="98">
        <v>707.52934654604451</v>
      </c>
      <c r="K357" s="98">
        <v>744.45287242496659</v>
      </c>
      <c r="L357" s="98">
        <v>782.06230162126747</v>
      </c>
      <c r="M357" s="98">
        <v>821.78009921807154</v>
      </c>
      <c r="N357" s="98">
        <v>808.34288714942545</v>
      </c>
      <c r="O357" s="98">
        <v>709.81443800087038</v>
      </c>
      <c r="P357" s="98">
        <v>663.3711221292059</v>
      </c>
      <c r="Q357" s="98">
        <v>591.57219669634492</v>
      </c>
      <c r="R357" s="98">
        <v>619.63499020325708</v>
      </c>
      <c r="S357" s="98">
        <v>629.51446018821969</v>
      </c>
      <c r="T357" s="98">
        <v>601.77129064313147</v>
      </c>
      <c r="U357" s="98">
        <v>550.29924274460916</v>
      </c>
      <c r="V357" s="98">
        <v>500.51828518529163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530.14324018880609</v>
      </c>
      <c r="D361" s="101">
        <v>399.34888997359178</v>
      </c>
      <c r="E361" s="101">
        <v>443.21019028030065</v>
      </c>
      <c r="F361" s="101">
        <v>629.61432471427315</v>
      </c>
      <c r="G361" s="101">
        <v>627.52356065285778</v>
      </c>
      <c r="H361" s="101">
        <v>751.43268087576769</v>
      </c>
      <c r="I361" s="101">
        <v>620.51913083158024</v>
      </c>
      <c r="J361" s="101">
        <v>757.37042896017613</v>
      </c>
      <c r="K361" s="101">
        <v>799.42387109216827</v>
      </c>
      <c r="L361" s="101">
        <v>632.18121205936779</v>
      </c>
      <c r="M361" s="101">
        <v>719.30882638768503</v>
      </c>
      <c r="N361" s="101">
        <v>758.66460911990714</v>
      </c>
      <c r="O361" s="101">
        <v>661.7547030812774</v>
      </c>
      <c r="P361" s="101">
        <v>728.38799043737868</v>
      </c>
      <c r="Q361" s="101">
        <v>695.10017250522651</v>
      </c>
      <c r="R361" s="101">
        <v>716.5072191324291</v>
      </c>
      <c r="S361" s="101">
        <v>709.71034235005197</v>
      </c>
      <c r="T361" s="101">
        <v>705.41299527982108</v>
      </c>
      <c r="U361" s="101">
        <v>639.9992569707365</v>
      </c>
      <c r="V361" s="101">
        <v>630.53513584345831</v>
      </c>
      <c r="W361" s="101">
        <v>961.55510280935835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772.36814237761496</v>
      </c>
      <c r="D365" s="122">
        <v>696.67668699063768</v>
      </c>
      <c r="E365" s="122">
        <v>696.32293913989429</v>
      </c>
      <c r="F365" s="122">
        <v>728.89931600461512</v>
      </c>
      <c r="G365" s="122">
        <v>679.20557939149944</v>
      </c>
      <c r="H365" s="122">
        <v>733.57833936615202</v>
      </c>
      <c r="I365" s="122">
        <v>757.82856118041366</v>
      </c>
      <c r="J365" s="122">
        <v>807.81293181169065</v>
      </c>
      <c r="K365" s="122">
        <v>820.69175633194129</v>
      </c>
      <c r="L365" s="122">
        <v>778.30301610164076</v>
      </c>
      <c r="M365" s="122">
        <v>822.56563444949722</v>
      </c>
      <c r="N365" s="122">
        <v>771.11896968995677</v>
      </c>
      <c r="O365" s="122">
        <v>663.4739444154967</v>
      </c>
      <c r="P365" s="122">
        <v>640.66657264576361</v>
      </c>
      <c r="Q365" s="122">
        <v>545.99439493643627</v>
      </c>
      <c r="R365" s="122">
        <v>553.17284981988007</v>
      </c>
      <c r="S365" s="122">
        <v>554.28680350652087</v>
      </c>
      <c r="T365" s="122">
        <v>614.10967014814753</v>
      </c>
      <c r="U365" s="122">
        <v>574.83171650652093</v>
      </c>
      <c r="V365" s="122">
        <v>469.86842794702619</v>
      </c>
      <c r="W365" s="122">
        <v>504.40788088744233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778.19205245214596</v>
      </c>
      <c r="D366" s="98">
        <v>775.83984197704751</v>
      </c>
      <c r="E366" s="98">
        <v>794.79768536255438</v>
      </c>
      <c r="F366" s="98">
        <v>768.03208943655613</v>
      </c>
      <c r="G366" s="98">
        <v>844.26256446975503</v>
      </c>
      <c r="H366" s="98">
        <v>918.09702146196776</v>
      </c>
      <c r="I366" s="98">
        <v>778.20345784844505</v>
      </c>
      <c r="J366" s="98">
        <v>838.17578046926883</v>
      </c>
      <c r="K366" s="98">
        <v>835.78889429954734</v>
      </c>
      <c r="L366" s="98">
        <v>824.7834706338565</v>
      </c>
      <c r="M366" s="98">
        <v>893.21405921887128</v>
      </c>
      <c r="N366" s="98">
        <v>902.59054564495693</v>
      </c>
      <c r="O366" s="98">
        <v>760.6829020486631</v>
      </c>
      <c r="P366" s="98">
        <v>707.09013865862653</v>
      </c>
      <c r="Q366" s="98">
        <v>578.30121364054071</v>
      </c>
      <c r="R366" s="98">
        <v>620.25706723041685</v>
      </c>
      <c r="S366" s="98">
        <v>671.07974429944522</v>
      </c>
      <c r="T366" s="98">
        <v>641.93767192351947</v>
      </c>
      <c r="U366" s="98">
        <v>734.45107562051953</v>
      </c>
      <c r="V366" s="98">
        <v>682.91814787648025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688.89209797600154</v>
      </c>
      <c r="D367" s="33">
        <v>347.03941913399393</v>
      </c>
      <c r="E367" s="33">
        <v>494.05048743929524</v>
      </c>
      <c r="F367" s="33">
        <v>690.97062790904158</v>
      </c>
      <c r="G367" s="33">
        <v>524.00274267612474</v>
      </c>
      <c r="H367" s="33">
        <v>669.10230686761417</v>
      </c>
      <c r="I367" s="33">
        <v>755.69785303212257</v>
      </c>
      <c r="J367" s="33">
        <v>799.37244180750861</v>
      </c>
      <c r="K367" s="33">
        <v>751.56275616448181</v>
      </c>
      <c r="L367" s="33">
        <v>553.53186284137337</v>
      </c>
      <c r="M367" s="33">
        <v>641.02601130794108</v>
      </c>
      <c r="N367" s="33">
        <v>656.16738233663216</v>
      </c>
      <c r="O367" s="33">
        <v>597.48079429815311</v>
      </c>
      <c r="P367" s="33">
        <v>589.95128237918561</v>
      </c>
      <c r="Q367" s="33">
        <v>440.11759304476715</v>
      </c>
      <c r="R367" s="33">
        <v>410.95430890954191</v>
      </c>
      <c r="S367" s="33">
        <v>260.68232734653037</v>
      </c>
      <c r="T367" s="33">
        <v>541.06116548779607</v>
      </c>
      <c r="U367" s="33">
        <v>478.01341671606264</v>
      </c>
      <c r="V367" s="33">
        <v>432.77880059088636</v>
      </c>
      <c r="W367" s="33">
        <v>504.40788088744233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6035.4372250318593</v>
      </c>
      <c r="D369" s="117">
        <f t="shared" si="179"/>
        <v>5972.669375027991</v>
      </c>
      <c r="E369" s="117">
        <f t="shared" si="179"/>
        <v>5989.2730833123651</v>
      </c>
      <c r="F369" s="117">
        <f t="shared" si="179"/>
        <v>5429.6013281202568</v>
      </c>
      <c r="G369" s="117">
        <f t="shared" si="179"/>
        <v>6720.1010617407728</v>
      </c>
      <c r="H369" s="117">
        <f t="shared" si="179"/>
        <v>8031.6976708882266</v>
      </c>
      <c r="I369" s="117">
        <f t="shared" si="179"/>
        <v>7339.7697835809149</v>
      </c>
      <c r="J369" s="117">
        <f t="shared" si="179"/>
        <v>8203.0796726292883</v>
      </c>
      <c r="K369" s="117">
        <f t="shared" si="179"/>
        <v>7793.0935681071596</v>
      </c>
      <c r="L369" s="117">
        <f t="shared" si="179"/>
        <v>6642.6780573790857</v>
      </c>
      <c r="M369" s="117">
        <f t="shared" si="179"/>
        <v>6869.5874661244361</v>
      </c>
      <c r="N369" s="117">
        <f t="shared" si="179"/>
        <v>8889.825595491744</v>
      </c>
      <c r="O369" s="117">
        <f t="shared" si="179"/>
        <v>6610.8910393606147</v>
      </c>
      <c r="P369" s="117">
        <f t="shared" si="179"/>
        <v>7470.8316766434937</v>
      </c>
      <c r="Q369" s="117">
        <f t="shared" si="179"/>
        <v>8982.3913540808917</v>
      </c>
      <c r="R369" s="117">
        <f t="shared" ref="R369:V369" si="180">R370+R372+R374+R383</f>
        <v>9803.9302756000288</v>
      </c>
      <c r="S369" s="117">
        <f t="shared" si="180"/>
        <v>10396.368163479248</v>
      </c>
      <c r="T369" s="117">
        <f t="shared" si="180"/>
        <v>6761.9875769252658</v>
      </c>
      <c r="U369" s="117">
        <f t="shared" si="180"/>
        <v>5988.794588054383</v>
      </c>
      <c r="V369" s="117">
        <f t="shared" si="180"/>
        <v>6883.501952129348</v>
      </c>
      <c r="W369" s="117">
        <f t="shared" ref="W369" si="181">W370+W372+W374+W383</f>
        <v>4302.9019318889186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5262.1820087466667</v>
      </c>
      <c r="D370" s="122">
        <f t="shared" si="182"/>
        <v>5314.8159215165942</v>
      </c>
      <c r="E370" s="122">
        <f t="shared" si="182"/>
        <v>5288.274690854314</v>
      </c>
      <c r="F370" s="122">
        <f t="shared" si="182"/>
        <v>4562.20864994768</v>
      </c>
      <c r="G370" s="122">
        <f t="shared" si="182"/>
        <v>5892.9451666615714</v>
      </c>
      <c r="H370" s="122">
        <f t="shared" si="182"/>
        <v>7054.0781378279889</v>
      </c>
      <c r="I370" s="122">
        <f t="shared" si="182"/>
        <v>6393.8570116076517</v>
      </c>
      <c r="J370" s="122">
        <f t="shared" si="182"/>
        <v>7149.1822511741366</v>
      </c>
      <c r="K370" s="122">
        <f t="shared" si="182"/>
        <v>6787.5746895768607</v>
      </c>
      <c r="L370" s="122">
        <f t="shared" si="182"/>
        <v>5756.27908632868</v>
      </c>
      <c r="M370" s="122">
        <f t="shared" si="182"/>
        <v>5891.8289351074309</v>
      </c>
      <c r="N370" s="122">
        <f t="shared" si="182"/>
        <v>7869.7077883453494</v>
      </c>
      <c r="O370" s="122">
        <f t="shared" si="182"/>
        <v>5705.3313843688256</v>
      </c>
      <c r="P370" s="122">
        <f t="shared" si="182"/>
        <v>6512.8126118861683</v>
      </c>
      <c r="Q370" s="122">
        <f t="shared" si="182"/>
        <v>8138.6587267507484</v>
      </c>
      <c r="R370" s="122">
        <f t="shared" si="182"/>
        <v>8923.1816788886572</v>
      </c>
      <c r="S370" s="122">
        <f t="shared" si="182"/>
        <v>9521.5643279195756</v>
      </c>
      <c r="T370" s="122">
        <f t="shared" si="182"/>
        <v>5826.8410793127687</v>
      </c>
      <c r="U370" s="122">
        <f t="shared" si="182"/>
        <v>5079.9368275624938</v>
      </c>
      <c r="V370" s="122">
        <f t="shared" si="182"/>
        <v>6015.4622589146675</v>
      </c>
      <c r="W370" s="122">
        <f t="shared" si="182"/>
        <v>3119.6256760686229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5262.1820087466667</v>
      </c>
      <c r="D371" s="98">
        <v>5314.8159215165942</v>
      </c>
      <c r="E371" s="98">
        <v>5288.274690854314</v>
      </c>
      <c r="F371" s="98">
        <v>4562.20864994768</v>
      </c>
      <c r="G371" s="98">
        <v>5892.9451666615714</v>
      </c>
      <c r="H371" s="98">
        <v>7054.0781378279889</v>
      </c>
      <c r="I371" s="98">
        <v>6393.8570116076517</v>
      </c>
      <c r="J371" s="98">
        <v>7149.1822511741366</v>
      </c>
      <c r="K371" s="98">
        <v>6787.5746895768607</v>
      </c>
      <c r="L371" s="98">
        <v>5756.27908632868</v>
      </c>
      <c r="M371" s="98">
        <v>5891.8289351074309</v>
      </c>
      <c r="N371" s="98">
        <v>7869.7077883453494</v>
      </c>
      <c r="O371" s="98">
        <v>5705.3313843688256</v>
      </c>
      <c r="P371" s="98">
        <v>6512.8126118861683</v>
      </c>
      <c r="Q371" s="98">
        <v>8138.6587267507484</v>
      </c>
      <c r="R371" s="98">
        <v>8923.1816788886572</v>
      </c>
      <c r="S371" s="98">
        <v>9521.5643279195756</v>
      </c>
      <c r="T371" s="98">
        <v>5826.8410793127687</v>
      </c>
      <c r="U371" s="98">
        <v>5079.9368275624938</v>
      </c>
      <c r="V371" s="98">
        <v>6015.4622589146675</v>
      </c>
      <c r="W371" s="98">
        <v>3119.6256760686229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0.62382513294047914</v>
      </c>
      <c r="G372" s="122">
        <f t="shared" si="183"/>
        <v>1.7121511194259902</v>
      </c>
      <c r="H372" s="122">
        <f t="shared" si="183"/>
        <v>3.8537091117560642</v>
      </c>
      <c r="I372" s="122">
        <f t="shared" si="183"/>
        <v>3.7272740523435033</v>
      </c>
      <c r="J372" s="122">
        <f t="shared" si="183"/>
        <v>4.7292180978206968</v>
      </c>
      <c r="K372" s="122">
        <f t="shared" si="183"/>
        <v>6.1303899345652173</v>
      </c>
      <c r="L372" s="122">
        <f t="shared" si="183"/>
        <v>17.041971957515322</v>
      </c>
      <c r="M372" s="122">
        <f t="shared" si="183"/>
        <v>8.01566208789197</v>
      </c>
      <c r="N372" s="122">
        <f t="shared" si="183"/>
        <v>16.491654374359104</v>
      </c>
      <c r="O372" s="122">
        <f t="shared" si="183"/>
        <v>14.102206439390304</v>
      </c>
      <c r="P372" s="122">
        <f t="shared" si="183"/>
        <v>22.989330512686308</v>
      </c>
      <c r="Q372" s="122">
        <f t="shared" si="183"/>
        <v>16.780086320810394</v>
      </c>
      <c r="R372" s="122">
        <f t="shared" si="183"/>
        <v>16.004924648488092</v>
      </c>
      <c r="S372" s="122">
        <f t="shared" si="183"/>
        <v>13.109608850114467</v>
      </c>
      <c r="T372" s="122">
        <f t="shared" si="183"/>
        <v>10.724717335177772</v>
      </c>
      <c r="U372" s="122">
        <f t="shared" si="183"/>
        <v>7.6728697829158428</v>
      </c>
      <c r="V372" s="122">
        <f t="shared" si="183"/>
        <v>7.795988637788497</v>
      </c>
      <c r="W372" s="122">
        <f t="shared" si="183"/>
        <v>0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0.62382513294047914</v>
      </c>
      <c r="G373" s="98">
        <f>RES_hhdet_in_tesh!G165</f>
        <v>1.7121511194259902</v>
      </c>
      <c r="H373" s="98">
        <f>RES_hhdet_in_tesh!H165</f>
        <v>3.8537091117560642</v>
      </c>
      <c r="I373" s="98">
        <f>RES_hhdet_in_tesh!I165</f>
        <v>3.7272740523435033</v>
      </c>
      <c r="J373" s="98">
        <f>RES_hhdet_in_tesh!J165</f>
        <v>4.7292180978206968</v>
      </c>
      <c r="K373" s="98">
        <f>RES_hhdet_in_tesh!K165</f>
        <v>6.1303899345652173</v>
      </c>
      <c r="L373" s="98">
        <f>RES_hhdet_in_tesh!L165</f>
        <v>17.041971957515322</v>
      </c>
      <c r="M373" s="98">
        <f>RES_hhdet_in_tesh!M165</f>
        <v>8.01566208789197</v>
      </c>
      <c r="N373" s="98">
        <f>RES_hhdet_in_tesh!N165</f>
        <v>16.491654374359104</v>
      </c>
      <c r="O373" s="98">
        <f>RES_hhdet_in_tesh!O165</f>
        <v>14.102206439390304</v>
      </c>
      <c r="P373" s="98">
        <f>RES_hhdet_in_tesh!P165</f>
        <v>22.989330512686308</v>
      </c>
      <c r="Q373" s="98">
        <f>RES_hhdet_in_tesh!Q165</f>
        <v>16.780086320810394</v>
      </c>
      <c r="R373" s="98">
        <f>RES_hhdet_in_tesh!R165</f>
        <v>16.004924648488092</v>
      </c>
      <c r="S373" s="98">
        <f>RES_hhdet_in_tesh!S165</f>
        <v>13.109608850114467</v>
      </c>
      <c r="T373" s="98">
        <f>RES_hhdet_in_tesh!T165</f>
        <v>10.724717335177772</v>
      </c>
      <c r="U373" s="98">
        <f>RES_hhdet_in_tesh!U165</f>
        <v>7.6728697829158428</v>
      </c>
      <c r="V373" s="98">
        <f>RES_hhdet_in_tesh!V165</f>
        <v>7.795988637788497</v>
      </c>
      <c r="W373" s="98">
        <f>RES_hhdet_in_tesh!W165</f>
        <v>0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320.05499724138718</v>
      </c>
      <c r="D374" s="122">
        <v>244.54749015725301</v>
      </c>
      <c r="E374" s="122">
        <v>270.91661762482357</v>
      </c>
      <c r="F374" s="122">
        <v>385.28393838953895</v>
      </c>
      <c r="G374" s="122">
        <v>385.60927376942993</v>
      </c>
      <c r="H374" s="122">
        <v>463.16103688456809</v>
      </c>
      <c r="I374" s="122">
        <v>384.22038752856326</v>
      </c>
      <c r="J374" s="122">
        <v>470.88297483362163</v>
      </c>
      <c r="K374" s="122">
        <v>497.34118315556498</v>
      </c>
      <c r="L374" s="122">
        <v>398.27970761351799</v>
      </c>
      <c r="M374" s="122">
        <v>457.25401354460831</v>
      </c>
      <c r="N374" s="122">
        <v>489.63400034853305</v>
      </c>
      <c r="O374" s="122">
        <v>437.4796557301882</v>
      </c>
      <c r="P374" s="122">
        <v>496.10448017768857</v>
      </c>
      <c r="Q374" s="122">
        <v>487.16221996372042</v>
      </c>
      <c r="R374" s="122">
        <v>512.41343779420436</v>
      </c>
      <c r="S374" s="122">
        <v>517.94253196828015</v>
      </c>
      <c r="T374" s="122">
        <v>524.25198232090304</v>
      </c>
      <c r="U374" s="122">
        <v>483.98673956412296</v>
      </c>
      <c r="V374" s="122">
        <v>483.55302554691957</v>
      </c>
      <c r="W374" s="122">
        <v>746.71803558939757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290.27513283757281</v>
      </c>
      <c r="D375" s="98">
        <v>297.5440021271466</v>
      </c>
      <c r="E375" s="98">
        <v>324.39113928918925</v>
      </c>
      <c r="F375" s="98">
        <v>337.79606299682501</v>
      </c>
      <c r="G375" s="98">
        <v>393.96328114880004</v>
      </c>
      <c r="H375" s="98">
        <v>423.31465993382051</v>
      </c>
      <c r="I375" s="98">
        <v>385.22489053320675</v>
      </c>
      <c r="J375" s="98">
        <v>403.34153558407246</v>
      </c>
      <c r="K375" s="98">
        <v>429.60256542179667</v>
      </c>
      <c r="L375" s="98">
        <v>457.80580634376298</v>
      </c>
      <c r="M375" s="98">
        <v>495.42104086580798</v>
      </c>
      <c r="N375" s="98">
        <v>510.87876811034351</v>
      </c>
      <c r="O375" s="98">
        <v>479.05220051994166</v>
      </c>
      <c r="P375" s="98">
        <v>482.37540882291222</v>
      </c>
      <c r="Q375" s="98">
        <v>458.23605376112221</v>
      </c>
      <c r="R375" s="98">
        <v>499.81600865549694</v>
      </c>
      <c r="S375" s="98">
        <v>527.21072053808678</v>
      </c>
      <c r="T375" s="98">
        <v>520.7938451277073</v>
      </c>
      <c r="U375" s="98">
        <v>489.064144464653</v>
      </c>
      <c r="V375" s="98">
        <v>453.27368173391034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321.40862744156055</v>
      </c>
      <c r="D379" s="101">
        <v>242.86506120582783</v>
      </c>
      <c r="E379" s="101">
        <v>270.43916653853461</v>
      </c>
      <c r="F379" s="101">
        <v>385.47016535186333</v>
      </c>
      <c r="G379" s="101">
        <v>385.56079790455925</v>
      </c>
      <c r="H379" s="101">
        <v>463.42542042831718</v>
      </c>
      <c r="I379" s="101">
        <v>384.21320395522861</v>
      </c>
      <c r="J379" s="101">
        <v>471.01619266251623</v>
      </c>
      <c r="K379" s="101">
        <v>499.65420912696197</v>
      </c>
      <c r="L379" s="101">
        <v>397.35202815278694</v>
      </c>
      <c r="M379" s="101">
        <v>456.70484768387161</v>
      </c>
      <c r="N379" s="101">
        <v>489.51464772065771</v>
      </c>
      <c r="O379" s="101">
        <v>437.31893712919697</v>
      </c>
      <c r="P379" s="101">
        <v>496.1497159976384</v>
      </c>
      <c r="Q379" s="101">
        <v>487.33059112904408</v>
      </c>
      <c r="R379" s="101">
        <v>512.57704077003177</v>
      </c>
      <c r="S379" s="101">
        <v>517.75567332775995</v>
      </c>
      <c r="T379" s="101">
        <v>524.29219321849837</v>
      </c>
      <c r="U379" s="101">
        <v>483.91670639308126</v>
      </c>
      <c r="V379" s="101">
        <v>483.9765128729756</v>
      </c>
      <c r="W379" s="101">
        <v>746.71803558939757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453.20021904380485</v>
      </c>
      <c r="D383" s="122">
        <v>413.30596335414361</v>
      </c>
      <c r="E383" s="122">
        <v>430.08177483322714</v>
      </c>
      <c r="F383" s="122">
        <v>481.48491465009766</v>
      </c>
      <c r="G383" s="122">
        <v>439.83447019034486</v>
      </c>
      <c r="H383" s="122">
        <v>510.60478706391382</v>
      </c>
      <c r="I383" s="122">
        <v>557.96511039235668</v>
      </c>
      <c r="J383" s="122">
        <v>578.28522852370918</v>
      </c>
      <c r="K383" s="122">
        <v>502.04730544016877</v>
      </c>
      <c r="L383" s="122">
        <v>471.07729147937215</v>
      </c>
      <c r="M383" s="122">
        <v>512.48885538450565</v>
      </c>
      <c r="N383" s="122">
        <v>513.99215242350181</v>
      </c>
      <c r="O383" s="122">
        <v>453.97779282221086</v>
      </c>
      <c r="P383" s="122">
        <v>438.92525406695074</v>
      </c>
      <c r="Q383" s="122">
        <v>339.79032104561134</v>
      </c>
      <c r="R383" s="122">
        <v>352.3302342686776</v>
      </c>
      <c r="S383" s="122">
        <v>343.75169474127898</v>
      </c>
      <c r="T383" s="122">
        <v>400.16979795641629</v>
      </c>
      <c r="U383" s="122">
        <v>417.19815114485039</v>
      </c>
      <c r="V383" s="122">
        <v>376.69067902997233</v>
      </c>
      <c r="W383" s="122">
        <v>436.55822023089826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449.09553403993584</v>
      </c>
      <c r="D384" s="98">
        <v>448.36400817856378</v>
      </c>
      <c r="E384" s="98">
        <v>459.9520856139311</v>
      </c>
      <c r="F384" s="98">
        <v>445.07245339237517</v>
      </c>
      <c r="G384" s="98">
        <v>489.90917833857577</v>
      </c>
      <c r="H384" s="98">
        <v>533.46448088595514</v>
      </c>
      <c r="I384" s="98">
        <v>452.77199251587388</v>
      </c>
      <c r="J384" s="98">
        <v>488.28667601791773</v>
      </c>
      <c r="K384" s="98">
        <v>487.49255301728908</v>
      </c>
      <c r="L384" s="98">
        <v>481.63692142053162</v>
      </c>
      <c r="M384" s="98">
        <v>521.9257591872539</v>
      </c>
      <c r="N384" s="98">
        <v>527.40465838944908</v>
      </c>
      <c r="O384" s="98">
        <v>444.48472015735149</v>
      </c>
      <c r="P384" s="98">
        <v>413.1692214472784</v>
      </c>
      <c r="Q384" s="98">
        <v>337.91485574264749</v>
      </c>
      <c r="R384" s="98">
        <v>363.87140874857158</v>
      </c>
      <c r="S384" s="98">
        <v>396.23536855390705</v>
      </c>
      <c r="T384" s="98">
        <v>381.87332058716424</v>
      </c>
      <c r="U384" s="98">
        <v>440.27826438573737</v>
      </c>
      <c r="V384" s="98">
        <v>412.30428922895697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512.03403743259423</v>
      </c>
      <c r="D385" s="33">
        <v>258.46626537962135</v>
      </c>
      <c r="E385" s="33">
        <v>368.72654187826794</v>
      </c>
      <c r="F385" s="33">
        <v>516.77699248450563</v>
      </c>
      <c r="G385" s="33">
        <v>392.74929685693371</v>
      </c>
      <c r="H385" s="33">
        <v>502.61696520741896</v>
      </c>
      <c r="I385" s="33">
        <v>568.9656978827079</v>
      </c>
      <c r="J385" s="33">
        <v>603.30369406305499</v>
      </c>
      <c r="K385" s="33">
        <v>568.69275074493362</v>
      </c>
      <c r="L385" s="33">
        <v>420.01281236092962</v>
      </c>
      <c r="M385" s="33">
        <v>488.23959624579805</v>
      </c>
      <c r="N385" s="33">
        <v>502.26498752133858</v>
      </c>
      <c r="O385" s="33">
        <v>460.42244344598402</v>
      </c>
      <c r="P385" s="33">
        <v>458.59033302656542</v>
      </c>
      <c r="Q385" s="33">
        <v>345.93664792958168</v>
      </c>
      <c r="R385" s="33">
        <v>327.86294437130238</v>
      </c>
      <c r="S385" s="33">
        <v>211.81357029564447</v>
      </c>
      <c r="T385" s="33">
        <v>448.1980510507031</v>
      </c>
      <c r="U385" s="33">
        <v>403.19873819545995</v>
      </c>
      <c r="V385" s="33">
        <v>370.49073879290222</v>
      </c>
      <c r="W385" s="33">
        <v>436.55822023089826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170.54398712124163</v>
      </c>
      <c r="D387" s="117">
        <f t="shared" si="184"/>
        <v>147.52591071614103</v>
      </c>
      <c r="E387" s="117">
        <f t="shared" si="184"/>
        <v>122.62040339523318</v>
      </c>
      <c r="F387" s="117">
        <f t="shared" si="184"/>
        <v>86.414033072736842</v>
      </c>
      <c r="G387" s="117">
        <f t="shared" si="184"/>
        <v>93.871095207462844</v>
      </c>
      <c r="H387" s="117">
        <f t="shared" si="184"/>
        <v>55.137373842246127</v>
      </c>
      <c r="I387" s="117">
        <f t="shared" si="184"/>
        <v>17.837383396584965</v>
      </c>
      <c r="J387" s="117">
        <f t="shared" si="184"/>
        <v>41.732132881025599</v>
      </c>
      <c r="K387" s="117">
        <f t="shared" si="184"/>
        <v>161.41050712906235</v>
      </c>
      <c r="L387" s="117">
        <f t="shared" si="184"/>
        <v>157.97915884377051</v>
      </c>
      <c r="M387" s="117">
        <f t="shared" si="184"/>
        <v>148.70890398887147</v>
      </c>
      <c r="N387" s="117">
        <f t="shared" si="184"/>
        <v>96.669465236659349</v>
      </c>
      <c r="O387" s="117">
        <f t="shared" si="184"/>
        <v>70.493830131529847</v>
      </c>
      <c r="P387" s="117">
        <f t="shared" si="184"/>
        <v>70.036465057303161</v>
      </c>
      <c r="Q387" s="117">
        <f t="shared" si="184"/>
        <v>101.43147910205457</v>
      </c>
      <c r="R387" s="117">
        <f t="shared" ref="R387:V387" si="185">R388+R390+R392+R401</f>
        <v>97.542677437869642</v>
      </c>
      <c r="S387" s="117">
        <f t="shared" si="185"/>
        <v>111.88573299331226</v>
      </c>
      <c r="T387" s="117">
        <f t="shared" si="185"/>
        <v>107.16689361257167</v>
      </c>
      <c r="U387" s="117">
        <f t="shared" si="185"/>
        <v>64.690583358641888</v>
      </c>
      <c r="V387" s="117">
        <f t="shared" si="185"/>
        <v>24.570529148036133</v>
      </c>
      <c r="W387" s="117">
        <f t="shared" ref="W387" si="186">W388+W390+W392+W401</f>
        <v>0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5.2986265711053395</v>
      </c>
      <c r="D392" s="122">
        <v>3.8227067055898623</v>
      </c>
      <c r="E392" s="122">
        <v>1.191072353385406</v>
      </c>
      <c r="F392" s="122">
        <v>0.54396530325470782</v>
      </c>
      <c r="G392" s="122">
        <v>0.93025596798728394</v>
      </c>
      <c r="H392" s="122">
        <v>1.1330397238773244</v>
      </c>
      <c r="I392" s="122">
        <v>1.101128013403635</v>
      </c>
      <c r="J392" s="122">
        <v>0.31638261094763676</v>
      </c>
      <c r="K392" s="122">
        <v>5.5838179316056031</v>
      </c>
      <c r="L392" s="122">
        <v>2.7261371729353527</v>
      </c>
      <c r="M392" s="122">
        <v>2.647880387778399</v>
      </c>
      <c r="N392" s="122">
        <v>1.0258277667310811</v>
      </c>
      <c r="O392" s="122">
        <v>0.62095551117950354</v>
      </c>
      <c r="P392" s="122">
        <v>0.49488139278446774</v>
      </c>
      <c r="Q392" s="122">
        <v>0.77767095024040367</v>
      </c>
      <c r="R392" s="122">
        <v>1.8045677483919471</v>
      </c>
      <c r="S392" s="122">
        <v>2.8260969323390515</v>
      </c>
      <c r="T392" s="122">
        <v>1.5712455906033767</v>
      </c>
      <c r="U392" s="122">
        <v>1.700761577984564</v>
      </c>
      <c r="V392" s="122">
        <v>1.568244602244012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121.86841113542282</v>
      </c>
      <c r="D393" s="98">
        <v>124.23796793167052</v>
      </c>
      <c r="E393" s="98">
        <v>134.59117593255087</v>
      </c>
      <c r="F393" s="98">
        <v>139.2551176332052</v>
      </c>
      <c r="G393" s="98">
        <v>161.24436778446255</v>
      </c>
      <c r="H393" s="98">
        <v>171.89831239395977</v>
      </c>
      <c r="I393" s="98">
        <v>155.07552855434525</v>
      </c>
      <c r="J393" s="98">
        <v>160.72236636139948</v>
      </c>
      <c r="K393" s="98">
        <v>169.1099145000554</v>
      </c>
      <c r="L393" s="98">
        <v>177.65327243628715</v>
      </c>
      <c r="M393" s="98">
        <v>186.67556733837714</v>
      </c>
      <c r="N393" s="98">
        <v>183.62317024486353</v>
      </c>
      <c r="O393" s="98">
        <v>161.24144773627776</v>
      </c>
      <c r="P393" s="98">
        <v>150.69138410287044</v>
      </c>
      <c r="Q393" s="98">
        <v>134.38154020154175</v>
      </c>
      <c r="R393" s="98">
        <v>140.75628437457189</v>
      </c>
      <c r="S393" s="98">
        <v>143.000504776356</v>
      </c>
      <c r="T393" s="98">
        <v>136.69836638249376</v>
      </c>
      <c r="U393" s="98">
        <v>125.00597598186545</v>
      </c>
      <c r="V393" s="98">
        <v>113.69773366269087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165.2453605501363</v>
      </c>
      <c r="D401" s="122">
        <v>143.70320401055116</v>
      </c>
      <c r="E401" s="122">
        <v>121.42933104184777</v>
      </c>
      <c r="F401" s="122">
        <v>85.870067769482134</v>
      </c>
      <c r="G401" s="122">
        <v>92.940839239475565</v>
      </c>
      <c r="H401" s="122">
        <v>54.004334118368803</v>
      </c>
      <c r="I401" s="122">
        <v>16.73625538318133</v>
      </c>
      <c r="J401" s="122">
        <v>41.415750270077965</v>
      </c>
      <c r="K401" s="122">
        <v>155.82668919745674</v>
      </c>
      <c r="L401" s="122">
        <v>155.25302167083515</v>
      </c>
      <c r="M401" s="122">
        <v>146.06102360109307</v>
      </c>
      <c r="N401" s="122">
        <v>95.643637469928265</v>
      </c>
      <c r="O401" s="122">
        <v>69.872874620350345</v>
      </c>
      <c r="P401" s="122">
        <v>69.541583664518697</v>
      </c>
      <c r="Q401" s="122">
        <v>100.65380815181416</v>
      </c>
      <c r="R401" s="122">
        <v>95.738109689477696</v>
      </c>
      <c r="S401" s="122">
        <v>109.0596360609732</v>
      </c>
      <c r="T401" s="122">
        <v>105.59564802196829</v>
      </c>
      <c r="U401" s="122">
        <v>62.98982178065733</v>
      </c>
      <c r="V401" s="122">
        <v>23.002284545792122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176.77410663502951</v>
      </c>
      <c r="D402" s="98">
        <v>176.23977850350616</v>
      </c>
      <c r="E402" s="98">
        <v>180.54624220695788</v>
      </c>
      <c r="F402" s="98">
        <v>174.46616943640814</v>
      </c>
      <c r="G402" s="98">
        <v>191.78268414494957</v>
      </c>
      <c r="H402" s="98">
        <v>208.55491939530063</v>
      </c>
      <c r="I402" s="98">
        <v>176.7766974848528</v>
      </c>
      <c r="J402" s="98">
        <v>190.40001029139913</v>
      </c>
      <c r="K402" s="98">
        <v>189.85780522908522</v>
      </c>
      <c r="L402" s="98">
        <v>187.35781318918688</v>
      </c>
      <c r="M402" s="98">
        <v>202.90250569215883</v>
      </c>
      <c r="N402" s="98">
        <v>205.03246834870851</v>
      </c>
      <c r="O402" s="98">
        <v>172.79672802937435</v>
      </c>
      <c r="P402" s="98">
        <v>160.62259589769363</v>
      </c>
      <c r="Q402" s="98">
        <v>131.36690369058525</v>
      </c>
      <c r="R402" s="98">
        <v>140.8975953920615</v>
      </c>
      <c r="S402" s="98">
        <v>152.44247471506199</v>
      </c>
      <c r="T402" s="98">
        <v>145.82256155414669</v>
      </c>
      <c r="U402" s="98">
        <v>166.83790633795726</v>
      </c>
      <c r="V402" s="98">
        <v>155.13168647162129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151.79604915220551</v>
      </c>
      <c r="D405" s="118">
        <f t="shared" si="189"/>
        <v>151.03956623963035</v>
      </c>
      <c r="E405" s="118">
        <f t="shared" si="189"/>
        <v>139.45274922900515</v>
      </c>
      <c r="F405" s="118">
        <f t="shared" si="189"/>
        <v>116.88375033369456</v>
      </c>
      <c r="G405" s="118">
        <f t="shared" si="189"/>
        <v>121.50002992820009</v>
      </c>
      <c r="H405" s="118">
        <f t="shared" si="189"/>
        <v>148.53388205497029</v>
      </c>
      <c r="I405" s="118">
        <f t="shared" si="189"/>
        <v>149.11085287179128</v>
      </c>
      <c r="J405" s="118">
        <f t="shared" si="189"/>
        <v>160.69447580838269</v>
      </c>
      <c r="K405" s="118">
        <f t="shared" si="189"/>
        <v>157.82094476760449</v>
      </c>
      <c r="L405" s="118">
        <f t="shared" si="189"/>
        <v>149.06886894121675</v>
      </c>
      <c r="M405" s="118">
        <f t="shared" si="189"/>
        <v>150.23549470866536</v>
      </c>
      <c r="N405" s="118">
        <f t="shared" si="189"/>
        <v>149.64651976807784</v>
      </c>
      <c r="O405" s="118">
        <f t="shared" si="189"/>
        <v>93.301025383561679</v>
      </c>
      <c r="P405" s="118">
        <f t="shared" si="189"/>
        <v>107.19172534595575</v>
      </c>
      <c r="Q405" s="118">
        <f t="shared" si="189"/>
        <v>125.09375387429411</v>
      </c>
      <c r="R405" s="118">
        <f t="shared" ref="R405:V405" si="190">R406+R408+R410+R419</f>
        <v>133.01678721213545</v>
      </c>
      <c r="S405" s="118">
        <f t="shared" si="190"/>
        <v>136.29786046755447</v>
      </c>
      <c r="T405" s="118">
        <f t="shared" si="190"/>
        <v>95.479645427759607</v>
      </c>
      <c r="U405" s="118">
        <f t="shared" si="190"/>
        <v>86.475124370278877</v>
      </c>
      <c r="V405" s="118">
        <f t="shared" si="190"/>
        <v>110.98134378551599</v>
      </c>
      <c r="W405" s="118">
        <f t="shared" ref="W405" si="191">W406+W408+W410+W419</f>
        <v>69.531510408284177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130.28529312271112</v>
      </c>
      <c r="D406" s="123">
        <f t="shared" si="192"/>
        <v>132.59231821845347</v>
      </c>
      <c r="E406" s="123">
        <f t="shared" si="192"/>
        <v>121.68154305803446</v>
      </c>
      <c r="F406" s="123">
        <f t="shared" si="192"/>
        <v>97.149161139098425</v>
      </c>
      <c r="G406" s="123">
        <f t="shared" si="192"/>
        <v>105.4195451740182</v>
      </c>
      <c r="H406" s="123">
        <f t="shared" si="192"/>
        <v>129.61629869404308</v>
      </c>
      <c r="I406" s="123">
        <f t="shared" si="192"/>
        <v>129.58453749070517</v>
      </c>
      <c r="J406" s="123">
        <f t="shared" si="192"/>
        <v>139.22165416665251</v>
      </c>
      <c r="K406" s="123">
        <f t="shared" si="192"/>
        <v>134.95351317525746</v>
      </c>
      <c r="L406" s="123">
        <f t="shared" si="192"/>
        <v>126.71629611309075</v>
      </c>
      <c r="M406" s="123">
        <f t="shared" si="192"/>
        <v>126.23632114602987</v>
      </c>
      <c r="N406" s="123">
        <f t="shared" si="192"/>
        <v>130.87083147129815</v>
      </c>
      <c r="O406" s="123">
        <f t="shared" si="192"/>
        <v>79.42209231608507</v>
      </c>
      <c r="P406" s="123">
        <f t="shared" si="192"/>
        <v>92.252175635551666</v>
      </c>
      <c r="Q406" s="123">
        <f t="shared" si="192"/>
        <v>111.67749835485321</v>
      </c>
      <c r="R406" s="123">
        <f t="shared" si="192"/>
        <v>119.31755023935041</v>
      </c>
      <c r="S406" s="123">
        <f t="shared" si="192"/>
        <v>122.78277170009395</v>
      </c>
      <c r="T406" s="123">
        <f t="shared" si="192"/>
        <v>80.033708200799765</v>
      </c>
      <c r="U406" s="123">
        <f t="shared" si="192"/>
        <v>71.549600951688774</v>
      </c>
      <c r="V406" s="123">
        <f t="shared" si="192"/>
        <v>95.491952994920183</v>
      </c>
      <c r="W406" s="123">
        <f t="shared" si="192"/>
        <v>48.957249188873377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130.28529312271112</v>
      </c>
      <c r="D407" s="99">
        <v>132.59231821845347</v>
      </c>
      <c r="E407" s="99">
        <v>121.68154305803446</v>
      </c>
      <c r="F407" s="99">
        <v>97.149161139098425</v>
      </c>
      <c r="G407" s="99">
        <v>105.4195451740182</v>
      </c>
      <c r="H407" s="99">
        <v>129.61629869404308</v>
      </c>
      <c r="I407" s="99">
        <v>129.58453749070517</v>
      </c>
      <c r="J407" s="99">
        <v>139.22165416665251</v>
      </c>
      <c r="K407" s="99">
        <v>134.95351317525746</v>
      </c>
      <c r="L407" s="99">
        <v>126.71629611309075</v>
      </c>
      <c r="M407" s="99">
        <v>126.23632114602987</v>
      </c>
      <c r="N407" s="99">
        <v>130.87083147129815</v>
      </c>
      <c r="O407" s="99">
        <v>79.42209231608507</v>
      </c>
      <c r="P407" s="99">
        <v>92.252175635551666</v>
      </c>
      <c r="Q407" s="99">
        <v>111.67749835485321</v>
      </c>
      <c r="R407" s="99">
        <v>119.31755023935041</v>
      </c>
      <c r="S407" s="99">
        <v>122.78277170009395</v>
      </c>
      <c r="T407" s="99">
        <v>80.033708200799765</v>
      </c>
      <c r="U407" s="99">
        <v>71.549600951688774</v>
      </c>
      <c r="V407" s="99">
        <v>95.491952994920183</v>
      </c>
      <c r="W407" s="99">
        <v>48.957249188873377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3.0827386815828373E-3</v>
      </c>
      <c r="G408" s="123">
        <f t="shared" si="193"/>
        <v>6.9299806766803355E-3</v>
      </c>
      <c r="H408" s="123">
        <f t="shared" si="193"/>
        <v>1.5634202090563827E-2</v>
      </c>
      <c r="I408" s="123">
        <f t="shared" si="193"/>
        <v>1.6288837945986505E-2</v>
      </c>
      <c r="J408" s="123">
        <f t="shared" si="193"/>
        <v>1.9407705299859222E-2</v>
      </c>
      <c r="K408" s="123">
        <f t="shared" si="193"/>
        <v>2.511722805397415E-2</v>
      </c>
      <c r="L408" s="123">
        <f t="shared" si="193"/>
        <v>7.5639813288699453E-2</v>
      </c>
      <c r="M408" s="123">
        <f t="shared" si="193"/>
        <v>3.3813396909808634E-2</v>
      </c>
      <c r="N408" s="123">
        <f t="shared" si="193"/>
        <v>5.260247161114965E-2</v>
      </c>
      <c r="O408" s="123">
        <f t="shared" si="193"/>
        <v>3.661933415123373E-2</v>
      </c>
      <c r="P408" s="123">
        <f t="shared" si="193"/>
        <v>5.9177473884836497E-2</v>
      </c>
      <c r="Q408" s="123">
        <f t="shared" si="193"/>
        <v>4.1156723943235683E-2</v>
      </c>
      <c r="R408" s="123">
        <f t="shared" si="193"/>
        <v>3.8267110916885297E-2</v>
      </c>
      <c r="S408" s="123">
        <f t="shared" si="193"/>
        <v>3.050291915331068E-2</v>
      </c>
      <c r="T408" s="123">
        <f t="shared" si="193"/>
        <v>2.6900673964056487E-2</v>
      </c>
      <c r="U408" s="123">
        <f t="shared" si="193"/>
        <v>1.9929624679125832E-2</v>
      </c>
      <c r="V408" s="123">
        <f t="shared" si="193"/>
        <v>2.2886791275084268E-2</v>
      </c>
      <c r="W408" s="123">
        <f t="shared" si="193"/>
        <v>0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3.0827386815828373E-3</v>
      </c>
      <c r="G409" s="99">
        <f>RES_hhdet_in_fecs!G165</f>
        <v>6.9299806766803355E-3</v>
      </c>
      <c r="H409" s="99">
        <f>RES_hhdet_in_fecs!H165</f>
        <v>1.5634202090563827E-2</v>
      </c>
      <c r="I409" s="99">
        <f>RES_hhdet_in_fecs!I165</f>
        <v>1.6288837945986505E-2</v>
      </c>
      <c r="J409" s="99">
        <f>RES_hhdet_in_fecs!J165</f>
        <v>1.9407705299859222E-2</v>
      </c>
      <c r="K409" s="99">
        <f>RES_hhdet_in_fecs!K165</f>
        <v>2.511722805397415E-2</v>
      </c>
      <c r="L409" s="99">
        <f>RES_hhdet_in_fecs!L165</f>
        <v>7.5639813288699453E-2</v>
      </c>
      <c r="M409" s="99">
        <f>RES_hhdet_in_fecs!M165</f>
        <v>3.3813396909808634E-2</v>
      </c>
      <c r="N409" s="99">
        <f>RES_hhdet_in_fecs!N165</f>
        <v>5.260247161114965E-2</v>
      </c>
      <c r="O409" s="99">
        <f>RES_hhdet_in_fecs!O165</f>
        <v>3.661933415123373E-2</v>
      </c>
      <c r="P409" s="99">
        <f>RES_hhdet_in_fecs!P165</f>
        <v>5.9177473884836497E-2</v>
      </c>
      <c r="Q409" s="99">
        <f>RES_hhdet_in_fecs!Q165</f>
        <v>4.1156723943235683E-2</v>
      </c>
      <c r="R409" s="99">
        <f>RES_hhdet_in_fecs!R165</f>
        <v>3.8267110916885297E-2</v>
      </c>
      <c r="S409" s="99">
        <f>RES_hhdet_in_fecs!S165</f>
        <v>3.050291915331068E-2</v>
      </c>
      <c r="T409" s="99">
        <f>RES_hhdet_in_fecs!T165</f>
        <v>2.6900673964056487E-2</v>
      </c>
      <c r="U409" s="99">
        <f>RES_hhdet_in_fecs!U165</f>
        <v>1.9929624679125832E-2</v>
      </c>
      <c r="V409" s="99">
        <f>RES_hhdet_in_fecs!V165</f>
        <v>2.2886791275084268E-2</v>
      </c>
      <c r="W409" s="99">
        <f>RES_hhdet_in_fecs!W165</f>
        <v>0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8.7579268342472325</v>
      </c>
      <c r="D410" s="123">
        <v>6.7698333178227434</v>
      </c>
      <c r="E410" s="123">
        <v>6.924510651039621</v>
      </c>
      <c r="F410" s="123">
        <v>9.1442240461819981</v>
      </c>
      <c r="G410" s="123">
        <v>7.7219521625211058</v>
      </c>
      <c r="H410" s="123">
        <v>9.5648234437508766</v>
      </c>
      <c r="I410" s="123">
        <v>8.7866633067220903</v>
      </c>
      <c r="J410" s="123">
        <v>10.380314099204092</v>
      </c>
      <c r="K410" s="123">
        <v>11.258249138687603</v>
      </c>
      <c r="L410" s="123">
        <v>10.004567403802655</v>
      </c>
      <c r="M410" s="123">
        <v>11.192260554875368</v>
      </c>
      <c r="N410" s="123">
        <v>9.2870400709951202</v>
      </c>
      <c r="O410" s="123">
        <v>6.9131456666367743</v>
      </c>
      <c r="P410" s="123">
        <v>7.9158257471484044</v>
      </c>
      <c r="Q410" s="123">
        <v>7.4881533895473247</v>
      </c>
      <c r="R410" s="123">
        <v>7.7033456571632088</v>
      </c>
      <c r="S410" s="123">
        <v>7.5639145270080537</v>
      </c>
      <c r="T410" s="123">
        <v>8.2364877760499215</v>
      </c>
      <c r="U410" s="123">
        <v>7.8454969948587383</v>
      </c>
      <c r="V410" s="123">
        <v>8.8515811310340808</v>
      </c>
      <c r="W410" s="123">
        <v>13.495078717587075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8.8581183771644589</v>
      </c>
      <c r="D411" s="99">
        <v>9.1672253027898662</v>
      </c>
      <c r="E411" s="99">
        <v>9.229357617083588</v>
      </c>
      <c r="F411" s="99">
        <v>8.904227746675911</v>
      </c>
      <c r="G411" s="99">
        <v>8.728131290445436</v>
      </c>
      <c r="H411" s="99">
        <v>9.6317779074817462</v>
      </c>
      <c r="I411" s="99">
        <v>9.6598739251011985</v>
      </c>
      <c r="J411" s="99">
        <v>9.6984620863906628</v>
      </c>
      <c r="K411" s="99">
        <v>10.507953278468314</v>
      </c>
      <c r="L411" s="99">
        <v>12.331642429161613</v>
      </c>
      <c r="M411" s="99">
        <v>12.760901532862855</v>
      </c>
      <c r="N411" s="99">
        <v>9.8915482150172274</v>
      </c>
      <c r="O411" s="99">
        <v>7.4131374388833633</v>
      </c>
      <c r="P411" s="99">
        <v>7.2113626916656557</v>
      </c>
      <c r="Q411" s="99">
        <v>6.3783680893554502</v>
      </c>
      <c r="R411" s="99">
        <v>6.6734157631182525</v>
      </c>
      <c r="S411" s="99">
        <v>6.724223249048829</v>
      </c>
      <c r="T411" s="99">
        <v>7.0382406558868489</v>
      </c>
      <c r="U411" s="99">
        <v>6.7587883734630578</v>
      </c>
      <c r="V411" s="99">
        <v>7.046419069129441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8.7533726732055399</v>
      </c>
      <c r="D415" s="102">
        <v>6.6937256357602966</v>
      </c>
      <c r="E415" s="102">
        <v>6.9039316602713718</v>
      </c>
      <c r="F415" s="102">
        <v>9.1451652081408437</v>
      </c>
      <c r="G415" s="102">
        <v>7.7161135989161282</v>
      </c>
      <c r="H415" s="102">
        <v>9.5643791961242268</v>
      </c>
      <c r="I415" s="102">
        <v>8.7804186539088906</v>
      </c>
      <c r="J415" s="102">
        <v>10.38165897496901</v>
      </c>
      <c r="K415" s="102">
        <v>11.28386899732924</v>
      </c>
      <c r="L415" s="102">
        <v>9.9683012995113458</v>
      </c>
      <c r="M415" s="102">
        <v>11.169690181091376</v>
      </c>
      <c r="N415" s="102">
        <v>9.2836439578264596</v>
      </c>
      <c r="O415" s="102">
        <v>6.9112127087543769</v>
      </c>
      <c r="P415" s="102">
        <v>7.9181468774794839</v>
      </c>
      <c r="Q415" s="102">
        <v>7.4946131410036214</v>
      </c>
      <c r="R415" s="102">
        <v>7.7167213700728849</v>
      </c>
      <c r="S415" s="102">
        <v>7.5808437866443281</v>
      </c>
      <c r="T415" s="102">
        <v>8.2504208820983287</v>
      </c>
      <c r="U415" s="102">
        <v>7.8604860792917828</v>
      </c>
      <c r="V415" s="102">
        <v>8.8768281528789004</v>
      </c>
      <c r="W415" s="102">
        <v>13.495078717587075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12.752829195247173</v>
      </c>
      <c r="D419" s="123">
        <v>11.67741470335416</v>
      </c>
      <c r="E419" s="123">
        <v>10.846695519931064</v>
      </c>
      <c r="F419" s="123">
        <v>10.587282409732556</v>
      </c>
      <c r="G419" s="123">
        <v>8.3516026109841164</v>
      </c>
      <c r="H419" s="123">
        <v>9.3371257150857865</v>
      </c>
      <c r="I419" s="123">
        <v>10.723363236418033</v>
      </c>
      <c r="J419" s="123">
        <v>11.073099837226204</v>
      </c>
      <c r="K419" s="123">
        <v>11.584065225605443</v>
      </c>
      <c r="L419" s="123">
        <v>12.272365611034646</v>
      </c>
      <c r="M419" s="123">
        <v>12.773099610850331</v>
      </c>
      <c r="N419" s="123">
        <v>9.4360457541734135</v>
      </c>
      <c r="O419" s="123">
        <v>6.9291680666885886</v>
      </c>
      <c r="P419" s="123">
        <v>6.9645464893708526</v>
      </c>
      <c r="Q419" s="123">
        <v>5.8869454059503461</v>
      </c>
      <c r="R419" s="123">
        <v>5.957624204704941</v>
      </c>
      <c r="S419" s="123">
        <v>5.9206713212991504</v>
      </c>
      <c r="T419" s="123">
        <v>7.1825487769458576</v>
      </c>
      <c r="U419" s="123">
        <v>7.0600967990522392</v>
      </c>
      <c r="V419" s="123">
        <v>6.6149228682866372</v>
      </c>
      <c r="W419" s="123">
        <v>7.0791825018237216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12.848989725898193</v>
      </c>
      <c r="D420" s="99">
        <v>13.004315699561356</v>
      </c>
      <c r="E420" s="99">
        <v>12.380646979291338</v>
      </c>
      <c r="F420" s="99">
        <v>11.155687009247114</v>
      </c>
      <c r="G420" s="99">
        <v>10.381165366896276</v>
      </c>
      <c r="H420" s="99">
        <v>11.685714869175627</v>
      </c>
      <c r="I420" s="99">
        <v>11.011670419688432</v>
      </c>
      <c r="J420" s="99">
        <v>11.489298738342988</v>
      </c>
      <c r="K420" s="99">
        <v>11.79716134797709</v>
      </c>
      <c r="L420" s="99">
        <v>13.005274413885706</v>
      </c>
      <c r="M420" s="99">
        <v>13.870154154750418</v>
      </c>
      <c r="N420" s="99">
        <v>11.044840058097051</v>
      </c>
      <c r="O420" s="99">
        <v>7.9443958848981255</v>
      </c>
      <c r="P420" s="99">
        <v>7.6866225789285378</v>
      </c>
      <c r="Q420" s="99">
        <v>6.2352795275362274</v>
      </c>
      <c r="R420" s="99">
        <v>6.680115479410194</v>
      </c>
      <c r="S420" s="99">
        <v>7.1682070928678518</v>
      </c>
      <c r="T420" s="99">
        <v>7.5080215545823457</v>
      </c>
      <c r="U420" s="99">
        <v>9.0205455599457718</v>
      </c>
      <c r="V420" s="99">
        <v>9.6142890325574069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11.374528255915864</v>
      </c>
      <c r="D421" s="110">
        <v>5.8169353034390365</v>
      </c>
      <c r="E421" s="110">
        <v>7.6958763061099633</v>
      </c>
      <c r="F421" s="110">
        <v>10.036367182510753</v>
      </c>
      <c r="G421" s="110">
        <v>6.4432077807980574</v>
      </c>
      <c r="H421" s="110">
        <v>8.5164624147367327</v>
      </c>
      <c r="I421" s="110">
        <v>10.693213465618511</v>
      </c>
      <c r="J421" s="110">
        <v>10.957401777922042</v>
      </c>
      <c r="K421" s="110">
        <v>10.608309296851059</v>
      </c>
      <c r="L421" s="110">
        <v>8.7281499076951814</v>
      </c>
      <c r="M421" s="110">
        <v>9.9540860360184542</v>
      </c>
      <c r="N421" s="110">
        <v>8.0294036140935852</v>
      </c>
      <c r="O421" s="110">
        <v>6.2399509056196134</v>
      </c>
      <c r="P421" s="110">
        <v>6.4132316372085638</v>
      </c>
      <c r="Q421" s="110">
        <v>4.7453751659015655</v>
      </c>
      <c r="R421" s="110">
        <v>4.4259427023298032</v>
      </c>
      <c r="S421" s="110">
        <v>2.784505006661163</v>
      </c>
      <c r="T421" s="110">
        <v>6.3281827356500759</v>
      </c>
      <c r="U421" s="110">
        <v>5.8709721408053408</v>
      </c>
      <c r="V421" s="110">
        <v>6.0927660056807937</v>
      </c>
      <c r="W421" s="110">
        <v>7.0791825018237216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99.653126309082495</v>
      </c>
      <c r="D423" s="118">
        <f t="shared" si="194"/>
        <v>100.11148425175054</v>
      </c>
      <c r="E423" s="118">
        <f t="shared" si="194"/>
        <v>93.295535546555399</v>
      </c>
      <c r="F423" s="118">
        <f t="shared" si="194"/>
        <v>78.865107115430661</v>
      </c>
      <c r="G423" s="118">
        <f t="shared" si="194"/>
        <v>82.631261102997044</v>
      </c>
      <c r="H423" s="118">
        <f t="shared" si="194"/>
        <v>102.22898746361939</v>
      </c>
      <c r="I423" s="118">
        <f t="shared" si="194"/>
        <v>103.85860535320471</v>
      </c>
      <c r="J423" s="118">
        <f t="shared" si="194"/>
        <v>112.44375598696057</v>
      </c>
      <c r="K423" s="118">
        <f t="shared" si="194"/>
        <v>109.99952601654525</v>
      </c>
      <c r="L423" s="118">
        <f t="shared" si="194"/>
        <v>104.7424615734849</v>
      </c>
      <c r="M423" s="118">
        <f t="shared" si="194"/>
        <v>106.67346326591966</v>
      </c>
      <c r="N423" s="118">
        <f t="shared" si="194"/>
        <v>108.78321551265884</v>
      </c>
      <c r="O423" s="118">
        <f t="shared" si="194"/>
        <v>69.042613455831997</v>
      </c>
      <c r="P423" s="118">
        <f t="shared" si="194"/>
        <v>81.213780689970378</v>
      </c>
      <c r="Q423" s="118">
        <f t="shared" si="194"/>
        <v>96.848700292080238</v>
      </c>
      <c r="R423" s="118">
        <f t="shared" ref="R423:V423" si="195">R424+R426+R428+R437</f>
        <v>105.58748920915535</v>
      </c>
      <c r="S423" s="118">
        <f t="shared" si="195"/>
        <v>111.0498724519155</v>
      </c>
      <c r="T423" s="118">
        <f t="shared" si="195"/>
        <v>79.087348663067061</v>
      </c>
      <c r="U423" s="118">
        <f t="shared" si="195"/>
        <v>73.554517412966163</v>
      </c>
      <c r="V423" s="118">
        <f t="shared" si="195"/>
        <v>96.907627260646038</v>
      </c>
      <c r="W423" s="118">
        <f t="shared" ref="W423" si="196">W424+W426+W428+W437</f>
        <v>60.38967513691334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86.885650339316541</v>
      </c>
      <c r="D424" s="123">
        <f t="shared" si="197"/>
        <v>89.084808988839768</v>
      </c>
      <c r="E424" s="123">
        <f t="shared" si="197"/>
        <v>82.376009999478683</v>
      </c>
      <c r="F424" s="123">
        <f t="shared" si="197"/>
        <v>66.266204849635159</v>
      </c>
      <c r="G424" s="123">
        <f t="shared" si="197"/>
        <v>72.460441630013165</v>
      </c>
      <c r="H424" s="123">
        <f t="shared" si="197"/>
        <v>89.785658657599726</v>
      </c>
      <c r="I424" s="123">
        <f t="shared" si="197"/>
        <v>90.473828421550408</v>
      </c>
      <c r="J424" s="123">
        <f t="shared" si="197"/>
        <v>97.997451766754622</v>
      </c>
      <c r="K424" s="123">
        <f t="shared" si="197"/>
        <v>95.806625716762767</v>
      </c>
      <c r="L424" s="123">
        <f t="shared" si="197"/>
        <v>90.765627326507158</v>
      </c>
      <c r="M424" s="123">
        <f t="shared" si="197"/>
        <v>91.490471673525718</v>
      </c>
      <c r="N424" s="123">
        <f t="shared" si="197"/>
        <v>96.300215247796089</v>
      </c>
      <c r="O424" s="123">
        <f t="shared" si="197"/>
        <v>59.58515834901759</v>
      </c>
      <c r="P424" s="123">
        <f t="shared" si="197"/>
        <v>70.799364519243838</v>
      </c>
      <c r="Q424" s="123">
        <f t="shared" si="197"/>
        <v>87.751522811183492</v>
      </c>
      <c r="R424" s="123">
        <f t="shared" si="197"/>
        <v>96.101902272384848</v>
      </c>
      <c r="S424" s="123">
        <f t="shared" si="197"/>
        <v>101.7055655909283</v>
      </c>
      <c r="T424" s="123">
        <f t="shared" si="197"/>
        <v>68.149993888843269</v>
      </c>
      <c r="U424" s="123">
        <f t="shared" si="197"/>
        <v>62.391904805855816</v>
      </c>
      <c r="V424" s="123">
        <f t="shared" si="197"/>
        <v>84.687151749417026</v>
      </c>
      <c r="W424" s="123">
        <f t="shared" si="197"/>
        <v>43.782820084829495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86.885650339316541</v>
      </c>
      <c r="D425" s="99">
        <v>89.084808988839768</v>
      </c>
      <c r="E425" s="99">
        <v>82.376009999478683</v>
      </c>
      <c r="F425" s="99">
        <v>66.266204849635159</v>
      </c>
      <c r="G425" s="99">
        <v>72.460441630013165</v>
      </c>
      <c r="H425" s="99">
        <v>89.785658657599726</v>
      </c>
      <c r="I425" s="99">
        <v>90.473828421550408</v>
      </c>
      <c r="J425" s="99">
        <v>97.997451766754622</v>
      </c>
      <c r="K425" s="99">
        <v>95.806625716762767</v>
      </c>
      <c r="L425" s="99">
        <v>90.765627326507158</v>
      </c>
      <c r="M425" s="99">
        <v>91.490471673525718</v>
      </c>
      <c r="N425" s="99">
        <v>96.300215247796089</v>
      </c>
      <c r="O425" s="99">
        <v>59.58515834901759</v>
      </c>
      <c r="P425" s="99">
        <v>70.799364519243838</v>
      </c>
      <c r="Q425" s="99">
        <v>87.751522811183492</v>
      </c>
      <c r="R425" s="99">
        <v>96.101902272384848</v>
      </c>
      <c r="S425" s="99">
        <v>101.7055655909283</v>
      </c>
      <c r="T425" s="99">
        <v>68.149993888843269</v>
      </c>
      <c r="U425" s="99">
        <v>62.391904805855816</v>
      </c>
      <c r="V425" s="99">
        <v>84.687151749417026</v>
      </c>
      <c r="W425" s="99">
        <v>43.782820084829495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9.0610770400119146E-3</v>
      </c>
      <c r="G426" s="123">
        <f t="shared" si="198"/>
        <v>2.1052839071504893E-2</v>
      </c>
      <c r="H426" s="123">
        <f t="shared" si="198"/>
        <v>4.9050748249912443E-2</v>
      </c>
      <c r="I426" s="123">
        <f t="shared" si="198"/>
        <v>5.2741366045505805E-2</v>
      </c>
      <c r="J426" s="123">
        <f t="shared" si="198"/>
        <v>6.4825780928935262E-2</v>
      </c>
      <c r="K426" s="123">
        <f t="shared" si="198"/>
        <v>8.6530462030954686E-2</v>
      </c>
      <c r="L426" s="123">
        <f t="shared" si="198"/>
        <v>0.26871964552211752</v>
      </c>
      <c r="M426" s="123">
        <f t="shared" si="198"/>
        <v>0.12447012859233028</v>
      </c>
      <c r="N426" s="123">
        <f t="shared" si="198"/>
        <v>0.20180544294097064</v>
      </c>
      <c r="O426" s="123">
        <f t="shared" si="198"/>
        <v>0.14728017483152142</v>
      </c>
      <c r="P426" s="123">
        <f t="shared" si="198"/>
        <v>0.24991199471186329</v>
      </c>
      <c r="Q426" s="123">
        <f t="shared" si="198"/>
        <v>0.18092393071039711</v>
      </c>
      <c r="R426" s="123">
        <f t="shared" si="198"/>
        <v>0.17237166739358042</v>
      </c>
      <c r="S426" s="123">
        <f t="shared" si="198"/>
        <v>0.14003163102801369</v>
      </c>
      <c r="T426" s="123">
        <f t="shared" si="198"/>
        <v>0.12543493308009346</v>
      </c>
      <c r="U426" s="123">
        <f t="shared" si="198"/>
        <v>9.4238368966710048E-2</v>
      </c>
      <c r="V426" s="123">
        <f t="shared" si="198"/>
        <v>0.10975383842309148</v>
      </c>
      <c r="W426" s="123">
        <f t="shared" si="198"/>
        <v>0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9.0610770400119146E-3</v>
      </c>
      <c r="G427" s="99">
        <f>RES_hhdet_in_tess!G165</f>
        <v>2.1052839071504893E-2</v>
      </c>
      <c r="H427" s="99">
        <f>RES_hhdet_in_tess!H165</f>
        <v>4.9050748249912443E-2</v>
      </c>
      <c r="I427" s="99">
        <f>RES_hhdet_in_tess!I165</f>
        <v>5.2741366045505805E-2</v>
      </c>
      <c r="J427" s="99">
        <f>RES_hhdet_in_tess!J165</f>
        <v>6.4825780928935262E-2</v>
      </c>
      <c r="K427" s="99">
        <f>RES_hhdet_in_tess!K165</f>
        <v>8.6530462030954686E-2</v>
      </c>
      <c r="L427" s="99">
        <f>RES_hhdet_in_tess!L165</f>
        <v>0.26871964552211752</v>
      </c>
      <c r="M427" s="99">
        <f>RES_hhdet_in_tess!M165</f>
        <v>0.12447012859233028</v>
      </c>
      <c r="N427" s="99">
        <f>RES_hhdet_in_tess!N165</f>
        <v>0.20180544294097064</v>
      </c>
      <c r="O427" s="99">
        <f>RES_hhdet_in_tess!O165</f>
        <v>0.14728017483152142</v>
      </c>
      <c r="P427" s="99">
        <f>RES_hhdet_in_tess!P165</f>
        <v>0.24991199471186329</v>
      </c>
      <c r="Q427" s="99">
        <f>RES_hhdet_in_tess!Q165</f>
        <v>0.18092393071039711</v>
      </c>
      <c r="R427" s="99">
        <f>RES_hhdet_in_tess!R165</f>
        <v>0.17237166739358042</v>
      </c>
      <c r="S427" s="99">
        <f>RES_hhdet_in_tess!S165</f>
        <v>0.14003163102801369</v>
      </c>
      <c r="T427" s="99">
        <f>RES_hhdet_in_tess!T165</f>
        <v>0.12543493308009346</v>
      </c>
      <c r="U427" s="99">
        <f>RES_hhdet_in_tess!U165</f>
        <v>9.4238368966710048E-2</v>
      </c>
      <c r="V427" s="99">
        <f>RES_hhdet_in_tess!V165</f>
        <v>0.10975383842309148</v>
      </c>
      <c r="W427" s="99">
        <f>RES_hhdet_in_tess!W165</f>
        <v>0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5.2845352998896686</v>
      </c>
      <c r="D428" s="123">
        <v>4.099006771083527</v>
      </c>
      <c r="E428" s="123">
        <v>4.2200965923882681</v>
      </c>
      <c r="F428" s="123">
        <v>5.5962596947178636</v>
      </c>
      <c r="G428" s="123">
        <v>4.7415031845257625</v>
      </c>
      <c r="H428" s="123">
        <v>5.8952024557559319</v>
      </c>
      <c r="I428" s="123">
        <v>5.4367636552104281</v>
      </c>
      <c r="J428" s="123">
        <v>6.454630752554273</v>
      </c>
      <c r="K428" s="123">
        <v>7.0199714577413515</v>
      </c>
      <c r="L428" s="123">
        <v>6.2801172373341485</v>
      </c>
      <c r="M428" s="123">
        <v>7.100407332692888</v>
      </c>
      <c r="N428" s="123">
        <v>5.9915642225029986</v>
      </c>
      <c r="O428" s="123">
        <v>4.5689361064240366</v>
      </c>
      <c r="P428" s="123">
        <v>5.39304353201066</v>
      </c>
      <c r="Q428" s="123">
        <v>5.2526132490826605</v>
      </c>
      <c r="R428" s="123">
        <v>5.5186488288657696</v>
      </c>
      <c r="S428" s="123">
        <v>5.532456258575869</v>
      </c>
      <c r="T428" s="123">
        <v>6.1315846622673513</v>
      </c>
      <c r="U428" s="123">
        <v>5.9443366339401207</v>
      </c>
      <c r="V428" s="123">
        <v>6.8075779866616912</v>
      </c>
      <c r="W428" s="123">
        <v>10.47991804180443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4.7928299804154868</v>
      </c>
      <c r="D429" s="99">
        <v>4.9873130107783785</v>
      </c>
      <c r="E429" s="99">
        <v>5.0530748298764383</v>
      </c>
      <c r="F429" s="99">
        <v>4.9064970117499076</v>
      </c>
      <c r="G429" s="99">
        <v>4.8442251761563879</v>
      </c>
      <c r="H429" s="99">
        <v>5.3880301322092778</v>
      </c>
      <c r="I429" s="99">
        <v>5.45097749082265</v>
      </c>
      <c r="J429" s="99">
        <v>5.5288061333780254</v>
      </c>
      <c r="K429" s="99">
        <v>6.0638407788766466</v>
      </c>
      <c r="L429" s="99">
        <v>7.2187311600646114</v>
      </c>
      <c r="M429" s="99">
        <v>7.6930788733049598</v>
      </c>
      <c r="N429" s="99">
        <v>6.2515326690292632</v>
      </c>
      <c r="O429" s="99">
        <v>5.0031101267194638</v>
      </c>
      <c r="P429" s="99">
        <v>5.2437977936051725</v>
      </c>
      <c r="Q429" s="99">
        <v>4.9407295322947506</v>
      </c>
      <c r="R429" s="99">
        <v>5.3829755962075581</v>
      </c>
      <c r="S429" s="99">
        <v>5.6314553650285291</v>
      </c>
      <c r="T429" s="99">
        <v>6.0911387284628775</v>
      </c>
      <c r="U429" s="99">
        <v>6.0066974415580097</v>
      </c>
      <c r="V429" s="99">
        <v>6.3812979646126893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5.3068855416839495</v>
      </c>
      <c r="D433" s="102">
        <v>4.0708065729979763</v>
      </c>
      <c r="E433" s="102">
        <v>4.2126592866964092</v>
      </c>
      <c r="F433" s="102">
        <v>5.5989646464157774</v>
      </c>
      <c r="G433" s="102">
        <v>4.7409071188103038</v>
      </c>
      <c r="H433" s="102">
        <v>5.898567580177569</v>
      </c>
      <c r="I433" s="102">
        <v>5.436662006803191</v>
      </c>
      <c r="J433" s="102">
        <v>6.4564568366157653</v>
      </c>
      <c r="K433" s="102">
        <v>7.0526198223855125</v>
      </c>
      <c r="L433" s="102">
        <v>6.2654894878889991</v>
      </c>
      <c r="M433" s="102">
        <v>7.0918796846265275</v>
      </c>
      <c r="N433" s="102">
        <v>5.9901037256124017</v>
      </c>
      <c r="O433" s="102">
        <v>4.567257598613617</v>
      </c>
      <c r="P433" s="102">
        <v>5.3935352807368719</v>
      </c>
      <c r="Q433" s="102">
        <v>5.2544286374225209</v>
      </c>
      <c r="R433" s="102">
        <v>5.5204108189002925</v>
      </c>
      <c r="S433" s="102">
        <v>5.5304603088490021</v>
      </c>
      <c r="T433" s="102">
        <v>6.1320549638232178</v>
      </c>
      <c r="U433" s="102">
        <v>5.9434764848695298</v>
      </c>
      <c r="V433" s="102">
        <v>6.8135399450120264</v>
      </c>
      <c r="W433" s="102">
        <v>10.47991804180443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7.4829406698762799</v>
      </c>
      <c r="D437" s="123">
        <v>6.9276684918272444</v>
      </c>
      <c r="E437" s="123">
        <v>6.6994289546884422</v>
      </c>
      <c r="F437" s="123">
        <v>6.9935814940376257</v>
      </c>
      <c r="G437" s="123">
        <v>5.4082634493866077</v>
      </c>
      <c r="H437" s="123">
        <v>6.4990756020138196</v>
      </c>
      <c r="I437" s="123">
        <v>7.8952719103983631</v>
      </c>
      <c r="J437" s="123">
        <v>7.9268476867227253</v>
      </c>
      <c r="K437" s="123">
        <v>7.0863983800101744</v>
      </c>
      <c r="L437" s="123">
        <v>7.4279973641214871</v>
      </c>
      <c r="M437" s="123">
        <v>7.9581141311087276</v>
      </c>
      <c r="N437" s="123">
        <v>6.2896305994187847</v>
      </c>
      <c r="O437" s="123">
        <v>4.741238825558856</v>
      </c>
      <c r="P437" s="123">
        <v>4.7714606440040015</v>
      </c>
      <c r="Q437" s="123">
        <v>3.6636403011036944</v>
      </c>
      <c r="R437" s="123">
        <v>3.7945664405111588</v>
      </c>
      <c r="S437" s="123">
        <v>3.6718189713833351</v>
      </c>
      <c r="T437" s="123">
        <v>4.6803351788763541</v>
      </c>
      <c r="U437" s="123">
        <v>5.1240376042035205</v>
      </c>
      <c r="V437" s="123">
        <v>5.3031436861442272</v>
      </c>
      <c r="W437" s="123">
        <v>6.1269370102794154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7.4151668404256066</v>
      </c>
      <c r="D438" s="99">
        <v>7.5152973528874893</v>
      </c>
      <c r="E438" s="99">
        <v>7.1647219213745768</v>
      </c>
      <c r="F438" s="99">
        <v>6.4646895029158875</v>
      </c>
      <c r="G438" s="99">
        <v>6.0239887555445781</v>
      </c>
      <c r="H438" s="99">
        <v>6.7900381667062231</v>
      </c>
      <c r="I438" s="99">
        <v>6.4067769251950812</v>
      </c>
      <c r="J438" s="99">
        <v>6.6931920743181665</v>
      </c>
      <c r="K438" s="99">
        <v>6.8809580303193911</v>
      </c>
      <c r="L438" s="99">
        <v>7.5945027439981256</v>
      </c>
      <c r="M438" s="99">
        <v>8.1046538201527358</v>
      </c>
      <c r="N438" s="99">
        <v>6.4537570506506725</v>
      </c>
      <c r="O438" s="99">
        <v>4.6420953753634642</v>
      </c>
      <c r="P438" s="99">
        <v>4.4914724345042023</v>
      </c>
      <c r="Q438" s="99">
        <v>3.6434189179691887</v>
      </c>
      <c r="R438" s="99">
        <v>3.9188639009785837</v>
      </c>
      <c r="S438" s="99">
        <v>4.2324287142331674</v>
      </c>
      <c r="T438" s="99">
        <v>4.46634190122737</v>
      </c>
      <c r="U438" s="99">
        <v>5.4075081033681238</v>
      </c>
      <c r="V438" s="99">
        <v>5.804520817518692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8.4543655586692701</v>
      </c>
      <c r="D439" s="110">
        <v>4.3323076888111647</v>
      </c>
      <c r="E439" s="110">
        <v>5.7436920501439532</v>
      </c>
      <c r="F439" s="110">
        <v>7.5061998854325402</v>
      </c>
      <c r="G439" s="110">
        <v>4.8292978629992618</v>
      </c>
      <c r="H439" s="110">
        <v>6.3974050743258752</v>
      </c>
      <c r="I439" s="110">
        <v>8.0509315166941313</v>
      </c>
      <c r="J439" s="110">
        <v>8.2697884292905339</v>
      </c>
      <c r="K439" s="110">
        <v>8.0270989285942864</v>
      </c>
      <c r="L439" s="110">
        <v>6.6228071688971495</v>
      </c>
      <c r="M439" s="110">
        <v>7.5815627782488102</v>
      </c>
      <c r="N439" s="110">
        <v>6.146127367189858</v>
      </c>
      <c r="O439" s="110">
        <v>4.8085452626527116</v>
      </c>
      <c r="P439" s="110">
        <v>4.9852354255815499</v>
      </c>
      <c r="Q439" s="110">
        <v>3.7299103785048935</v>
      </c>
      <c r="R439" s="110">
        <v>3.5310558243202177</v>
      </c>
      <c r="S439" s="110">
        <v>2.2625083678302835</v>
      </c>
      <c r="T439" s="110">
        <v>5.2420675327049411</v>
      </c>
      <c r="U439" s="110">
        <v>4.9520964817594164</v>
      </c>
      <c r="V439" s="110">
        <v>5.2158594082126406</v>
      </c>
      <c r="W439" s="110">
        <v>6.1269370102794154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2.8159089153243442</v>
      </c>
      <c r="D441" s="118">
        <f t="shared" si="199"/>
        <v>2.4727700396633612</v>
      </c>
      <c r="E441" s="118">
        <f t="shared" si="199"/>
        <v>1.9100708958433548</v>
      </c>
      <c r="F441" s="118">
        <f t="shared" si="199"/>
        <v>1.2551661830606538</v>
      </c>
      <c r="G441" s="118">
        <f t="shared" si="199"/>
        <v>1.1542515368218089</v>
      </c>
      <c r="H441" s="118">
        <f t="shared" si="199"/>
        <v>0.70179906294611782</v>
      </c>
      <c r="I441" s="118">
        <f t="shared" si="199"/>
        <v>0.25240107215132535</v>
      </c>
      <c r="J441" s="118">
        <f t="shared" si="199"/>
        <v>0.57204342195367086</v>
      </c>
      <c r="K441" s="118">
        <f t="shared" si="199"/>
        <v>2.2783095215164386</v>
      </c>
      <c r="L441" s="118">
        <f t="shared" si="199"/>
        <v>2.4910323564791104</v>
      </c>
      <c r="M441" s="118">
        <f t="shared" si="199"/>
        <v>2.3092061765277339</v>
      </c>
      <c r="N441" s="118">
        <f t="shared" si="199"/>
        <v>1.18292706165866</v>
      </c>
      <c r="O441" s="118">
        <f t="shared" si="199"/>
        <v>0.73622121977418442</v>
      </c>
      <c r="P441" s="118">
        <f t="shared" si="199"/>
        <v>0.76135112657498283</v>
      </c>
      <c r="Q441" s="118">
        <f t="shared" si="199"/>
        <v>1.0936404942180853</v>
      </c>
      <c r="R441" s="118">
        <f t="shared" ref="R441:V441" si="200">R442+R444+R446+R455</f>
        <v>1.0505262799589667</v>
      </c>
      <c r="S441" s="118">
        <f t="shared" si="200"/>
        <v>1.1951189283333619</v>
      </c>
      <c r="T441" s="118">
        <f t="shared" si="200"/>
        <v>1.253410389157972</v>
      </c>
      <c r="U441" s="118">
        <f t="shared" si="200"/>
        <v>0.79453128173728493</v>
      </c>
      <c r="V441" s="118">
        <f t="shared" si="200"/>
        <v>0.34590993027003669</v>
      </c>
      <c r="W441" s="118">
        <f t="shared" ref="W441" si="201">W442+W444+W446+W455</f>
        <v>0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8.74873987198556E-2</v>
      </c>
      <c r="D446" s="123">
        <v>6.4074673839438365E-2</v>
      </c>
      <c r="E446" s="123">
        <v>1.8553459082271753E-2</v>
      </c>
      <c r="F446" s="123">
        <v>7.9011108395894529E-3</v>
      </c>
      <c r="G446" s="123">
        <v>1.143855175348607E-2</v>
      </c>
      <c r="H446" s="123">
        <v>1.4421546785541315E-2</v>
      </c>
      <c r="I446" s="123">
        <v>1.5581090846101696E-2</v>
      </c>
      <c r="J446" s="123">
        <v>4.3368162353238249E-3</v>
      </c>
      <c r="K446" s="123">
        <v>7.8815597486594502E-2</v>
      </c>
      <c r="L446" s="123">
        <v>4.2986023952046329E-2</v>
      </c>
      <c r="M446" s="123">
        <v>4.1117253790143631E-2</v>
      </c>
      <c r="N446" s="123">
        <v>1.2552872025269909E-2</v>
      </c>
      <c r="O446" s="123">
        <v>6.4851154067397119E-3</v>
      </c>
      <c r="P446" s="123">
        <v>5.379747615890872E-3</v>
      </c>
      <c r="Q446" s="123">
        <v>8.3848963841318559E-3</v>
      </c>
      <c r="R446" s="123">
        <v>1.9435040060896695E-2</v>
      </c>
      <c r="S446" s="123">
        <v>3.0187244135453206E-2</v>
      </c>
      <c r="T446" s="123">
        <v>1.8377089050474218E-2</v>
      </c>
      <c r="U446" s="123">
        <v>2.0888794107698894E-2</v>
      </c>
      <c r="V446" s="123">
        <v>2.207813180335785E-2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2.0122101705566791</v>
      </c>
      <c r="D447" s="99">
        <v>2.0824268997817468</v>
      </c>
      <c r="E447" s="99">
        <v>2.0965408762967082</v>
      </c>
      <c r="F447" s="99">
        <v>2.0226843749348999</v>
      </c>
      <c r="G447" s="99">
        <v>1.9826823039375854</v>
      </c>
      <c r="H447" s="99">
        <v>2.1879546694635534</v>
      </c>
      <c r="I447" s="99">
        <v>2.1943369608259888</v>
      </c>
      <c r="J447" s="99">
        <v>2.2031026475445032</v>
      </c>
      <c r="K447" s="99">
        <v>2.386986666736862</v>
      </c>
      <c r="L447" s="99">
        <v>2.8012558942083525</v>
      </c>
      <c r="M447" s="99">
        <v>2.8987663922051259</v>
      </c>
      <c r="N447" s="99">
        <v>2.2469640925233141</v>
      </c>
      <c r="O447" s="99">
        <v>1.6839683006167452</v>
      </c>
      <c r="P447" s="99">
        <v>1.6381331490387707</v>
      </c>
      <c r="Q447" s="99">
        <v>1.4489100951779845</v>
      </c>
      <c r="R447" s="99">
        <v>1.5159331247499424</v>
      </c>
      <c r="S447" s="99">
        <v>1.5274745532539322</v>
      </c>
      <c r="T447" s="99">
        <v>1.5988067473912568</v>
      </c>
      <c r="U447" s="99">
        <v>1.5353263669158688</v>
      </c>
      <c r="V447" s="99">
        <v>1.6006645557434442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2.7284215166044885</v>
      </c>
      <c r="D455" s="123">
        <v>2.408695365823923</v>
      </c>
      <c r="E455" s="123">
        <v>1.891517436761083</v>
      </c>
      <c r="F455" s="123">
        <v>1.2472650722210643</v>
      </c>
      <c r="G455" s="123">
        <v>1.1428129850683229</v>
      </c>
      <c r="H455" s="123">
        <v>0.68737751616057652</v>
      </c>
      <c r="I455" s="123">
        <v>0.23681998130522364</v>
      </c>
      <c r="J455" s="123">
        <v>0.56770660571834708</v>
      </c>
      <c r="K455" s="123">
        <v>2.1994939240298441</v>
      </c>
      <c r="L455" s="123">
        <v>2.4480463325270638</v>
      </c>
      <c r="M455" s="123">
        <v>2.2680889227375904</v>
      </c>
      <c r="N455" s="123">
        <v>1.1703741896333901</v>
      </c>
      <c r="O455" s="123">
        <v>0.72973610436744474</v>
      </c>
      <c r="P455" s="123">
        <v>0.75597137895909194</v>
      </c>
      <c r="Q455" s="123">
        <v>1.0852555978339535</v>
      </c>
      <c r="R455" s="123">
        <v>1.0310912398980701</v>
      </c>
      <c r="S455" s="123">
        <v>1.1649316841979087</v>
      </c>
      <c r="T455" s="123">
        <v>1.2350333001074978</v>
      </c>
      <c r="U455" s="123">
        <v>0.7736424876295861</v>
      </c>
      <c r="V455" s="123">
        <v>0.32383179846667887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2.9187765061350337</v>
      </c>
      <c r="D456" s="99">
        <v>2.9540603543123582</v>
      </c>
      <c r="E456" s="99">
        <v>2.8123877678158209</v>
      </c>
      <c r="F456" s="99">
        <v>2.5341258610205748</v>
      </c>
      <c r="G456" s="99">
        <v>2.3581855247441581</v>
      </c>
      <c r="H456" s="99">
        <v>2.6545269896819361</v>
      </c>
      <c r="I456" s="99">
        <v>2.5014110525364246</v>
      </c>
      <c r="J456" s="99">
        <v>2.6099091014019935</v>
      </c>
      <c r="K456" s="99">
        <v>2.6798431718064761</v>
      </c>
      <c r="L456" s="99">
        <v>2.9542781358582779</v>
      </c>
      <c r="M456" s="99">
        <v>3.1507442177931058</v>
      </c>
      <c r="N456" s="99">
        <v>2.5089458675973275</v>
      </c>
      <c r="O456" s="99">
        <v>1.8046489692134586</v>
      </c>
      <c r="P456" s="99">
        <v>1.746093185029407</v>
      </c>
      <c r="Q456" s="99">
        <v>1.4164060974751298</v>
      </c>
      <c r="R456" s="99">
        <v>1.5174550323028198</v>
      </c>
      <c r="S456" s="99">
        <v>1.6283299232158612</v>
      </c>
      <c r="T456" s="99">
        <v>1.7055221763389257</v>
      </c>
      <c r="U456" s="99">
        <v>2.049107129397282</v>
      </c>
      <c r="V456" s="99">
        <v>2.1839818966357414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2024-05-20T16:52:39Z</dcterms:created>
  <dcterms:modified xsi:type="dcterms:W3CDTF">2024-05-20T16:52:40Z</dcterms:modified>
</cp:coreProperties>
</file>